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garrom\Desktop\indicadores_edu\BOLETINES\"/>
    </mc:Choice>
  </mc:AlternateContent>
  <bookViews>
    <workbookView xWindow="0" yWindow="0" windowWidth="24000" windowHeight="8835" tabRatio="873"/>
  </bookViews>
  <sheets>
    <sheet name="INDICE" sheetId="1" r:id="rId1"/>
    <sheet name="PORTADA" sheetId="36" r:id="rId2"/>
    <sheet name="FUNCIONARIOS" sheetId="35" r:id="rId3"/>
    <sheet name="C1" sheetId="2" r:id="rId4"/>
    <sheet name="C2" sheetId="3" r:id="rId5"/>
    <sheet name="C3" sheetId="5" r:id="rId6"/>
    <sheet name="C4" sheetId="6" r:id="rId7"/>
    <sheet name="C5" sheetId="7" r:id="rId8"/>
    <sheet name="C6" sheetId="8" r:id="rId9"/>
    <sheet name="C7" sheetId="9" r:id="rId10"/>
    <sheet name="C8" sheetId="10" r:id="rId11"/>
    <sheet name="C9" sheetId="11" r:id="rId12"/>
    <sheet name="C10" sheetId="12" r:id="rId13"/>
    <sheet name="C11-C12" sheetId="13" r:id="rId14"/>
    <sheet name="C13-C14" sheetId="14" r:id="rId15"/>
    <sheet name="C15" sheetId="15" r:id="rId16"/>
    <sheet name="C16" sheetId="16" r:id="rId17"/>
    <sheet name="C17-C18" sheetId="17" r:id="rId18"/>
    <sheet name="C19-C20" sheetId="18" r:id="rId19"/>
    <sheet name="C21" sheetId="19" r:id="rId20"/>
    <sheet name="C22" sheetId="20" r:id="rId21"/>
    <sheet name="C23-C24" sheetId="21" r:id="rId22"/>
    <sheet name="C25-C26" sheetId="22" r:id="rId23"/>
    <sheet name="C27" sheetId="23" r:id="rId24"/>
    <sheet name="C28" sheetId="24" r:id="rId25"/>
    <sheet name="C29-C30" sheetId="25" r:id="rId26"/>
    <sheet name="C31-C32" sheetId="26" r:id="rId27"/>
    <sheet name="C33" sheetId="27" r:id="rId28"/>
    <sheet name="C34" sheetId="28" r:id="rId29"/>
    <sheet name="C35-C36" sheetId="29" r:id="rId30"/>
    <sheet name="C37-C38" sheetId="30" r:id="rId31"/>
    <sheet name="C39" sheetId="31" r:id="rId32"/>
    <sheet name="C40" sheetId="32" r:id="rId33"/>
    <sheet name="C41-C42" sheetId="33" r:id="rId34"/>
    <sheet name="C43-C44" sheetId="34" r:id="rId35"/>
  </sheets>
  <definedNames>
    <definedName name="_xlnm.Print_Area" localSheetId="3">'C1'!$A$1:$I$31</definedName>
    <definedName name="_xlnm.Print_Area" localSheetId="12">'C10'!$A$1:$AB$72</definedName>
    <definedName name="_xlnm.Print_Area" localSheetId="13">'C11-C12'!$A$1:$AB$84</definedName>
    <definedName name="_xlnm.Print_Area" localSheetId="14">'C13-C14'!$A$1:$AB$86</definedName>
    <definedName name="_xlnm.Print_Area" localSheetId="15">'C15'!$A$1:$AB$43</definedName>
    <definedName name="_xlnm.Print_Area" localSheetId="16">'C16'!$A$1:$AB$60</definedName>
    <definedName name="_xlnm.Print_Area" localSheetId="17">'C17-C18'!$A$1:$AB$83</definedName>
    <definedName name="_xlnm.Print_Area" localSheetId="18">'C19-C20'!$A$1:$AB$85</definedName>
    <definedName name="_xlnm.Print_Area" localSheetId="4">'C2'!$A$1:$W$34</definedName>
    <definedName name="_xlnm.Print_Area" localSheetId="19">'C21'!$A$1:$AB$43</definedName>
    <definedName name="_xlnm.Print_Area" localSheetId="20">'C22'!$A$1:$AB$60</definedName>
    <definedName name="_xlnm.Print_Area" localSheetId="21">'C23-C24'!$A$1:$AB$83</definedName>
    <definedName name="_xlnm.Print_Area" localSheetId="22">'C25-C26'!$A$1:$AB$84</definedName>
    <definedName name="_xlnm.Print_Area" localSheetId="23">'C27'!$A$1:$AB$43</definedName>
    <definedName name="_xlnm.Print_Area" localSheetId="24">'C28'!$A$1:$AB$60</definedName>
    <definedName name="_xlnm.Print_Area" localSheetId="25">'C29-C30'!$A$1:$AB$83</definedName>
    <definedName name="_xlnm.Print_Area" localSheetId="5">'C3'!$A$1:$R$21</definedName>
    <definedName name="_xlnm.Print_Area" localSheetId="26">'C31-C32'!$A$1:$AB$84</definedName>
    <definedName name="_xlnm.Print_Area" localSheetId="27">'C33'!$A$1:$AB$43</definedName>
    <definedName name="_xlnm.Print_Area" localSheetId="28">'C34'!$A$1:$AB$60</definedName>
    <definedName name="_xlnm.Print_Area" localSheetId="29">'C35-C36'!$A$1:$AB$83</definedName>
    <definedName name="_xlnm.Print_Area" localSheetId="30">'C37-C38'!$A$1:$AB$84</definedName>
    <definedName name="_xlnm.Print_Area" localSheetId="31">'C39'!$A$1:$AB$43</definedName>
    <definedName name="_xlnm.Print_Area" localSheetId="6">'C4'!$A$1:$W$34</definedName>
    <definedName name="_xlnm.Print_Area" localSheetId="32">'C40'!$A$1:$AB$60</definedName>
    <definedName name="_xlnm.Print_Area" localSheetId="33">'C41-C42'!$A$1:$AB$83</definedName>
    <definedName name="_xlnm.Print_Area" localSheetId="34">'C43-C44'!$A$1:$AB$83</definedName>
    <definedName name="_xlnm.Print_Area" localSheetId="7">'C5'!$A$1:$W$34</definedName>
    <definedName name="_xlnm.Print_Area" localSheetId="8">'C6'!$A$1:$W$34</definedName>
    <definedName name="_xlnm.Print_Area" localSheetId="9">'C7'!$A$1:$R$21</definedName>
    <definedName name="_xlnm.Print_Area" localSheetId="10">'C8'!$A$1:$R$21</definedName>
    <definedName name="_xlnm.Print_Area" localSheetId="11">'C9'!$A$1:$AB$43</definedName>
    <definedName name="_xlnm.Print_Area" localSheetId="0">INDICE!$A$1:$B$12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7" i="16" l="1"/>
  <c r="D37" i="16"/>
  <c r="F37" i="16"/>
  <c r="G37" i="16"/>
  <c r="H37" i="16"/>
  <c r="J37" i="16"/>
  <c r="K37" i="16"/>
  <c r="L37" i="16"/>
  <c r="N37" i="16"/>
  <c r="O37" i="16"/>
  <c r="P37" i="16"/>
  <c r="R37" i="16"/>
  <c r="S37" i="16"/>
  <c r="T37" i="16"/>
  <c r="V37" i="16"/>
  <c r="W37" i="16"/>
  <c r="X37" i="16"/>
  <c r="Z37" i="16"/>
  <c r="AA37" i="16"/>
  <c r="AB37" i="16"/>
  <c r="B28" i="15"/>
  <c r="B14" i="16" l="1"/>
  <c r="C14" i="16"/>
  <c r="D14" i="16"/>
  <c r="F14" i="16"/>
  <c r="G14" i="16"/>
  <c r="H14" i="16"/>
  <c r="J14" i="16"/>
  <c r="K14" i="16"/>
  <c r="L14" i="16"/>
  <c r="N14" i="16"/>
  <c r="O14" i="16"/>
  <c r="P14" i="16"/>
  <c r="R14" i="16"/>
  <c r="S14" i="16"/>
  <c r="T14" i="16"/>
  <c r="V14" i="16"/>
  <c r="W14" i="16"/>
  <c r="X14" i="16"/>
  <c r="Z14" i="16"/>
  <c r="AA14" i="16"/>
  <c r="AB14" i="16"/>
  <c r="B15" i="16"/>
  <c r="C15" i="16"/>
  <c r="D15" i="16"/>
  <c r="F15" i="16"/>
  <c r="G15" i="16"/>
  <c r="H15" i="16"/>
  <c r="J15" i="16"/>
  <c r="K15" i="16"/>
  <c r="L15" i="16"/>
  <c r="N15" i="16"/>
  <c r="O15" i="16"/>
  <c r="P15" i="16"/>
  <c r="R15" i="16"/>
  <c r="S15" i="16"/>
  <c r="T15" i="16"/>
  <c r="V15" i="16"/>
  <c r="W15" i="16"/>
  <c r="X15" i="16"/>
  <c r="Z15" i="16"/>
  <c r="AA15" i="16"/>
  <c r="AB15" i="16"/>
  <c r="B16" i="16"/>
  <c r="C16" i="16"/>
  <c r="D16" i="16"/>
  <c r="F16" i="16"/>
  <c r="G16" i="16"/>
  <c r="H16" i="16"/>
  <c r="J16" i="16"/>
  <c r="K16" i="16"/>
  <c r="L16" i="16"/>
  <c r="N16" i="16"/>
  <c r="O16" i="16"/>
  <c r="P16" i="16"/>
  <c r="R16" i="16"/>
  <c r="S16" i="16"/>
  <c r="T16" i="16"/>
  <c r="V16" i="16"/>
  <c r="W16" i="16"/>
  <c r="X16" i="16"/>
  <c r="Z16" i="16"/>
  <c r="AA16" i="16"/>
  <c r="AB16" i="16"/>
  <c r="B17" i="16"/>
  <c r="C17" i="16"/>
  <c r="D17" i="16"/>
  <c r="F17" i="16"/>
  <c r="G17" i="16"/>
  <c r="H17" i="16"/>
  <c r="J17" i="16"/>
  <c r="K17" i="16"/>
  <c r="L17" i="16"/>
  <c r="N17" i="16"/>
  <c r="O17" i="16"/>
  <c r="P17" i="16"/>
  <c r="R17" i="16"/>
  <c r="S17" i="16"/>
  <c r="T17" i="16"/>
  <c r="V17" i="16"/>
  <c r="W17" i="16"/>
  <c r="X17" i="16"/>
  <c r="Z17" i="16"/>
  <c r="AA17" i="16"/>
  <c r="AB17" i="16"/>
  <c r="B18" i="16"/>
  <c r="C18" i="16"/>
  <c r="D18" i="16"/>
  <c r="F18" i="16"/>
  <c r="G18" i="16"/>
  <c r="H18" i="16"/>
  <c r="J18" i="16"/>
  <c r="K18" i="16"/>
  <c r="L18" i="16"/>
  <c r="N18" i="16"/>
  <c r="O18" i="16"/>
  <c r="P18" i="16"/>
  <c r="R18" i="16"/>
  <c r="S18" i="16"/>
  <c r="T18" i="16"/>
  <c r="V18" i="16"/>
  <c r="W18" i="16"/>
  <c r="X18" i="16"/>
  <c r="Z18" i="16"/>
  <c r="AA18" i="16"/>
  <c r="AB18" i="16"/>
  <c r="B19" i="16"/>
  <c r="C19" i="16"/>
  <c r="D19" i="16"/>
  <c r="F19" i="16"/>
  <c r="G19" i="16"/>
  <c r="H19" i="16"/>
  <c r="J19" i="16"/>
  <c r="K19" i="16"/>
  <c r="L19" i="16"/>
  <c r="N19" i="16"/>
  <c r="O19" i="16"/>
  <c r="P19" i="16"/>
  <c r="R19" i="16"/>
  <c r="S19" i="16"/>
  <c r="T19" i="16"/>
  <c r="V19" i="16"/>
  <c r="W19" i="16"/>
  <c r="X19" i="16"/>
  <c r="Z19" i="16"/>
  <c r="AA19" i="16"/>
  <c r="AB19" i="16"/>
  <c r="B20" i="16"/>
  <c r="C20" i="16"/>
  <c r="D20" i="16"/>
  <c r="F20" i="16"/>
  <c r="G20" i="16"/>
  <c r="H20" i="16"/>
  <c r="J20" i="16"/>
  <c r="K20" i="16"/>
  <c r="L20" i="16"/>
  <c r="N20" i="16"/>
  <c r="O20" i="16"/>
  <c r="P20" i="16"/>
  <c r="R20" i="16"/>
  <c r="S20" i="16"/>
  <c r="T20" i="16"/>
  <c r="V20" i="16"/>
  <c r="W20" i="16"/>
  <c r="X20" i="16"/>
  <c r="Z20" i="16"/>
  <c r="AA20" i="16"/>
  <c r="AB20" i="16"/>
  <c r="B21" i="16"/>
  <c r="C21" i="16"/>
  <c r="D21" i="16"/>
  <c r="F21" i="16"/>
  <c r="G21" i="16"/>
  <c r="H21" i="16"/>
  <c r="J21" i="16"/>
  <c r="K21" i="16"/>
  <c r="L21" i="16"/>
  <c r="N21" i="16"/>
  <c r="O21" i="16"/>
  <c r="P21" i="16"/>
  <c r="R21" i="16"/>
  <c r="S21" i="16"/>
  <c r="T21" i="16"/>
  <c r="V21" i="16"/>
  <c r="W21" i="16"/>
  <c r="X21" i="16"/>
  <c r="Z21" i="16"/>
  <c r="AA21" i="16"/>
  <c r="AB21" i="16"/>
  <c r="B22" i="16"/>
  <c r="C22" i="16"/>
  <c r="D22" i="16"/>
  <c r="F22" i="16"/>
  <c r="G22" i="16"/>
  <c r="H22" i="16"/>
  <c r="J22" i="16"/>
  <c r="K22" i="16"/>
  <c r="L22" i="16"/>
  <c r="N22" i="16"/>
  <c r="O22" i="16"/>
  <c r="P22" i="16"/>
  <c r="R22" i="16"/>
  <c r="S22" i="16"/>
  <c r="T22" i="16"/>
  <c r="V22" i="16"/>
  <c r="W22" i="16"/>
  <c r="X22" i="16"/>
  <c r="Z22" i="16"/>
  <c r="AA22" i="16"/>
  <c r="AB22" i="16"/>
  <c r="B23" i="16"/>
  <c r="C23" i="16"/>
  <c r="D23" i="16"/>
  <c r="F23" i="16"/>
  <c r="G23" i="16"/>
  <c r="H23" i="16"/>
  <c r="J23" i="16"/>
  <c r="K23" i="16"/>
  <c r="L23" i="16"/>
  <c r="N23" i="16"/>
  <c r="O23" i="16"/>
  <c r="P23" i="16"/>
  <c r="R23" i="16"/>
  <c r="S23" i="16"/>
  <c r="T23" i="16"/>
  <c r="V23" i="16"/>
  <c r="W23" i="16"/>
  <c r="X23" i="16"/>
  <c r="Z23" i="16"/>
  <c r="AA23" i="16"/>
  <c r="AB23" i="16"/>
  <c r="B24" i="16"/>
  <c r="C24" i="16"/>
  <c r="D24" i="16"/>
  <c r="F24" i="16"/>
  <c r="G24" i="16"/>
  <c r="H24" i="16"/>
  <c r="J24" i="16"/>
  <c r="K24" i="16"/>
  <c r="L24" i="16"/>
  <c r="N24" i="16"/>
  <c r="O24" i="16"/>
  <c r="P24" i="16"/>
  <c r="R24" i="16"/>
  <c r="S24" i="16"/>
  <c r="T24" i="16"/>
  <c r="V24" i="16"/>
  <c r="W24" i="16"/>
  <c r="X24" i="16"/>
  <c r="Z24" i="16"/>
  <c r="AA24" i="16"/>
  <c r="AB24" i="16"/>
  <c r="B25" i="16"/>
  <c r="C25" i="16"/>
  <c r="D25" i="16"/>
  <c r="F25" i="16"/>
  <c r="G25" i="16"/>
  <c r="H25" i="16"/>
  <c r="J25" i="16"/>
  <c r="K25" i="16"/>
  <c r="L25" i="16"/>
  <c r="N25" i="16"/>
  <c r="O25" i="16"/>
  <c r="P25" i="16"/>
  <c r="R25" i="16"/>
  <c r="S25" i="16"/>
  <c r="T25" i="16"/>
  <c r="V25" i="16"/>
  <c r="W25" i="16"/>
  <c r="X25" i="16"/>
  <c r="Z25" i="16"/>
  <c r="AA25" i="16"/>
  <c r="AB25" i="16"/>
  <c r="B26" i="16"/>
  <c r="C26" i="16"/>
  <c r="D26" i="16"/>
  <c r="F26" i="16"/>
  <c r="G26" i="16"/>
  <c r="H26" i="16"/>
  <c r="J26" i="16"/>
  <c r="K26" i="16"/>
  <c r="L26" i="16"/>
  <c r="N26" i="16"/>
  <c r="O26" i="16"/>
  <c r="P26" i="16"/>
  <c r="R26" i="16"/>
  <c r="S26" i="16"/>
  <c r="T26" i="16"/>
  <c r="V26" i="16"/>
  <c r="W26" i="16"/>
  <c r="X26" i="16"/>
  <c r="Z26" i="16"/>
  <c r="AA26" i="16"/>
  <c r="AB26" i="16"/>
  <c r="B27" i="16"/>
  <c r="C27" i="16"/>
  <c r="D27" i="16"/>
  <c r="F27" i="16"/>
  <c r="G27" i="16"/>
  <c r="H27" i="16"/>
  <c r="J27" i="16"/>
  <c r="K27" i="16"/>
  <c r="L27" i="16"/>
  <c r="N27" i="16"/>
  <c r="O27" i="16"/>
  <c r="P27" i="16"/>
  <c r="R27" i="16"/>
  <c r="S27" i="16"/>
  <c r="T27" i="16"/>
  <c r="V27" i="16"/>
  <c r="W27" i="16"/>
  <c r="X27" i="16"/>
  <c r="Z27" i="16"/>
  <c r="AA27" i="16"/>
  <c r="AB27" i="16"/>
  <c r="B28" i="16"/>
  <c r="C28" i="16"/>
  <c r="D28" i="16"/>
  <c r="F28" i="16"/>
  <c r="G28" i="16"/>
  <c r="H28" i="16"/>
  <c r="J28" i="16"/>
  <c r="K28" i="16"/>
  <c r="L28" i="16"/>
  <c r="N28" i="16"/>
  <c r="O28" i="16"/>
  <c r="P28" i="16"/>
  <c r="R28" i="16"/>
  <c r="S28" i="16"/>
  <c r="T28" i="16"/>
  <c r="V28" i="16"/>
  <c r="W28" i="16"/>
  <c r="X28" i="16"/>
  <c r="Z28" i="16"/>
  <c r="AA28" i="16"/>
  <c r="AB28" i="16"/>
  <c r="B29" i="16"/>
  <c r="C29" i="16"/>
  <c r="D29" i="16"/>
  <c r="F29" i="16"/>
  <c r="G29" i="16"/>
  <c r="H29" i="16"/>
  <c r="J29" i="16"/>
  <c r="K29" i="16"/>
  <c r="L29" i="16"/>
  <c r="N29" i="16"/>
  <c r="O29" i="16"/>
  <c r="P29" i="16"/>
  <c r="R29" i="16"/>
  <c r="S29" i="16"/>
  <c r="T29" i="16"/>
  <c r="V29" i="16"/>
  <c r="W29" i="16"/>
  <c r="X29" i="16"/>
  <c r="Z29" i="16"/>
  <c r="AA29" i="16"/>
  <c r="AB29" i="16"/>
  <c r="B30" i="16"/>
  <c r="C30" i="16"/>
  <c r="D30" i="16"/>
  <c r="F30" i="16"/>
  <c r="G30" i="16"/>
  <c r="H30" i="16"/>
  <c r="J30" i="16"/>
  <c r="K30" i="16"/>
  <c r="L30" i="16"/>
  <c r="N30" i="16"/>
  <c r="O30" i="16"/>
  <c r="P30" i="16"/>
  <c r="R30" i="16"/>
  <c r="S30" i="16"/>
  <c r="T30" i="16"/>
  <c r="V30" i="16"/>
  <c r="W30" i="16"/>
  <c r="X30" i="16"/>
  <c r="Z30" i="16"/>
  <c r="AA30" i="16"/>
  <c r="AB30" i="16"/>
  <c r="B31" i="16"/>
  <c r="C31" i="16"/>
  <c r="D31" i="16"/>
  <c r="F31" i="16"/>
  <c r="G31" i="16"/>
  <c r="H31" i="16"/>
  <c r="J31" i="16"/>
  <c r="K31" i="16"/>
  <c r="L31" i="16"/>
  <c r="N31" i="16"/>
  <c r="O31" i="16"/>
  <c r="P31" i="16"/>
  <c r="R31" i="16"/>
  <c r="S31" i="16"/>
  <c r="T31" i="16"/>
  <c r="V31" i="16"/>
  <c r="W31" i="16"/>
  <c r="X31" i="16"/>
  <c r="Z31" i="16"/>
  <c r="AA31" i="16"/>
  <c r="AB31" i="16"/>
  <c r="B32" i="16"/>
  <c r="C32" i="16"/>
  <c r="D32" i="16"/>
  <c r="F32" i="16"/>
  <c r="G32" i="16"/>
  <c r="H32" i="16"/>
  <c r="J32" i="16"/>
  <c r="K32" i="16"/>
  <c r="L32" i="16"/>
  <c r="N32" i="16"/>
  <c r="O32" i="16"/>
  <c r="P32" i="16"/>
  <c r="R32" i="16"/>
  <c r="S32" i="16"/>
  <c r="T32" i="16"/>
  <c r="V32" i="16"/>
  <c r="W32" i="16"/>
  <c r="X32" i="16"/>
  <c r="Z32" i="16"/>
  <c r="AA32" i="16"/>
  <c r="AB32" i="16"/>
  <c r="B33" i="16"/>
  <c r="C33" i="16"/>
  <c r="D33" i="16"/>
  <c r="F33" i="16"/>
  <c r="G33" i="16"/>
  <c r="H33" i="16"/>
  <c r="J33" i="16"/>
  <c r="K33" i="16"/>
  <c r="L33" i="16"/>
  <c r="N33" i="16"/>
  <c r="O33" i="16"/>
  <c r="P33" i="16"/>
  <c r="R33" i="16"/>
  <c r="S33" i="16"/>
  <c r="T33" i="16"/>
  <c r="V33" i="16"/>
  <c r="W33" i="16"/>
  <c r="X33" i="16"/>
  <c r="Z33" i="16"/>
  <c r="AA33" i="16"/>
  <c r="AB33" i="16"/>
  <c r="B13" i="17"/>
  <c r="C13" i="17"/>
  <c r="D13" i="17"/>
  <c r="F13" i="17"/>
  <c r="G13" i="17"/>
  <c r="H13" i="17"/>
  <c r="J13" i="17"/>
  <c r="K13" i="17"/>
  <c r="L13" i="17"/>
  <c r="N13" i="17"/>
  <c r="O13" i="17"/>
  <c r="P13" i="17"/>
  <c r="R13" i="17"/>
  <c r="S13" i="17"/>
  <c r="T13" i="17"/>
  <c r="V13" i="17"/>
  <c r="W13" i="17"/>
  <c r="X13" i="17"/>
  <c r="Z13" i="17"/>
  <c r="AA13" i="17"/>
  <c r="AB13" i="17"/>
  <c r="B14" i="17"/>
  <c r="C14" i="17"/>
  <c r="D14" i="17"/>
  <c r="F14" i="17"/>
  <c r="G14" i="17"/>
  <c r="H14" i="17"/>
  <c r="J14" i="17"/>
  <c r="K14" i="17"/>
  <c r="L14" i="17"/>
  <c r="N14" i="17"/>
  <c r="O14" i="17"/>
  <c r="P14" i="17"/>
  <c r="R14" i="17"/>
  <c r="S14" i="17"/>
  <c r="T14" i="17"/>
  <c r="V14" i="17"/>
  <c r="W14" i="17"/>
  <c r="X14" i="17"/>
  <c r="Z14" i="17"/>
  <c r="AA14" i="17"/>
  <c r="AB14" i="17"/>
  <c r="B15" i="17"/>
  <c r="C15" i="17"/>
  <c r="D15" i="17"/>
  <c r="F15" i="17"/>
  <c r="G15" i="17"/>
  <c r="H15" i="17"/>
  <c r="J15" i="17"/>
  <c r="K15" i="17"/>
  <c r="L15" i="17"/>
  <c r="N15" i="17"/>
  <c r="O15" i="17"/>
  <c r="P15" i="17"/>
  <c r="R15" i="17"/>
  <c r="S15" i="17"/>
  <c r="T15" i="17"/>
  <c r="V15" i="17"/>
  <c r="W15" i="17"/>
  <c r="X15" i="17"/>
  <c r="Z15" i="17"/>
  <c r="AA15" i="17"/>
  <c r="AB15" i="17"/>
  <c r="B16" i="17"/>
  <c r="C16" i="17"/>
  <c r="D16" i="17"/>
  <c r="F16" i="17"/>
  <c r="G16" i="17"/>
  <c r="H16" i="17"/>
  <c r="J16" i="17"/>
  <c r="K16" i="17"/>
  <c r="L16" i="17"/>
  <c r="N16" i="17"/>
  <c r="O16" i="17"/>
  <c r="P16" i="17"/>
  <c r="R16" i="17"/>
  <c r="S16" i="17"/>
  <c r="T16" i="17"/>
  <c r="V16" i="17"/>
  <c r="W16" i="17"/>
  <c r="X16" i="17"/>
  <c r="Z16" i="17"/>
  <c r="AA16" i="17"/>
  <c r="AB16" i="17"/>
  <c r="B17" i="17"/>
  <c r="C17" i="17"/>
  <c r="D17" i="17"/>
  <c r="F17" i="17"/>
  <c r="G17" i="17"/>
  <c r="H17" i="17"/>
  <c r="J17" i="17"/>
  <c r="K17" i="17"/>
  <c r="L17" i="17"/>
  <c r="N17" i="17"/>
  <c r="O17" i="17"/>
  <c r="P17" i="17"/>
  <c r="R17" i="17"/>
  <c r="S17" i="17"/>
  <c r="T17" i="17"/>
  <c r="V17" i="17"/>
  <c r="W17" i="17"/>
  <c r="X17" i="17"/>
  <c r="Z17" i="17"/>
  <c r="AA17" i="17"/>
  <c r="AB17" i="17"/>
  <c r="B18" i="17"/>
  <c r="C18" i="17"/>
  <c r="D18" i="17"/>
  <c r="F18" i="17"/>
  <c r="G18" i="17"/>
  <c r="H18" i="17"/>
  <c r="J18" i="17"/>
  <c r="K18" i="17"/>
  <c r="L18" i="17"/>
  <c r="N18" i="17"/>
  <c r="O18" i="17"/>
  <c r="P18" i="17"/>
  <c r="R18" i="17"/>
  <c r="S18" i="17"/>
  <c r="T18" i="17"/>
  <c r="V18" i="17"/>
  <c r="W18" i="17"/>
  <c r="X18" i="17"/>
  <c r="Z18" i="17"/>
  <c r="AA18" i="17"/>
  <c r="AB18" i="17"/>
  <c r="B19" i="17"/>
  <c r="C19" i="17"/>
  <c r="D19" i="17"/>
  <c r="F19" i="17"/>
  <c r="G19" i="17"/>
  <c r="H19" i="17"/>
  <c r="J19" i="17"/>
  <c r="K19" i="17"/>
  <c r="L19" i="17"/>
  <c r="N19" i="17"/>
  <c r="O19" i="17"/>
  <c r="P19" i="17"/>
  <c r="R19" i="17"/>
  <c r="S19" i="17"/>
  <c r="T19" i="17"/>
  <c r="V19" i="17"/>
  <c r="W19" i="17"/>
  <c r="X19" i="17"/>
  <c r="Z19" i="17"/>
  <c r="AA19" i="17"/>
  <c r="AB19" i="17"/>
  <c r="B20" i="17"/>
  <c r="C20" i="17"/>
  <c r="D20" i="17"/>
  <c r="F20" i="17"/>
  <c r="G20" i="17"/>
  <c r="H20" i="17"/>
  <c r="J20" i="17"/>
  <c r="K20" i="17"/>
  <c r="L20" i="17"/>
  <c r="N20" i="17"/>
  <c r="O20" i="17"/>
  <c r="P20" i="17"/>
  <c r="R20" i="17"/>
  <c r="S20" i="17"/>
  <c r="T20" i="17"/>
  <c r="V20" i="17"/>
  <c r="W20" i="17"/>
  <c r="X20" i="17"/>
  <c r="Z20" i="17"/>
  <c r="AA20" i="17"/>
  <c r="AB20" i="17"/>
  <c r="B21" i="17"/>
  <c r="C21" i="17"/>
  <c r="D21" i="17"/>
  <c r="F21" i="17"/>
  <c r="G21" i="17"/>
  <c r="H21" i="17"/>
  <c r="J21" i="17"/>
  <c r="K21" i="17"/>
  <c r="L21" i="17"/>
  <c r="N21" i="17"/>
  <c r="O21" i="17"/>
  <c r="P21" i="17"/>
  <c r="R21" i="17"/>
  <c r="S21" i="17"/>
  <c r="T21" i="17"/>
  <c r="V21" i="17"/>
  <c r="W21" i="17"/>
  <c r="X21" i="17"/>
  <c r="Z21" i="17"/>
  <c r="AA21" i="17"/>
  <c r="AB21" i="17"/>
  <c r="B22" i="17"/>
  <c r="C22" i="17"/>
  <c r="D22" i="17"/>
  <c r="F22" i="17"/>
  <c r="G22" i="17"/>
  <c r="H22" i="17"/>
  <c r="J22" i="17"/>
  <c r="K22" i="17"/>
  <c r="L22" i="17"/>
  <c r="N22" i="17"/>
  <c r="O22" i="17"/>
  <c r="P22" i="17"/>
  <c r="R22" i="17"/>
  <c r="S22" i="17"/>
  <c r="T22" i="17"/>
  <c r="V22" i="17"/>
  <c r="W22" i="17"/>
  <c r="X22" i="17"/>
  <c r="Z22" i="17"/>
  <c r="AA22" i="17"/>
  <c r="AB22" i="17"/>
  <c r="B23" i="17"/>
  <c r="C23" i="17"/>
  <c r="D23" i="17"/>
  <c r="F23" i="17"/>
  <c r="G23" i="17"/>
  <c r="H23" i="17"/>
  <c r="J23" i="17"/>
  <c r="K23" i="17"/>
  <c r="L23" i="17"/>
  <c r="N23" i="17"/>
  <c r="O23" i="17"/>
  <c r="P23" i="17"/>
  <c r="R23" i="17"/>
  <c r="S23" i="17"/>
  <c r="T23" i="17"/>
  <c r="V23" i="17"/>
  <c r="W23" i="17"/>
  <c r="X23" i="17"/>
  <c r="Z23" i="17"/>
  <c r="AA23" i="17"/>
  <c r="AB23" i="17"/>
  <c r="B24" i="17"/>
  <c r="C24" i="17"/>
  <c r="D24" i="17"/>
  <c r="F24" i="17"/>
  <c r="G24" i="17"/>
  <c r="H24" i="17"/>
  <c r="J24" i="17"/>
  <c r="K24" i="17"/>
  <c r="L24" i="17"/>
  <c r="N24" i="17"/>
  <c r="O24" i="17"/>
  <c r="P24" i="17"/>
  <c r="R24" i="17"/>
  <c r="S24" i="17"/>
  <c r="T24" i="17"/>
  <c r="V24" i="17"/>
  <c r="W24" i="17"/>
  <c r="X24" i="17"/>
  <c r="Z24" i="17"/>
  <c r="AA24" i="17"/>
  <c r="AB24" i="17"/>
  <c r="B25" i="17"/>
  <c r="C25" i="17"/>
  <c r="D25" i="17"/>
  <c r="F25" i="17"/>
  <c r="G25" i="17"/>
  <c r="H25" i="17"/>
  <c r="J25" i="17"/>
  <c r="K25" i="17"/>
  <c r="L25" i="17"/>
  <c r="N25" i="17"/>
  <c r="O25" i="17"/>
  <c r="P25" i="17"/>
  <c r="R25" i="17"/>
  <c r="S25" i="17"/>
  <c r="T25" i="17"/>
  <c r="V25" i="17"/>
  <c r="W25" i="17"/>
  <c r="X25" i="17"/>
  <c r="Z25" i="17"/>
  <c r="AA25" i="17"/>
  <c r="AB25" i="17"/>
  <c r="B26" i="17"/>
  <c r="C26" i="17"/>
  <c r="D26" i="17"/>
  <c r="F26" i="17"/>
  <c r="G26" i="17"/>
  <c r="H26" i="17"/>
  <c r="J26" i="17"/>
  <c r="K26" i="17"/>
  <c r="L26" i="17"/>
  <c r="N26" i="17"/>
  <c r="O26" i="17"/>
  <c r="P26" i="17"/>
  <c r="R26" i="17"/>
  <c r="S26" i="17"/>
  <c r="T26" i="17"/>
  <c r="V26" i="17"/>
  <c r="W26" i="17"/>
  <c r="X26" i="17"/>
  <c r="Z26" i="17"/>
  <c r="AA26" i="17"/>
  <c r="AB26" i="17"/>
  <c r="B27" i="17"/>
  <c r="C27" i="17"/>
  <c r="D27" i="17"/>
  <c r="F27" i="17"/>
  <c r="G27" i="17"/>
  <c r="H27" i="17"/>
  <c r="J27" i="17"/>
  <c r="K27" i="17"/>
  <c r="L27" i="17"/>
  <c r="N27" i="17"/>
  <c r="O27" i="17"/>
  <c r="P27" i="17"/>
  <c r="R27" i="17"/>
  <c r="S27" i="17"/>
  <c r="T27" i="17"/>
  <c r="V27" i="17"/>
  <c r="W27" i="17"/>
  <c r="X27" i="17"/>
  <c r="Z27" i="17"/>
  <c r="AA27" i="17"/>
  <c r="AB27" i="17"/>
  <c r="B28" i="17"/>
  <c r="C28" i="17"/>
  <c r="D28" i="17"/>
  <c r="F28" i="17"/>
  <c r="G28" i="17"/>
  <c r="H28" i="17"/>
  <c r="J28" i="17"/>
  <c r="K28" i="17"/>
  <c r="L28" i="17"/>
  <c r="N28" i="17"/>
  <c r="O28" i="17"/>
  <c r="P28" i="17"/>
  <c r="R28" i="17"/>
  <c r="S28" i="17"/>
  <c r="T28" i="17"/>
  <c r="V28" i="17"/>
  <c r="W28" i="17"/>
  <c r="X28" i="17"/>
  <c r="Z28" i="17"/>
  <c r="AA28" i="17"/>
  <c r="AB28" i="17"/>
  <c r="B29" i="17"/>
  <c r="C29" i="17"/>
  <c r="D29" i="17"/>
  <c r="F29" i="17"/>
  <c r="G29" i="17"/>
  <c r="H29" i="17"/>
  <c r="J29" i="17"/>
  <c r="K29" i="17"/>
  <c r="L29" i="17"/>
  <c r="N29" i="17"/>
  <c r="O29" i="17"/>
  <c r="P29" i="17"/>
  <c r="R29" i="17"/>
  <c r="S29" i="17"/>
  <c r="T29" i="17"/>
  <c r="V29" i="17"/>
  <c r="W29" i="17"/>
  <c r="X29" i="17"/>
  <c r="Z29" i="17"/>
  <c r="AA29" i="17"/>
  <c r="AB29" i="17"/>
  <c r="B30" i="17"/>
  <c r="C30" i="17"/>
  <c r="D30" i="17"/>
  <c r="F30" i="17"/>
  <c r="G30" i="17"/>
  <c r="H30" i="17"/>
  <c r="J30" i="17"/>
  <c r="K30" i="17"/>
  <c r="L30" i="17"/>
  <c r="N30" i="17"/>
  <c r="O30" i="17"/>
  <c r="P30" i="17"/>
  <c r="R30" i="17"/>
  <c r="S30" i="17"/>
  <c r="T30" i="17"/>
  <c r="V30" i="17"/>
  <c r="W30" i="17"/>
  <c r="X30" i="17"/>
  <c r="Z30" i="17"/>
  <c r="AA30" i="17"/>
  <c r="AB30" i="17"/>
  <c r="B31" i="17"/>
  <c r="C31" i="17"/>
  <c r="D31" i="17"/>
  <c r="F31" i="17"/>
  <c r="G31" i="17"/>
  <c r="H31" i="17"/>
  <c r="J31" i="17"/>
  <c r="K31" i="17"/>
  <c r="L31" i="17"/>
  <c r="N31" i="17"/>
  <c r="O31" i="17"/>
  <c r="P31" i="17"/>
  <c r="R31" i="17"/>
  <c r="S31" i="17"/>
  <c r="T31" i="17"/>
  <c r="V31" i="17"/>
  <c r="W31" i="17"/>
  <c r="X31" i="17"/>
  <c r="Z31" i="17"/>
  <c r="AA31" i="17"/>
  <c r="AB31" i="17"/>
  <c r="B32" i="17"/>
  <c r="C32" i="17"/>
  <c r="D32" i="17"/>
  <c r="F32" i="17"/>
  <c r="G32" i="17"/>
  <c r="H32" i="17"/>
  <c r="J32" i="17"/>
  <c r="K32" i="17"/>
  <c r="L32" i="17"/>
  <c r="N32" i="17"/>
  <c r="O32" i="17"/>
  <c r="P32" i="17"/>
  <c r="R32" i="17"/>
  <c r="S32" i="17"/>
  <c r="T32" i="17"/>
  <c r="V32" i="17"/>
  <c r="W32" i="17"/>
  <c r="X32" i="17"/>
  <c r="Z32" i="17"/>
  <c r="AA32" i="17"/>
  <c r="AB32" i="17"/>
  <c r="B33" i="17"/>
  <c r="C33" i="17"/>
  <c r="D33" i="17"/>
  <c r="F33" i="17"/>
  <c r="G33" i="17"/>
  <c r="H33" i="17"/>
  <c r="J33" i="17"/>
  <c r="K33" i="17"/>
  <c r="L33" i="17"/>
  <c r="N33" i="17"/>
  <c r="O33" i="17"/>
  <c r="P33" i="17"/>
  <c r="R33" i="17"/>
  <c r="S33" i="17"/>
  <c r="T33" i="17"/>
  <c r="V33" i="17"/>
  <c r="W33" i="17"/>
  <c r="X33" i="17"/>
  <c r="Z33" i="17"/>
  <c r="AA33" i="17"/>
  <c r="AB33" i="17"/>
  <c r="B34" i="17"/>
  <c r="C34" i="17"/>
  <c r="D34" i="17"/>
  <c r="F34" i="17"/>
  <c r="G34" i="17"/>
  <c r="H34" i="17"/>
  <c r="J34" i="17"/>
  <c r="K34" i="17"/>
  <c r="L34" i="17"/>
  <c r="N34" i="17"/>
  <c r="O34" i="17"/>
  <c r="P34" i="17"/>
  <c r="R34" i="17"/>
  <c r="S34" i="17"/>
  <c r="T34" i="17"/>
  <c r="V34" i="17"/>
  <c r="W34" i="17"/>
  <c r="X34" i="17"/>
  <c r="Z34" i="17"/>
  <c r="AA34" i="17"/>
  <c r="AB34" i="17"/>
  <c r="B35" i="17"/>
  <c r="C35" i="17"/>
  <c r="D35" i="17"/>
  <c r="F35" i="17"/>
  <c r="G35" i="17"/>
  <c r="H35" i="17"/>
  <c r="J35" i="17"/>
  <c r="K35" i="17"/>
  <c r="L35" i="17"/>
  <c r="N35" i="17"/>
  <c r="O35" i="17"/>
  <c r="P35" i="17"/>
  <c r="R35" i="17"/>
  <c r="S35" i="17"/>
  <c r="T35" i="17"/>
  <c r="V35" i="17"/>
  <c r="W35" i="17"/>
  <c r="X35" i="17"/>
  <c r="Z35" i="17"/>
  <c r="AA35" i="17"/>
  <c r="AB35" i="17"/>
  <c r="B36" i="17"/>
  <c r="C36" i="17"/>
  <c r="D36" i="17"/>
  <c r="F36" i="17"/>
  <c r="G36" i="17"/>
  <c r="H36" i="17"/>
  <c r="J36" i="17"/>
  <c r="K36" i="17"/>
  <c r="L36" i="17"/>
  <c r="N36" i="17"/>
  <c r="O36" i="17"/>
  <c r="P36" i="17"/>
  <c r="R36" i="17"/>
  <c r="S36" i="17"/>
  <c r="T36" i="17"/>
  <c r="V36" i="17"/>
  <c r="W36" i="17"/>
  <c r="X36" i="17"/>
  <c r="Z36" i="17"/>
  <c r="AA36" i="17"/>
  <c r="AB36" i="17"/>
  <c r="B37" i="17"/>
  <c r="C37" i="17"/>
  <c r="D37" i="17"/>
  <c r="F37" i="17"/>
  <c r="G37" i="17"/>
  <c r="H37" i="17"/>
  <c r="J37" i="17"/>
  <c r="K37" i="17"/>
  <c r="L37" i="17"/>
  <c r="N37" i="17"/>
  <c r="O37" i="17"/>
  <c r="P37" i="17"/>
  <c r="R37" i="17"/>
  <c r="S37" i="17"/>
  <c r="T37" i="17"/>
  <c r="V37" i="17"/>
  <c r="W37" i="17"/>
  <c r="X37" i="17"/>
  <c r="Z37" i="17"/>
  <c r="AA37" i="17"/>
  <c r="AB37" i="17"/>
  <c r="B38" i="17"/>
  <c r="C38" i="17"/>
  <c r="D38" i="17"/>
  <c r="F38" i="17"/>
  <c r="G38" i="17"/>
  <c r="H38" i="17"/>
  <c r="J38" i="17"/>
  <c r="K38" i="17"/>
  <c r="L38" i="17"/>
  <c r="N38" i="17"/>
  <c r="O38" i="17"/>
  <c r="P38" i="17"/>
  <c r="R38" i="17"/>
  <c r="S38" i="17"/>
  <c r="T38" i="17"/>
  <c r="V38" i="17"/>
  <c r="W38" i="17"/>
  <c r="X38" i="17"/>
  <c r="Z38" i="17"/>
  <c r="AA38" i="17"/>
  <c r="AB38" i="17"/>
  <c r="B39" i="17"/>
  <c r="C39" i="17"/>
  <c r="D39" i="17"/>
  <c r="F39" i="17"/>
  <c r="G39" i="17"/>
  <c r="H39" i="17"/>
  <c r="J39" i="17"/>
  <c r="K39" i="17"/>
  <c r="L39" i="17"/>
  <c r="N39" i="17"/>
  <c r="O39" i="17"/>
  <c r="P39" i="17"/>
  <c r="R39" i="17"/>
  <c r="S39" i="17"/>
  <c r="T39" i="17"/>
  <c r="V39" i="17"/>
  <c r="W39" i="17"/>
  <c r="X39" i="17"/>
  <c r="Z39" i="17"/>
  <c r="AA39" i="17"/>
  <c r="AB39" i="17"/>
  <c r="B23" i="18"/>
  <c r="C23" i="18"/>
  <c r="D23" i="18"/>
  <c r="F23" i="18"/>
  <c r="G23" i="18"/>
  <c r="J23" i="18"/>
  <c r="K23" i="18"/>
  <c r="N23" i="18"/>
  <c r="O23" i="18"/>
  <c r="R23" i="18"/>
  <c r="S23" i="18"/>
  <c r="V23" i="18"/>
  <c r="W23" i="18"/>
  <c r="Z23" i="18"/>
  <c r="AA23" i="18"/>
  <c r="B24" i="18"/>
  <c r="C24" i="18"/>
  <c r="D24" i="18"/>
  <c r="F24" i="18"/>
  <c r="G24" i="18"/>
  <c r="J24" i="18"/>
  <c r="K24" i="18"/>
  <c r="N24" i="18"/>
  <c r="O24" i="18"/>
  <c r="R24" i="18"/>
  <c r="S24" i="18"/>
  <c r="V24" i="18"/>
  <c r="W24" i="18"/>
  <c r="Z24" i="18"/>
  <c r="AA24" i="18"/>
  <c r="B25" i="18"/>
  <c r="C25" i="18"/>
  <c r="D25" i="18"/>
  <c r="F25" i="18"/>
  <c r="G25" i="18"/>
  <c r="J25" i="18"/>
  <c r="K25" i="18"/>
  <c r="N25" i="18"/>
  <c r="O25" i="18"/>
  <c r="R25" i="18"/>
  <c r="S25" i="18"/>
  <c r="V25" i="18"/>
  <c r="W25" i="18"/>
  <c r="Z25" i="18"/>
  <c r="AA25" i="18"/>
  <c r="B26" i="18"/>
  <c r="C26" i="18"/>
  <c r="D26" i="18"/>
  <c r="F26" i="18"/>
  <c r="G26" i="18"/>
  <c r="J26" i="18"/>
  <c r="K26" i="18"/>
  <c r="N26" i="18"/>
  <c r="O26" i="18"/>
  <c r="R26" i="18"/>
  <c r="S26" i="18"/>
  <c r="V26" i="18"/>
  <c r="W26" i="18"/>
  <c r="Z26" i="18"/>
  <c r="AA26" i="18"/>
  <c r="B27" i="18"/>
  <c r="C27" i="18"/>
  <c r="D27" i="18"/>
  <c r="F27" i="18"/>
  <c r="G27" i="18"/>
  <c r="J27" i="18"/>
  <c r="K27" i="18"/>
  <c r="N27" i="18"/>
  <c r="O27" i="18"/>
  <c r="R27" i="18"/>
  <c r="S27" i="18"/>
  <c r="V27" i="18"/>
  <c r="W27" i="18"/>
  <c r="Z27" i="18"/>
  <c r="AA27" i="18"/>
  <c r="B28" i="18"/>
  <c r="C28" i="18"/>
  <c r="D28" i="18"/>
  <c r="F28" i="18"/>
  <c r="G28" i="18"/>
  <c r="J28" i="18"/>
  <c r="K28" i="18"/>
  <c r="N28" i="18"/>
  <c r="O28" i="18"/>
  <c r="R28" i="18"/>
  <c r="S28" i="18"/>
  <c r="V28" i="18"/>
  <c r="W28" i="18"/>
  <c r="Z28" i="18"/>
  <c r="AA28" i="18"/>
  <c r="B29" i="18"/>
  <c r="C29" i="18"/>
  <c r="D29" i="18"/>
  <c r="F29" i="18"/>
  <c r="G29" i="18"/>
  <c r="J29" i="18"/>
  <c r="K29" i="18"/>
  <c r="N29" i="18"/>
  <c r="O29" i="18"/>
  <c r="R29" i="18"/>
  <c r="S29" i="18"/>
  <c r="V29" i="18"/>
  <c r="W29" i="18"/>
  <c r="Z29" i="18"/>
  <c r="AA29" i="18"/>
  <c r="B33" i="18"/>
  <c r="C33" i="18"/>
  <c r="D33" i="18"/>
  <c r="F33" i="18"/>
  <c r="G33" i="18"/>
  <c r="J33" i="18"/>
  <c r="K33" i="18"/>
  <c r="N33" i="18"/>
  <c r="O33" i="18"/>
  <c r="R33" i="18"/>
  <c r="S33" i="18"/>
  <c r="V33" i="18"/>
  <c r="W33" i="18"/>
  <c r="Z33" i="18"/>
  <c r="AA33" i="18"/>
  <c r="B34" i="18"/>
  <c r="C34" i="18"/>
  <c r="D34" i="18"/>
  <c r="F34" i="18"/>
  <c r="G34" i="18"/>
  <c r="J34" i="18"/>
  <c r="K34" i="18"/>
  <c r="N34" i="18"/>
  <c r="O34" i="18"/>
  <c r="R34" i="18"/>
  <c r="S34" i="18"/>
  <c r="V34" i="18"/>
  <c r="W34" i="18"/>
  <c r="Z34" i="18"/>
  <c r="AA34" i="18"/>
  <c r="B35" i="18"/>
  <c r="C35" i="18"/>
  <c r="D35" i="18"/>
  <c r="F35" i="18"/>
  <c r="G35" i="18"/>
  <c r="J35" i="18"/>
  <c r="K35" i="18"/>
  <c r="N35" i="18"/>
  <c r="O35" i="18"/>
  <c r="R35" i="18"/>
  <c r="S35" i="18"/>
  <c r="V35" i="18"/>
  <c r="W35" i="18"/>
  <c r="Z35" i="18"/>
  <c r="AA35" i="18"/>
  <c r="B36" i="18"/>
  <c r="C36" i="18"/>
  <c r="D36" i="18"/>
  <c r="F36" i="18"/>
  <c r="G36" i="18"/>
  <c r="J36" i="18"/>
  <c r="K36" i="18"/>
  <c r="N36" i="18"/>
  <c r="O36" i="18"/>
  <c r="R36" i="18"/>
  <c r="S36" i="18"/>
  <c r="V36" i="18"/>
  <c r="W36" i="18"/>
  <c r="Z36" i="18"/>
  <c r="AA36" i="18"/>
  <c r="B37" i="18"/>
  <c r="C37" i="18"/>
  <c r="D37" i="18"/>
  <c r="F37" i="18"/>
  <c r="G37" i="18"/>
  <c r="J37" i="18"/>
  <c r="K37" i="18"/>
  <c r="N37" i="18"/>
  <c r="O37" i="18"/>
  <c r="R37" i="18"/>
  <c r="S37" i="18"/>
  <c r="V37" i="18"/>
  <c r="W37" i="18"/>
  <c r="Z37" i="18"/>
  <c r="AA37" i="18"/>
  <c r="B38" i="18"/>
  <c r="C38" i="18"/>
  <c r="D38" i="18"/>
  <c r="F38" i="18"/>
  <c r="G38" i="18"/>
  <c r="J38" i="18"/>
  <c r="K38" i="18"/>
  <c r="N38" i="18"/>
  <c r="O38" i="18"/>
  <c r="R38" i="18"/>
  <c r="S38" i="18"/>
  <c r="V38" i="18"/>
  <c r="W38" i="18"/>
  <c r="Z38" i="18"/>
  <c r="AA38" i="18"/>
  <c r="B39" i="18"/>
  <c r="C39" i="18"/>
  <c r="D39" i="18"/>
  <c r="F39" i="18"/>
  <c r="G39" i="18"/>
  <c r="J39" i="18"/>
  <c r="K39" i="18"/>
  <c r="N39" i="18"/>
  <c r="O39" i="18"/>
  <c r="R39" i="18"/>
  <c r="S39" i="18"/>
  <c r="V39" i="18"/>
  <c r="W39" i="18"/>
  <c r="Z39" i="18"/>
  <c r="AA39" i="18"/>
  <c r="Z12" i="20"/>
  <c r="AA12" i="20"/>
  <c r="AB12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I10" i="10"/>
  <c r="R13" i="31" l="1"/>
  <c r="S13" i="31"/>
  <c r="T13" i="31"/>
  <c r="V13" i="31"/>
  <c r="W13" i="31"/>
  <c r="Z13" i="31"/>
  <c r="AA13" i="31"/>
  <c r="AB19" i="22"/>
  <c r="AA19" i="22"/>
  <c r="Z19" i="22"/>
  <c r="AB18" i="22"/>
  <c r="AA18" i="22"/>
  <c r="Z18" i="22"/>
  <c r="AB17" i="22"/>
  <c r="AA17" i="22"/>
  <c r="Z17" i="22"/>
  <c r="AB16" i="22"/>
  <c r="AA16" i="22"/>
  <c r="Z16" i="22"/>
  <c r="AB15" i="22"/>
  <c r="AA15" i="22"/>
  <c r="Z15" i="22"/>
  <c r="AB14" i="22"/>
  <c r="AA14" i="22"/>
  <c r="Z14" i="22"/>
  <c r="AB13" i="22"/>
  <c r="AA13" i="22"/>
  <c r="Z13" i="22"/>
  <c r="AB11" i="22"/>
  <c r="AA11" i="22"/>
  <c r="Z11" i="22"/>
  <c r="I17" i="10"/>
  <c r="I17" i="9"/>
  <c r="I10" i="9" s="1"/>
  <c r="I12" i="9"/>
  <c r="W17" i="8"/>
  <c r="W12" i="8"/>
  <c r="W17" i="7"/>
  <c r="W12" i="7"/>
  <c r="W10" i="7" s="1"/>
  <c r="X39" i="34"/>
  <c r="X39" i="18" s="1"/>
  <c r="X38" i="34"/>
  <c r="X38" i="18" s="1"/>
  <c r="X37" i="34"/>
  <c r="X37" i="18" s="1"/>
  <c r="X36" i="34"/>
  <c r="X36" i="18" s="1"/>
  <c r="X35" i="34"/>
  <c r="X35" i="18" s="1"/>
  <c r="X34" i="34"/>
  <c r="X34" i="18" s="1"/>
  <c r="X33" i="34"/>
  <c r="P29" i="26"/>
  <c r="P28" i="26"/>
  <c r="P27" i="26"/>
  <c r="P26" i="26"/>
  <c r="P25" i="26"/>
  <c r="P24" i="26"/>
  <c r="P23" i="26"/>
  <c r="P21" i="26"/>
  <c r="X29" i="26"/>
  <c r="X28" i="26"/>
  <c r="X27" i="26"/>
  <c r="X26" i="26"/>
  <c r="X25" i="26"/>
  <c r="X24" i="26"/>
  <c r="X23" i="26"/>
  <c r="X21" i="26"/>
  <c r="L19" i="15"/>
  <c r="L18" i="15"/>
  <c r="L17" i="15"/>
  <c r="L16" i="15" s="1"/>
  <c r="B47" i="32"/>
  <c r="C47" i="32"/>
  <c r="D47" i="32"/>
  <c r="R47" i="32"/>
  <c r="S47" i="32"/>
  <c r="T47" i="32"/>
  <c r="V47" i="32"/>
  <c r="W47" i="32"/>
  <c r="X47" i="32"/>
  <c r="Z47" i="32"/>
  <c r="AA47" i="32"/>
  <c r="AB47" i="32"/>
  <c r="B48" i="32"/>
  <c r="C48" i="32"/>
  <c r="D48" i="32"/>
  <c r="R48" i="32"/>
  <c r="S48" i="32"/>
  <c r="T48" i="32"/>
  <c r="V48" i="32"/>
  <c r="W48" i="32"/>
  <c r="X48" i="32"/>
  <c r="Z48" i="32"/>
  <c r="AA48" i="32"/>
  <c r="AB48" i="32"/>
  <c r="B49" i="32"/>
  <c r="C49" i="32"/>
  <c r="D49" i="32"/>
  <c r="R49" i="32"/>
  <c r="S49" i="32"/>
  <c r="T49" i="32"/>
  <c r="V49" i="32"/>
  <c r="W49" i="32"/>
  <c r="X49" i="32"/>
  <c r="Z49" i="32"/>
  <c r="AA49" i="32"/>
  <c r="AB49" i="32"/>
  <c r="B50" i="32"/>
  <c r="C50" i="32"/>
  <c r="D50" i="32"/>
  <c r="R50" i="32"/>
  <c r="S50" i="32"/>
  <c r="T50" i="32"/>
  <c r="V50" i="32"/>
  <c r="W50" i="32"/>
  <c r="X50" i="32"/>
  <c r="Z50" i="32"/>
  <c r="AA50" i="32"/>
  <c r="AB50" i="32"/>
  <c r="B51" i="32"/>
  <c r="C51" i="32"/>
  <c r="D51" i="32"/>
  <c r="R51" i="32"/>
  <c r="S51" i="32"/>
  <c r="T51" i="32"/>
  <c r="V51" i="32"/>
  <c r="W51" i="32"/>
  <c r="X51" i="32"/>
  <c r="Z51" i="32"/>
  <c r="AA51" i="32"/>
  <c r="AB51" i="32"/>
  <c r="B52" i="32"/>
  <c r="C52" i="32"/>
  <c r="D52" i="32"/>
  <c r="R52" i="32"/>
  <c r="S52" i="32"/>
  <c r="T52" i="32"/>
  <c r="V52" i="32"/>
  <c r="W52" i="32"/>
  <c r="X52" i="32"/>
  <c r="Z52" i="32"/>
  <c r="AA52" i="32"/>
  <c r="AB52" i="32"/>
  <c r="B53" i="32"/>
  <c r="C53" i="32"/>
  <c r="D53" i="32"/>
  <c r="R53" i="32"/>
  <c r="S53" i="32"/>
  <c r="T53" i="32"/>
  <c r="V53" i="32"/>
  <c r="W53" i="32"/>
  <c r="X53" i="32"/>
  <c r="Z53" i="32"/>
  <c r="AA53" i="32"/>
  <c r="AB53" i="32"/>
  <c r="B54" i="32"/>
  <c r="C54" i="32"/>
  <c r="D54" i="32"/>
  <c r="R54" i="32"/>
  <c r="S54" i="32"/>
  <c r="T54" i="32"/>
  <c r="V54" i="32"/>
  <c r="W54" i="32"/>
  <c r="X54" i="32"/>
  <c r="Z54" i="32"/>
  <c r="AA54" i="32"/>
  <c r="AB54" i="32"/>
  <c r="B55" i="32"/>
  <c r="C55" i="32"/>
  <c r="D55" i="32"/>
  <c r="R55" i="32"/>
  <c r="S55" i="32"/>
  <c r="T55" i="32"/>
  <c r="V55" i="32"/>
  <c r="W55" i="32"/>
  <c r="X55" i="32"/>
  <c r="AB37" i="32"/>
  <c r="AA37" i="32"/>
  <c r="Z37" i="32"/>
  <c r="X37" i="32"/>
  <c r="W37" i="32"/>
  <c r="V37" i="32"/>
  <c r="T37" i="32"/>
  <c r="S37" i="32"/>
  <c r="R37" i="32"/>
  <c r="D37" i="32"/>
  <c r="C37" i="32"/>
  <c r="B37" i="32"/>
  <c r="AB33" i="32"/>
  <c r="AB32" i="32"/>
  <c r="AB31" i="32"/>
  <c r="AB30" i="32"/>
  <c r="AB29" i="32"/>
  <c r="AB28" i="32"/>
  <c r="AB27" i="32"/>
  <c r="AB26" i="32"/>
  <c r="AB25" i="32"/>
  <c r="AB24" i="32"/>
  <c r="AB23" i="32"/>
  <c r="AB22" i="32"/>
  <c r="AB21" i="32"/>
  <c r="AB20" i="32"/>
  <c r="AB19" i="32"/>
  <c r="AB18" i="32"/>
  <c r="AB17" i="32"/>
  <c r="AB16" i="32"/>
  <c r="AB15" i="32"/>
  <c r="AB12" i="32" s="1"/>
  <c r="AB14" i="32"/>
  <c r="X33" i="32"/>
  <c r="X32" i="32"/>
  <c r="X31" i="32"/>
  <c r="X30" i="32"/>
  <c r="X29" i="32"/>
  <c r="X28" i="32"/>
  <c r="X27" i="32"/>
  <c r="X26" i="32"/>
  <c r="X25" i="32"/>
  <c r="X24" i="32"/>
  <c r="X23" i="32"/>
  <c r="X22" i="32"/>
  <c r="X21" i="32"/>
  <c r="X20" i="32"/>
  <c r="X19" i="32"/>
  <c r="X18" i="32"/>
  <c r="X17" i="32"/>
  <c r="X16" i="32"/>
  <c r="X12" i="32" s="1"/>
  <c r="X15" i="32"/>
  <c r="X14" i="32"/>
  <c r="T33" i="32"/>
  <c r="T32" i="32"/>
  <c r="T31" i="32"/>
  <c r="T30" i="32"/>
  <c r="T29" i="32"/>
  <c r="T28" i="32"/>
  <c r="T27" i="32"/>
  <c r="T26" i="32"/>
  <c r="T25" i="32"/>
  <c r="T24" i="32"/>
  <c r="T23" i="32"/>
  <c r="T22" i="32"/>
  <c r="T21" i="32"/>
  <c r="T20" i="32"/>
  <c r="T19" i="32"/>
  <c r="T18" i="32"/>
  <c r="T17" i="32"/>
  <c r="T16" i="32"/>
  <c r="T15" i="32"/>
  <c r="T14" i="32"/>
  <c r="T12" i="32"/>
  <c r="P33" i="32"/>
  <c r="P32" i="32"/>
  <c r="P31" i="32"/>
  <c r="P30" i="32"/>
  <c r="P29" i="32"/>
  <c r="P28" i="32"/>
  <c r="P27" i="32"/>
  <c r="P26" i="32"/>
  <c r="P25" i="32"/>
  <c r="P24" i="32"/>
  <c r="P23" i="32"/>
  <c r="P22" i="32"/>
  <c r="P21" i="32"/>
  <c r="P20" i="32"/>
  <c r="P19" i="32"/>
  <c r="P18" i="32"/>
  <c r="P17" i="32"/>
  <c r="P16" i="32"/>
  <c r="P15" i="32"/>
  <c r="P14" i="32"/>
  <c r="P12" i="32" s="1"/>
  <c r="L33" i="32"/>
  <c r="L32" i="32"/>
  <c r="L31" i="32"/>
  <c r="L30" i="32"/>
  <c r="L29" i="32"/>
  <c r="L28" i="32"/>
  <c r="L27" i="32"/>
  <c r="L26" i="32"/>
  <c r="L25" i="32"/>
  <c r="L24" i="32"/>
  <c r="L23" i="32"/>
  <c r="L22" i="32"/>
  <c r="L21" i="32"/>
  <c r="L20" i="32"/>
  <c r="L19" i="32"/>
  <c r="L18" i="32"/>
  <c r="L17" i="32"/>
  <c r="L16" i="32"/>
  <c r="L15" i="32"/>
  <c r="L14" i="32"/>
  <c r="L12" i="32" s="1"/>
  <c r="H33" i="32"/>
  <c r="H32" i="32"/>
  <c r="H31" i="32"/>
  <c r="H30" i="32"/>
  <c r="H29" i="32"/>
  <c r="H28" i="32"/>
  <c r="H27" i="32"/>
  <c r="H26" i="32"/>
  <c r="H25" i="32"/>
  <c r="H24" i="32"/>
  <c r="H23" i="32"/>
  <c r="H22" i="32"/>
  <c r="H21" i="32"/>
  <c r="H20" i="32"/>
  <c r="H19" i="32"/>
  <c r="H18" i="32"/>
  <c r="H17" i="32"/>
  <c r="H16" i="32"/>
  <c r="H15" i="32"/>
  <c r="H14" i="32"/>
  <c r="H12" i="32" s="1"/>
  <c r="AA12" i="32"/>
  <c r="Z12" i="32"/>
  <c r="W12" i="32"/>
  <c r="V12" i="32"/>
  <c r="S12" i="32"/>
  <c r="R12" i="32"/>
  <c r="O12" i="32"/>
  <c r="N12" i="32"/>
  <c r="K12" i="32"/>
  <c r="J12" i="32"/>
  <c r="G12" i="32"/>
  <c r="F12" i="32"/>
  <c r="D12" i="32"/>
  <c r="C12" i="32"/>
  <c r="B12" i="32"/>
  <c r="H39" i="34"/>
  <c r="H39" i="18" s="1"/>
  <c r="H38" i="34"/>
  <c r="H38" i="18" s="1"/>
  <c r="H37" i="34"/>
  <c r="H37" i="18" s="1"/>
  <c r="H36" i="34"/>
  <c r="H36" i="18" s="1"/>
  <c r="H35" i="34"/>
  <c r="H35" i="18" s="1"/>
  <c r="H34" i="34"/>
  <c r="H34" i="18" s="1"/>
  <c r="H33" i="34"/>
  <c r="H33" i="18" s="1"/>
  <c r="L39" i="34"/>
  <c r="L39" i="18" s="1"/>
  <c r="L38" i="34"/>
  <c r="L38" i="18" s="1"/>
  <c r="L37" i="34"/>
  <c r="L37" i="18" s="1"/>
  <c r="L36" i="34"/>
  <c r="L36" i="18" s="1"/>
  <c r="L35" i="34"/>
  <c r="L35" i="18" s="1"/>
  <c r="L34" i="34"/>
  <c r="L34" i="18" s="1"/>
  <c r="L33" i="34"/>
  <c r="P39" i="34"/>
  <c r="P39" i="18" s="1"/>
  <c r="P38" i="34"/>
  <c r="P38" i="18" s="1"/>
  <c r="P37" i="34"/>
  <c r="P37" i="18" s="1"/>
  <c r="P36" i="34"/>
  <c r="P36" i="18" s="1"/>
  <c r="P35" i="34"/>
  <c r="P35" i="18" s="1"/>
  <c r="P34" i="34"/>
  <c r="P34" i="18" s="1"/>
  <c r="P33" i="34"/>
  <c r="P33" i="18" s="1"/>
  <c r="T39" i="34"/>
  <c r="T39" i="18" s="1"/>
  <c r="T38" i="34"/>
  <c r="T38" i="18" s="1"/>
  <c r="T37" i="34"/>
  <c r="T37" i="18" s="1"/>
  <c r="T36" i="34"/>
  <c r="T36" i="18" s="1"/>
  <c r="T35" i="34"/>
  <c r="T35" i="18" s="1"/>
  <c r="T34" i="34"/>
  <c r="T34" i="18" s="1"/>
  <c r="T33" i="34"/>
  <c r="T33" i="18" s="1"/>
  <c r="AB39" i="34"/>
  <c r="AB39" i="18" s="1"/>
  <c r="AB38" i="34"/>
  <c r="AB38" i="18" s="1"/>
  <c r="AB37" i="34"/>
  <c r="AB37" i="18" s="1"/>
  <c r="AB36" i="34"/>
  <c r="AB36" i="18" s="1"/>
  <c r="AB35" i="34"/>
  <c r="AB35" i="18" s="1"/>
  <c r="AB34" i="34"/>
  <c r="AB34" i="18" s="1"/>
  <c r="AB33" i="34"/>
  <c r="AB33" i="18" s="1"/>
  <c r="AB29" i="34"/>
  <c r="AB29" i="18" s="1"/>
  <c r="AB28" i="34"/>
  <c r="AB28" i="18" s="1"/>
  <c r="AB27" i="34"/>
  <c r="AB27" i="18" s="1"/>
  <c r="AB26" i="34"/>
  <c r="AB25" i="34"/>
  <c r="AB25" i="18" s="1"/>
  <c r="AB24" i="34"/>
  <c r="AB24" i="18" s="1"/>
  <c r="AB23" i="34"/>
  <c r="AB23" i="18" s="1"/>
  <c r="X29" i="34"/>
  <c r="X29" i="18" s="1"/>
  <c r="X28" i="34"/>
  <c r="X28" i="18" s="1"/>
  <c r="X27" i="34"/>
  <c r="X27" i="18" s="1"/>
  <c r="X26" i="34"/>
  <c r="X26" i="18" s="1"/>
  <c r="X25" i="34"/>
  <c r="X25" i="18" s="1"/>
  <c r="X24" i="34"/>
  <c r="X24" i="18" s="1"/>
  <c r="X23" i="34"/>
  <c r="X23" i="18" s="1"/>
  <c r="T29" i="34"/>
  <c r="T29" i="18" s="1"/>
  <c r="T28" i="34"/>
  <c r="T28" i="18" s="1"/>
  <c r="T27" i="34"/>
  <c r="T27" i="18" s="1"/>
  <c r="T26" i="34"/>
  <c r="T26" i="18" s="1"/>
  <c r="T25" i="34"/>
  <c r="T25" i="18" s="1"/>
  <c r="T24" i="34"/>
  <c r="T23" i="34"/>
  <c r="T23" i="18" s="1"/>
  <c r="P29" i="34"/>
  <c r="P29" i="18" s="1"/>
  <c r="P28" i="34"/>
  <c r="P28" i="18" s="1"/>
  <c r="P27" i="34"/>
  <c r="P27" i="18" s="1"/>
  <c r="P26" i="34"/>
  <c r="P26" i="18" s="1"/>
  <c r="P25" i="34"/>
  <c r="P25" i="18" s="1"/>
  <c r="P24" i="34"/>
  <c r="P24" i="18" s="1"/>
  <c r="P23" i="34"/>
  <c r="P23" i="18" s="1"/>
  <c r="L29" i="34"/>
  <c r="L29" i="18" s="1"/>
  <c r="L28" i="34"/>
  <c r="L28" i="18" s="1"/>
  <c r="L27" i="34"/>
  <c r="L27" i="18" s="1"/>
  <c r="L26" i="34"/>
  <c r="L26" i="18" s="1"/>
  <c r="L25" i="34"/>
  <c r="L25" i="18" s="1"/>
  <c r="L24" i="34"/>
  <c r="L24" i="18" s="1"/>
  <c r="L23" i="34"/>
  <c r="L23" i="18" s="1"/>
  <c r="H29" i="34"/>
  <c r="H28" i="34"/>
  <c r="H28" i="18" s="1"/>
  <c r="H27" i="34"/>
  <c r="H27" i="18" s="1"/>
  <c r="H26" i="34"/>
  <c r="H26" i="18" s="1"/>
  <c r="H25" i="34"/>
  <c r="H25" i="18" s="1"/>
  <c r="H24" i="34"/>
  <c r="H24" i="18" s="1"/>
  <c r="H23" i="34"/>
  <c r="H23" i="18" s="1"/>
  <c r="AA31" i="34"/>
  <c r="AA31" i="18" s="1"/>
  <c r="Z31" i="34"/>
  <c r="Z31" i="18" s="1"/>
  <c r="W31" i="34"/>
  <c r="W31" i="18" s="1"/>
  <c r="V31" i="34"/>
  <c r="V31" i="18" s="1"/>
  <c r="S31" i="34"/>
  <c r="S31" i="18" s="1"/>
  <c r="R31" i="34"/>
  <c r="R31" i="18" s="1"/>
  <c r="O31" i="34"/>
  <c r="O31" i="18" s="1"/>
  <c r="N31" i="34"/>
  <c r="N31" i="18" s="1"/>
  <c r="K31" i="34"/>
  <c r="K31" i="18" s="1"/>
  <c r="J31" i="34"/>
  <c r="J31" i="18" s="1"/>
  <c r="G31" i="34"/>
  <c r="G31" i="18" s="1"/>
  <c r="F31" i="34"/>
  <c r="F31" i="18" s="1"/>
  <c r="D31" i="34"/>
  <c r="D31" i="18" s="1"/>
  <c r="C31" i="34"/>
  <c r="C31" i="18" s="1"/>
  <c r="B31" i="34"/>
  <c r="B31" i="18" s="1"/>
  <c r="AA21" i="34"/>
  <c r="AA21" i="18" s="1"/>
  <c r="Z21" i="34"/>
  <c r="Z21" i="18" s="1"/>
  <c r="W21" i="34"/>
  <c r="W21" i="18" s="1"/>
  <c r="V21" i="34"/>
  <c r="V21" i="18" s="1"/>
  <c r="S21" i="34"/>
  <c r="S21" i="18" s="1"/>
  <c r="R21" i="34"/>
  <c r="R21" i="18" s="1"/>
  <c r="O21" i="34"/>
  <c r="O21" i="18" s="1"/>
  <c r="N21" i="34"/>
  <c r="N21" i="18" s="1"/>
  <c r="K21" i="34"/>
  <c r="K21" i="18" s="1"/>
  <c r="J21" i="34"/>
  <c r="J21" i="18" s="1"/>
  <c r="G21" i="34"/>
  <c r="G21" i="18" s="1"/>
  <c r="F21" i="34"/>
  <c r="F21" i="18" s="1"/>
  <c r="D21" i="34"/>
  <c r="D21" i="18" s="1"/>
  <c r="C21" i="34"/>
  <c r="C21" i="18" s="1"/>
  <c r="B21" i="34"/>
  <c r="B21" i="18" s="1"/>
  <c r="AB39" i="33"/>
  <c r="AB38" i="33"/>
  <c r="AB37" i="33"/>
  <c r="AB36" i="33"/>
  <c r="AB35" i="33"/>
  <c r="AB34" i="33"/>
  <c r="AB33" i="33"/>
  <c r="AB32" i="33"/>
  <c r="AB31" i="33"/>
  <c r="AB30" i="33"/>
  <c r="AB29" i="33"/>
  <c r="AB28" i="33"/>
  <c r="AB27" i="33"/>
  <c r="AB26" i="33"/>
  <c r="AB25" i="33"/>
  <c r="AB24" i="33"/>
  <c r="AB23" i="33"/>
  <c r="AB22" i="33"/>
  <c r="AB21" i="33"/>
  <c r="AB20" i="33"/>
  <c r="AB19" i="33"/>
  <c r="AB18" i="33"/>
  <c r="AB17" i="33"/>
  <c r="AB16" i="33"/>
  <c r="AB15" i="33"/>
  <c r="AB14" i="33"/>
  <c r="AB13" i="33"/>
  <c r="X39" i="33"/>
  <c r="X38" i="33"/>
  <c r="X37" i="33"/>
  <c r="X36" i="33"/>
  <c r="X35" i="33"/>
  <c r="X34" i="33"/>
  <c r="X33" i="33"/>
  <c r="X32" i="33"/>
  <c r="X31" i="33"/>
  <c r="X30" i="33"/>
  <c r="X29" i="33"/>
  <c r="X28" i="33"/>
  <c r="X27" i="33"/>
  <c r="X26" i="33"/>
  <c r="X25" i="33"/>
  <c r="X24" i="33"/>
  <c r="X23" i="33"/>
  <c r="X22" i="33"/>
  <c r="X21" i="33"/>
  <c r="X20" i="33"/>
  <c r="X19" i="33"/>
  <c r="X18" i="33"/>
  <c r="X17" i="33"/>
  <c r="X16" i="33"/>
  <c r="X15" i="33"/>
  <c r="X14" i="33"/>
  <c r="X13" i="33"/>
  <c r="T39" i="33"/>
  <c r="T38" i="33"/>
  <c r="T37" i="33"/>
  <c r="T36" i="33"/>
  <c r="T35" i="33"/>
  <c r="T34" i="33"/>
  <c r="T33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17" i="33"/>
  <c r="T16" i="33"/>
  <c r="T15" i="33"/>
  <c r="T14" i="33"/>
  <c r="T13" i="33"/>
  <c r="P39" i="33"/>
  <c r="P38" i="33"/>
  <c r="P37" i="33"/>
  <c r="P36" i="33"/>
  <c r="P35" i="33"/>
  <c r="P34" i="33"/>
  <c r="P33" i="33"/>
  <c r="P32" i="33"/>
  <c r="P31" i="33"/>
  <c r="P30" i="33"/>
  <c r="P2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L39" i="33"/>
  <c r="L38" i="33"/>
  <c r="L37" i="33"/>
  <c r="L36" i="33"/>
  <c r="L35" i="33"/>
  <c r="L34" i="33"/>
  <c r="L33" i="33"/>
  <c r="L32" i="33"/>
  <c r="L31" i="33"/>
  <c r="L30" i="33"/>
  <c r="L29" i="33"/>
  <c r="L28" i="33"/>
  <c r="L27" i="33"/>
  <c r="L26" i="33"/>
  <c r="L25" i="33"/>
  <c r="L24" i="33"/>
  <c r="L23" i="33"/>
  <c r="L22" i="33"/>
  <c r="L21" i="33"/>
  <c r="L20" i="33"/>
  <c r="L19" i="33"/>
  <c r="L18" i="33"/>
  <c r="L17" i="33"/>
  <c r="L16" i="33"/>
  <c r="L15" i="33"/>
  <c r="L14" i="33"/>
  <c r="L13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P14" i="31"/>
  <c r="O14" i="31"/>
  <c r="N14" i="31"/>
  <c r="P13" i="31"/>
  <c r="O13" i="31"/>
  <c r="N13" i="31"/>
  <c r="P12" i="31"/>
  <c r="O12" i="31"/>
  <c r="N12" i="31"/>
  <c r="P11" i="31"/>
  <c r="O11" i="31"/>
  <c r="N11" i="31"/>
  <c r="L14" i="31"/>
  <c r="K14" i="31"/>
  <c r="J14" i="31"/>
  <c r="L13" i="31"/>
  <c r="K13" i="31"/>
  <c r="J13" i="31"/>
  <c r="L12" i="31"/>
  <c r="K12" i="31"/>
  <c r="J12" i="31"/>
  <c r="L11" i="31"/>
  <c r="K11" i="31"/>
  <c r="J11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B13" i="31"/>
  <c r="C13" i="31"/>
  <c r="D13" i="31"/>
  <c r="H24" i="31"/>
  <c r="H23" i="31"/>
  <c r="H22" i="31"/>
  <c r="L24" i="31"/>
  <c r="L23" i="31"/>
  <c r="L22" i="31"/>
  <c r="L21" i="31" s="1"/>
  <c r="P24" i="31"/>
  <c r="P23" i="31"/>
  <c r="P22" i="31"/>
  <c r="T24" i="31"/>
  <c r="T23" i="31"/>
  <c r="T22" i="31"/>
  <c r="X24" i="31"/>
  <c r="X23" i="31"/>
  <c r="X22" i="31"/>
  <c r="AB24" i="31"/>
  <c r="AB23" i="31"/>
  <c r="AB22" i="31"/>
  <c r="AB21" i="31" s="1"/>
  <c r="AB19" i="31"/>
  <c r="AB18" i="31"/>
  <c r="AB13" i="31" s="1"/>
  <c r="AB17" i="31"/>
  <c r="X19" i="31"/>
  <c r="X18" i="31"/>
  <c r="X13" i="31" s="1"/>
  <c r="X17" i="31"/>
  <c r="T19" i="31"/>
  <c r="T18" i="31"/>
  <c r="T17" i="31"/>
  <c r="P19" i="31"/>
  <c r="P18" i="31"/>
  <c r="P17" i="31"/>
  <c r="L19" i="31"/>
  <c r="L18" i="31"/>
  <c r="L17" i="31"/>
  <c r="L16" i="31" s="1"/>
  <c r="H19" i="31"/>
  <c r="H18" i="31"/>
  <c r="H17" i="31"/>
  <c r="H16" i="31" s="1"/>
  <c r="AA21" i="31"/>
  <c r="Z21" i="31"/>
  <c r="W21" i="31"/>
  <c r="V21" i="31"/>
  <c r="S21" i="31"/>
  <c r="R21" i="31"/>
  <c r="O21" i="31"/>
  <c r="N21" i="31"/>
  <c r="K21" i="31"/>
  <c r="J21" i="31"/>
  <c r="G21" i="31"/>
  <c r="F21" i="31"/>
  <c r="D21" i="31"/>
  <c r="C21" i="31"/>
  <c r="B21" i="31"/>
  <c r="AA16" i="31"/>
  <c r="Z16" i="31"/>
  <c r="W16" i="31"/>
  <c r="V16" i="31"/>
  <c r="S16" i="31"/>
  <c r="R16" i="31"/>
  <c r="O16" i="31"/>
  <c r="N16" i="31"/>
  <c r="K16" i="31"/>
  <c r="J16" i="31"/>
  <c r="G16" i="31"/>
  <c r="F16" i="31"/>
  <c r="D16" i="31"/>
  <c r="C16" i="31"/>
  <c r="B16" i="31"/>
  <c r="B42" i="28"/>
  <c r="C42" i="28"/>
  <c r="D42" i="28"/>
  <c r="F42" i="28"/>
  <c r="G42" i="28"/>
  <c r="H42" i="28"/>
  <c r="J42" i="28"/>
  <c r="K42" i="28"/>
  <c r="L42" i="28"/>
  <c r="N42" i="28"/>
  <c r="O42" i="28"/>
  <c r="P42" i="28"/>
  <c r="B43" i="28"/>
  <c r="C43" i="28"/>
  <c r="D43" i="28"/>
  <c r="F43" i="28"/>
  <c r="G43" i="28"/>
  <c r="H43" i="28"/>
  <c r="J43" i="28"/>
  <c r="K43" i="28"/>
  <c r="L43" i="28"/>
  <c r="N43" i="28"/>
  <c r="O43" i="28"/>
  <c r="P43" i="28"/>
  <c r="R43" i="28"/>
  <c r="S43" i="28"/>
  <c r="T43" i="28"/>
  <c r="V43" i="28"/>
  <c r="W43" i="28"/>
  <c r="X43" i="28"/>
  <c r="B44" i="28"/>
  <c r="C44" i="28"/>
  <c r="D44" i="28"/>
  <c r="F44" i="28"/>
  <c r="G44" i="28"/>
  <c r="H44" i="28"/>
  <c r="J44" i="28"/>
  <c r="K44" i="28"/>
  <c r="L44" i="28"/>
  <c r="N44" i="28"/>
  <c r="O44" i="28"/>
  <c r="P44" i="28"/>
  <c r="R44" i="28"/>
  <c r="S44" i="28"/>
  <c r="T44" i="28"/>
  <c r="V44" i="28"/>
  <c r="W44" i="28"/>
  <c r="X44" i="28"/>
  <c r="B45" i="28"/>
  <c r="C45" i="28"/>
  <c r="D45" i="28"/>
  <c r="F45" i="28"/>
  <c r="G45" i="28"/>
  <c r="H45" i="28"/>
  <c r="J45" i="28"/>
  <c r="K45" i="28"/>
  <c r="L45" i="28"/>
  <c r="N45" i="28"/>
  <c r="O45" i="28"/>
  <c r="P45" i="28"/>
  <c r="R45" i="28"/>
  <c r="S45" i="28"/>
  <c r="T45" i="28"/>
  <c r="V45" i="28"/>
  <c r="W45" i="28"/>
  <c r="X45" i="28"/>
  <c r="B46" i="28"/>
  <c r="C46" i="28"/>
  <c r="D46" i="28"/>
  <c r="F46" i="28"/>
  <c r="G46" i="28"/>
  <c r="H46" i="28"/>
  <c r="J46" i="28"/>
  <c r="K46" i="28"/>
  <c r="L46" i="28"/>
  <c r="N46" i="28"/>
  <c r="O46" i="28"/>
  <c r="P46" i="28"/>
  <c r="R46" i="28"/>
  <c r="S46" i="28"/>
  <c r="T46" i="28"/>
  <c r="V46" i="28"/>
  <c r="W46" i="28"/>
  <c r="X46" i="28"/>
  <c r="B47" i="28"/>
  <c r="C47" i="28"/>
  <c r="D47" i="28"/>
  <c r="F47" i="28"/>
  <c r="G47" i="28"/>
  <c r="H47" i="28"/>
  <c r="J47" i="28"/>
  <c r="K47" i="28"/>
  <c r="L47" i="28"/>
  <c r="N47" i="28"/>
  <c r="O47" i="28"/>
  <c r="P47" i="28"/>
  <c r="R47" i="28"/>
  <c r="S47" i="28"/>
  <c r="T47" i="28"/>
  <c r="V47" i="28"/>
  <c r="W47" i="28"/>
  <c r="X47" i="28"/>
  <c r="B48" i="28"/>
  <c r="C48" i="28"/>
  <c r="D48" i="28"/>
  <c r="F48" i="28"/>
  <c r="G48" i="28"/>
  <c r="H48" i="28"/>
  <c r="J48" i="28"/>
  <c r="K48" i="28"/>
  <c r="L48" i="28"/>
  <c r="N48" i="28"/>
  <c r="O48" i="28"/>
  <c r="P48" i="28"/>
  <c r="R48" i="28"/>
  <c r="S48" i="28"/>
  <c r="T48" i="28"/>
  <c r="V48" i="28"/>
  <c r="W48" i="28"/>
  <c r="X48" i="28"/>
  <c r="B49" i="28"/>
  <c r="C49" i="28"/>
  <c r="D49" i="28"/>
  <c r="F49" i="28"/>
  <c r="G49" i="28"/>
  <c r="H49" i="28"/>
  <c r="J49" i="28"/>
  <c r="K49" i="28"/>
  <c r="L49" i="28"/>
  <c r="N49" i="28"/>
  <c r="O49" i="28"/>
  <c r="P49" i="28"/>
  <c r="R49" i="28"/>
  <c r="S49" i="28"/>
  <c r="T49" i="28"/>
  <c r="V49" i="28"/>
  <c r="W49" i="28"/>
  <c r="X49" i="28"/>
  <c r="B50" i="28"/>
  <c r="C50" i="28"/>
  <c r="D50" i="28"/>
  <c r="F50" i="28"/>
  <c r="G50" i="28"/>
  <c r="H50" i="28"/>
  <c r="J50" i="28"/>
  <c r="K50" i="28"/>
  <c r="L50" i="28"/>
  <c r="N50" i="28"/>
  <c r="O50" i="28"/>
  <c r="P50" i="28"/>
  <c r="R50" i="28"/>
  <c r="S50" i="28"/>
  <c r="T50" i="28"/>
  <c r="V50" i="28"/>
  <c r="W50" i="28"/>
  <c r="X50" i="28"/>
  <c r="B51" i="28"/>
  <c r="C51" i="28"/>
  <c r="D51" i="28"/>
  <c r="F51" i="28"/>
  <c r="G51" i="28"/>
  <c r="H51" i="28"/>
  <c r="J51" i="28"/>
  <c r="K51" i="28"/>
  <c r="L51" i="28"/>
  <c r="N51" i="28"/>
  <c r="O51" i="28"/>
  <c r="P51" i="28"/>
  <c r="R51" i="28"/>
  <c r="S51" i="28"/>
  <c r="T51" i="28"/>
  <c r="V51" i="28"/>
  <c r="W51" i="28"/>
  <c r="X51" i="28"/>
  <c r="B52" i="28"/>
  <c r="C52" i="28"/>
  <c r="D52" i="28"/>
  <c r="F52" i="28"/>
  <c r="G52" i="28"/>
  <c r="H52" i="28"/>
  <c r="J52" i="28"/>
  <c r="K52" i="28"/>
  <c r="L52" i="28"/>
  <c r="N52" i="28"/>
  <c r="O52" i="28"/>
  <c r="P52" i="28"/>
  <c r="R52" i="28"/>
  <c r="S52" i="28"/>
  <c r="T52" i="28"/>
  <c r="V52" i="28"/>
  <c r="W52" i="28"/>
  <c r="X52" i="28"/>
  <c r="B53" i="28"/>
  <c r="C53" i="28"/>
  <c r="D53" i="28"/>
  <c r="F53" i="28"/>
  <c r="G53" i="28"/>
  <c r="H53" i="28"/>
  <c r="J53" i="28"/>
  <c r="K53" i="28"/>
  <c r="L53" i="28"/>
  <c r="N53" i="28"/>
  <c r="O53" i="28"/>
  <c r="P53" i="28"/>
  <c r="R53" i="28"/>
  <c r="S53" i="28"/>
  <c r="T53" i="28"/>
  <c r="V53" i="28"/>
  <c r="W53" i="28"/>
  <c r="X53" i="28"/>
  <c r="B54" i="28"/>
  <c r="C54" i="28"/>
  <c r="D54" i="28"/>
  <c r="F54" i="28"/>
  <c r="G54" i="28"/>
  <c r="H54" i="28"/>
  <c r="J54" i="28"/>
  <c r="K54" i="28"/>
  <c r="L54" i="28"/>
  <c r="N54" i="28"/>
  <c r="O54" i="28"/>
  <c r="P54" i="28"/>
  <c r="R54" i="28"/>
  <c r="S54" i="28"/>
  <c r="T54" i="28"/>
  <c r="V54" i="28"/>
  <c r="W54" i="28"/>
  <c r="X54" i="28"/>
  <c r="B55" i="28"/>
  <c r="C55" i="28"/>
  <c r="D55" i="28"/>
  <c r="F55" i="28"/>
  <c r="G55" i="28"/>
  <c r="H55" i="28"/>
  <c r="J55" i="28"/>
  <c r="K55" i="28"/>
  <c r="L55" i="28"/>
  <c r="N55" i="28"/>
  <c r="O55" i="28"/>
  <c r="P55" i="28"/>
  <c r="R55" i="28"/>
  <c r="S55" i="28"/>
  <c r="T55" i="28"/>
  <c r="V55" i="28"/>
  <c r="W55" i="28"/>
  <c r="X55" i="28"/>
  <c r="B56" i="28"/>
  <c r="C56" i="28"/>
  <c r="D56" i="28"/>
  <c r="F56" i="28"/>
  <c r="G56" i="28"/>
  <c r="H56" i="28"/>
  <c r="J56" i="28"/>
  <c r="K56" i="28"/>
  <c r="L56" i="28"/>
  <c r="N56" i="28"/>
  <c r="O56" i="28"/>
  <c r="P56" i="28"/>
  <c r="R56" i="28"/>
  <c r="S56" i="28"/>
  <c r="T56" i="28"/>
  <c r="V56" i="28"/>
  <c r="W56" i="28"/>
  <c r="X56" i="28"/>
  <c r="B57" i="28"/>
  <c r="C57" i="28"/>
  <c r="D57" i="28"/>
  <c r="F57" i="28"/>
  <c r="G57" i="28"/>
  <c r="H57" i="28"/>
  <c r="J57" i="28"/>
  <c r="K57" i="28"/>
  <c r="L57" i="28"/>
  <c r="N57" i="28"/>
  <c r="O57" i="28"/>
  <c r="P57" i="28"/>
  <c r="R57" i="28"/>
  <c r="S57" i="28"/>
  <c r="T57" i="28"/>
  <c r="V57" i="28"/>
  <c r="W57" i="28"/>
  <c r="X57" i="28"/>
  <c r="B58" i="28"/>
  <c r="C58" i="28"/>
  <c r="D58" i="28"/>
  <c r="F58" i="28"/>
  <c r="G58" i="28"/>
  <c r="H58" i="28"/>
  <c r="J58" i="28"/>
  <c r="K58" i="28"/>
  <c r="L58" i="28"/>
  <c r="N58" i="28"/>
  <c r="O58" i="28"/>
  <c r="P58" i="28"/>
  <c r="R58" i="28"/>
  <c r="S58" i="28"/>
  <c r="T58" i="28"/>
  <c r="V58" i="28"/>
  <c r="W58" i="28"/>
  <c r="X58" i="28"/>
  <c r="X37" i="28"/>
  <c r="W37" i="28"/>
  <c r="V37" i="28"/>
  <c r="T37" i="28"/>
  <c r="S37" i="28"/>
  <c r="R37" i="28"/>
  <c r="P37" i="28"/>
  <c r="O37" i="28"/>
  <c r="N37" i="28"/>
  <c r="L37" i="28"/>
  <c r="K37" i="28"/>
  <c r="J37" i="28"/>
  <c r="H37" i="28"/>
  <c r="G37" i="28"/>
  <c r="F37" i="28"/>
  <c r="D37" i="28"/>
  <c r="C37" i="28"/>
  <c r="B37" i="28"/>
  <c r="AB33" i="28"/>
  <c r="AB32" i="28"/>
  <c r="AB31" i="28"/>
  <c r="AB30" i="28"/>
  <c r="AB29" i="28"/>
  <c r="AB28" i="28"/>
  <c r="AB27" i="28"/>
  <c r="AB26" i="28"/>
  <c r="AB25" i="28"/>
  <c r="AB24" i="28"/>
  <c r="AB23" i="28"/>
  <c r="AB22" i="28"/>
  <c r="AB21" i="28"/>
  <c r="AB20" i="28"/>
  <c r="AB19" i="28"/>
  <c r="AB18" i="28"/>
  <c r="AB17" i="28"/>
  <c r="AB16" i="28"/>
  <c r="AB15" i="28"/>
  <c r="AB14" i="28"/>
  <c r="X33" i="28"/>
  <c r="X32" i="28"/>
  <c r="X31" i="28"/>
  <c r="X30" i="28"/>
  <c r="X29" i="28"/>
  <c r="X28" i="28"/>
  <c r="X27" i="28"/>
  <c r="X26" i="28"/>
  <c r="X25" i="28"/>
  <c r="X24" i="28"/>
  <c r="X23" i="28"/>
  <c r="X22" i="28"/>
  <c r="X21" i="28"/>
  <c r="X20" i="28"/>
  <c r="X19" i="28"/>
  <c r="X18" i="28"/>
  <c r="X17" i="28"/>
  <c r="X16" i="28"/>
  <c r="X15" i="28"/>
  <c r="X14" i="28"/>
  <c r="X12" i="28" s="1"/>
  <c r="T33" i="28"/>
  <c r="T32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T17" i="28"/>
  <c r="T16" i="28"/>
  <c r="T15" i="28"/>
  <c r="T14" i="28"/>
  <c r="P33" i="28"/>
  <c r="P32" i="28"/>
  <c r="P31" i="28"/>
  <c r="P30" i="28"/>
  <c r="P29" i="28"/>
  <c r="P28" i="28"/>
  <c r="P27" i="28"/>
  <c r="P26" i="28"/>
  <c r="P25" i="28"/>
  <c r="P24" i="28"/>
  <c r="P23" i="28"/>
  <c r="P22" i="28"/>
  <c r="P21" i="28"/>
  <c r="P20" i="28"/>
  <c r="P19" i="28"/>
  <c r="P18" i="28"/>
  <c r="P17" i="28"/>
  <c r="P16" i="28"/>
  <c r="P15" i="28"/>
  <c r="P14" i="28"/>
  <c r="L33" i="28"/>
  <c r="L32" i="28"/>
  <c r="L31" i="28"/>
  <c r="L30" i="28"/>
  <c r="L29" i="28"/>
  <c r="L28" i="28"/>
  <c r="L27" i="28"/>
  <c r="L26" i="28"/>
  <c r="L25" i="28"/>
  <c r="L24" i="28"/>
  <c r="L23" i="28"/>
  <c r="L22" i="28"/>
  <c r="L21" i="28"/>
  <c r="L20" i="28"/>
  <c r="L19" i="28"/>
  <c r="L18" i="28"/>
  <c r="L17" i="28"/>
  <c r="L16" i="28"/>
  <c r="L15" i="28"/>
  <c r="L14" i="28"/>
  <c r="L12" i="28" s="1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2" i="28" s="1"/>
  <c r="H17" i="28"/>
  <c r="H16" i="28"/>
  <c r="H15" i="28"/>
  <c r="H14" i="28"/>
  <c r="AA12" i="28"/>
  <c r="Z12" i="28"/>
  <c r="W12" i="28"/>
  <c r="V12" i="28"/>
  <c r="S12" i="28"/>
  <c r="R12" i="28"/>
  <c r="P12" i="28"/>
  <c r="O12" i="28"/>
  <c r="N12" i="28"/>
  <c r="K12" i="28"/>
  <c r="J12" i="28"/>
  <c r="G12" i="28"/>
  <c r="F12" i="28"/>
  <c r="D12" i="28"/>
  <c r="C12" i="28"/>
  <c r="B12" i="28"/>
  <c r="H39" i="30"/>
  <c r="H38" i="30"/>
  <c r="H31" i="30" s="1"/>
  <c r="H37" i="30"/>
  <c r="H36" i="30"/>
  <c r="H35" i="30"/>
  <c r="H34" i="30"/>
  <c r="H33" i="30"/>
  <c r="L39" i="30"/>
  <c r="L31" i="30" s="1"/>
  <c r="L38" i="30"/>
  <c r="L37" i="30"/>
  <c r="L36" i="30"/>
  <c r="L35" i="30"/>
  <c r="L34" i="30"/>
  <c r="L33" i="30"/>
  <c r="P39" i="30"/>
  <c r="P38" i="30"/>
  <c r="P37" i="30"/>
  <c r="P36" i="30"/>
  <c r="P31" i="30" s="1"/>
  <c r="P35" i="30"/>
  <c r="P34" i="30"/>
  <c r="P33" i="30"/>
  <c r="T39" i="30"/>
  <c r="T38" i="30"/>
  <c r="T37" i="30"/>
  <c r="T36" i="30"/>
  <c r="T35" i="30"/>
  <c r="T31" i="30" s="1"/>
  <c r="T34" i="30"/>
  <c r="T33" i="30"/>
  <c r="X39" i="30"/>
  <c r="X38" i="30"/>
  <c r="X37" i="30"/>
  <c r="X36" i="30"/>
  <c r="X31" i="30" s="1"/>
  <c r="X35" i="30"/>
  <c r="X34" i="30"/>
  <c r="X33" i="30"/>
  <c r="AB39" i="30"/>
  <c r="AB38" i="30"/>
  <c r="AB37" i="30"/>
  <c r="AB36" i="30"/>
  <c r="AB35" i="30"/>
  <c r="AB34" i="30"/>
  <c r="AB33" i="30"/>
  <c r="AB31" i="30" s="1"/>
  <c r="AB29" i="30"/>
  <c r="AB28" i="30"/>
  <c r="AB27" i="30"/>
  <c r="AB26" i="30"/>
  <c r="AB25" i="30"/>
  <c r="AB24" i="30"/>
  <c r="AB21" i="30" s="1"/>
  <c r="AB23" i="30"/>
  <c r="X29" i="30"/>
  <c r="X28" i="30"/>
  <c r="X27" i="30"/>
  <c r="X26" i="30"/>
  <c r="X25" i="30"/>
  <c r="X24" i="30"/>
  <c r="X23" i="30"/>
  <c r="X21" i="30" s="1"/>
  <c r="T29" i="30"/>
  <c r="T28" i="30"/>
  <c r="T27" i="30"/>
  <c r="T26" i="30"/>
  <c r="T25" i="30"/>
  <c r="T24" i="30"/>
  <c r="T23" i="30"/>
  <c r="P29" i="30"/>
  <c r="P28" i="30"/>
  <c r="P27" i="30"/>
  <c r="P21" i="30" s="1"/>
  <c r="P26" i="30"/>
  <c r="P25" i="30"/>
  <c r="P24" i="30"/>
  <c r="P23" i="30"/>
  <c r="L29" i="30"/>
  <c r="L28" i="30"/>
  <c r="L27" i="30"/>
  <c r="L26" i="30"/>
  <c r="L21" i="30" s="1"/>
  <c r="L25" i="30"/>
  <c r="L24" i="30"/>
  <c r="L23" i="30"/>
  <c r="H29" i="30"/>
  <c r="H28" i="30"/>
  <c r="H27" i="30"/>
  <c r="H26" i="30"/>
  <c r="H25" i="30"/>
  <c r="H21" i="30" s="1"/>
  <c r="H24" i="30"/>
  <c r="H23" i="30"/>
  <c r="AA31" i="30"/>
  <c r="Z31" i="30"/>
  <c r="W31" i="30"/>
  <c r="V31" i="30"/>
  <c r="S31" i="30"/>
  <c r="R31" i="30"/>
  <c r="O31" i="30"/>
  <c r="N31" i="30"/>
  <c r="K31" i="30"/>
  <c r="J31" i="30"/>
  <c r="G31" i="30"/>
  <c r="F31" i="30"/>
  <c r="D31" i="30"/>
  <c r="C31" i="30"/>
  <c r="B31" i="30"/>
  <c r="AA21" i="30"/>
  <c r="Z21" i="30"/>
  <c r="W21" i="30"/>
  <c r="V21" i="30"/>
  <c r="T21" i="30"/>
  <c r="S21" i="30"/>
  <c r="R21" i="30"/>
  <c r="O21" i="30"/>
  <c r="N21" i="30"/>
  <c r="K21" i="30"/>
  <c r="J21" i="30"/>
  <c r="G21" i="30"/>
  <c r="F21" i="30"/>
  <c r="D21" i="30"/>
  <c r="C21" i="30"/>
  <c r="B21" i="30"/>
  <c r="AB39" i="29"/>
  <c r="AB38" i="29"/>
  <c r="AB37" i="29"/>
  <c r="AB36" i="29"/>
  <c r="AB35" i="29"/>
  <c r="AB34" i="29"/>
  <c r="AB33" i="29"/>
  <c r="AB32" i="29"/>
  <c r="AB31" i="29"/>
  <c r="AB30" i="29"/>
  <c r="AB29" i="29"/>
  <c r="AB28" i="29"/>
  <c r="AB27" i="29"/>
  <c r="AB26" i="29"/>
  <c r="AB25" i="29"/>
  <c r="AB24" i="29"/>
  <c r="AB23" i="29"/>
  <c r="AB22" i="29"/>
  <c r="AB21" i="29"/>
  <c r="AB20" i="29"/>
  <c r="AB19" i="29"/>
  <c r="AB18" i="29"/>
  <c r="AB17" i="29"/>
  <c r="AB16" i="29"/>
  <c r="AB15" i="29"/>
  <c r="AB14" i="29"/>
  <c r="AB13" i="29"/>
  <c r="X39" i="29"/>
  <c r="X38" i="29"/>
  <c r="X37" i="29"/>
  <c r="X36" i="29"/>
  <c r="X35" i="29"/>
  <c r="X34" i="29"/>
  <c r="X33" i="29"/>
  <c r="X32" i="29"/>
  <c r="X31" i="29"/>
  <c r="X30" i="29"/>
  <c r="X29" i="29"/>
  <c r="X28" i="29"/>
  <c r="X27" i="29"/>
  <c r="X26" i="29"/>
  <c r="X25" i="29"/>
  <c r="X24" i="29"/>
  <c r="X23" i="29"/>
  <c r="X22" i="29"/>
  <c r="X21" i="29"/>
  <c r="X20" i="29"/>
  <c r="X19" i="29"/>
  <c r="X18" i="29"/>
  <c r="X17" i="29"/>
  <c r="X16" i="29"/>
  <c r="X15" i="29"/>
  <c r="X14" i="29"/>
  <c r="X13" i="29"/>
  <c r="T39" i="29"/>
  <c r="T38" i="29"/>
  <c r="T37" i="29"/>
  <c r="T36" i="29"/>
  <c r="T35" i="29"/>
  <c r="T34" i="29"/>
  <c r="T33" i="29"/>
  <c r="T32" i="29"/>
  <c r="T31" i="29"/>
  <c r="T30" i="29"/>
  <c r="T29" i="29"/>
  <c r="T28" i="29"/>
  <c r="T27" i="29"/>
  <c r="T26" i="29"/>
  <c r="T25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P39" i="29"/>
  <c r="P38" i="29"/>
  <c r="P37" i="29"/>
  <c r="P36" i="29"/>
  <c r="P35" i="29"/>
  <c r="P34" i="29"/>
  <c r="P33" i="29"/>
  <c r="P32" i="29"/>
  <c r="P31" i="29"/>
  <c r="P30" i="29"/>
  <c r="P29" i="29"/>
  <c r="P28" i="29"/>
  <c r="P27" i="29"/>
  <c r="P26" i="29"/>
  <c r="P25" i="29"/>
  <c r="P24" i="29"/>
  <c r="P23" i="29"/>
  <c r="P22" i="29"/>
  <c r="P21" i="29"/>
  <c r="P20" i="29"/>
  <c r="P19" i="29"/>
  <c r="P18" i="29"/>
  <c r="P17" i="29"/>
  <c r="P16" i="29"/>
  <c r="P15" i="29"/>
  <c r="P14" i="29"/>
  <c r="P13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24" i="27"/>
  <c r="H23" i="27"/>
  <c r="H22" i="27"/>
  <c r="H19" i="27"/>
  <c r="H18" i="27"/>
  <c r="H17" i="27"/>
  <c r="H16" i="27"/>
  <c r="L24" i="27"/>
  <c r="L21" i="27" s="1"/>
  <c r="L23" i="27"/>
  <c r="L22" i="27"/>
  <c r="L19" i="27"/>
  <c r="L16" i="27" s="1"/>
  <c r="L18" i="27"/>
  <c r="L17" i="27"/>
  <c r="P24" i="27"/>
  <c r="P23" i="27"/>
  <c r="P22" i="27"/>
  <c r="P19" i="27"/>
  <c r="P18" i="27"/>
  <c r="P17" i="27"/>
  <c r="P16" i="27"/>
  <c r="T24" i="27"/>
  <c r="T23" i="27"/>
  <c r="T22" i="27"/>
  <c r="T19" i="27"/>
  <c r="T16" i="27" s="1"/>
  <c r="T18" i="27"/>
  <c r="T17" i="27"/>
  <c r="X24" i="27"/>
  <c r="X21" i="27" s="1"/>
  <c r="X23" i="27"/>
  <c r="X22" i="27"/>
  <c r="X19" i="27"/>
  <c r="X16" i="27" s="1"/>
  <c r="X18" i="27"/>
  <c r="X17" i="27"/>
  <c r="AB24" i="27"/>
  <c r="AB23" i="27"/>
  <c r="AB22" i="27"/>
  <c r="AB19" i="27"/>
  <c r="AB16" i="27" s="1"/>
  <c r="AB18" i="27"/>
  <c r="AB17" i="27"/>
  <c r="AA21" i="27"/>
  <c r="Z21" i="27"/>
  <c r="W21" i="27"/>
  <c r="V21" i="27"/>
  <c r="S21" i="27"/>
  <c r="R21" i="27"/>
  <c r="O21" i="27"/>
  <c r="N21" i="27"/>
  <c r="K21" i="27"/>
  <c r="J21" i="27"/>
  <c r="G21" i="27"/>
  <c r="F21" i="27"/>
  <c r="D21" i="27"/>
  <c r="C21" i="27"/>
  <c r="B21" i="27"/>
  <c r="AA16" i="27"/>
  <c r="Z16" i="27"/>
  <c r="W16" i="27"/>
  <c r="V16" i="27"/>
  <c r="S16" i="27"/>
  <c r="R16" i="27"/>
  <c r="O16" i="27"/>
  <c r="N16" i="27"/>
  <c r="K16" i="27"/>
  <c r="J16" i="27"/>
  <c r="G16" i="27"/>
  <c r="F16" i="27"/>
  <c r="D16" i="27"/>
  <c r="C16" i="27"/>
  <c r="B16" i="27"/>
  <c r="B39" i="24"/>
  <c r="C39" i="24"/>
  <c r="D39" i="24"/>
  <c r="B40" i="24"/>
  <c r="C40" i="24"/>
  <c r="D40" i="24"/>
  <c r="F40" i="24"/>
  <c r="G40" i="24"/>
  <c r="H40" i="24"/>
  <c r="J40" i="24"/>
  <c r="K40" i="24"/>
  <c r="L40" i="24"/>
  <c r="B41" i="24"/>
  <c r="C41" i="24"/>
  <c r="D41" i="24"/>
  <c r="F41" i="24"/>
  <c r="G41" i="24"/>
  <c r="H41" i="24"/>
  <c r="J41" i="24"/>
  <c r="K41" i="24"/>
  <c r="L41" i="24"/>
  <c r="N41" i="24"/>
  <c r="O41" i="24"/>
  <c r="P41" i="24"/>
  <c r="B42" i="24"/>
  <c r="C42" i="24"/>
  <c r="D42" i="24"/>
  <c r="F42" i="24"/>
  <c r="G42" i="24"/>
  <c r="H42" i="24"/>
  <c r="J42" i="24"/>
  <c r="K42" i="24"/>
  <c r="L42" i="24"/>
  <c r="N42" i="24"/>
  <c r="O42" i="24"/>
  <c r="P42" i="24"/>
  <c r="R42" i="24"/>
  <c r="S42" i="24"/>
  <c r="T42" i="24"/>
  <c r="B43" i="24"/>
  <c r="C43" i="24"/>
  <c r="D43" i="24"/>
  <c r="F43" i="24"/>
  <c r="G43" i="24"/>
  <c r="H43" i="24"/>
  <c r="J43" i="24"/>
  <c r="K43" i="24"/>
  <c r="L43" i="24"/>
  <c r="N43" i="24"/>
  <c r="O43" i="24"/>
  <c r="P43" i="24"/>
  <c r="R43" i="24"/>
  <c r="S43" i="24"/>
  <c r="T43" i="24"/>
  <c r="V43" i="24"/>
  <c r="W43" i="24"/>
  <c r="X43" i="24"/>
  <c r="B44" i="24"/>
  <c r="C44" i="24"/>
  <c r="D44" i="24"/>
  <c r="F44" i="24"/>
  <c r="G44" i="24"/>
  <c r="H44" i="24"/>
  <c r="J44" i="24"/>
  <c r="K44" i="24"/>
  <c r="L44" i="24"/>
  <c r="N44" i="24"/>
  <c r="O44" i="24"/>
  <c r="P44" i="24"/>
  <c r="R44" i="24"/>
  <c r="S44" i="24"/>
  <c r="T44" i="24"/>
  <c r="V44" i="24"/>
  <c r="W44" i="24"/>
  <c r="X44" i="24"/>
  <c r="Z44" i="24"/>
  <c r="AA44" i="24"/>
  <c r="AB44" i="24"/>
  <c r="B45" i="24"/>
  <c r="C45" i="24"/>
  <c r="D45" i="24"/>
  <c r="F45" i="24"/>
  <c r="G45" i="24"/>
  <c r="H45" i="24"/>
  <c r="J45" i="24"/>
  <c r="K45" i="24"/>
  <c r="L45" i="24"/>
  <c r="N45" i="24"/>
  <c r="O45" i="24"/>
  <c r="P45" i="24"/>
  <c r="R45" i="24"/>
  <c r="S45" i="24"/>
  <c r="T45" i="24"/>
  <c r="V45" i="24"/>
  <c r="W45" i="24"/>
  <c r="X45" i="24"/>
  <c r="Z45" i="24"/>
  <c r="AA45" i="24"/>
  <c r="AB45" i="24"/>
  <c r="B46" i="24"/>
  <c r="C46" i="24"/>
  <c r="D46" i="24"/>
  <c r="F46" i="24"/>
  <c r="G46" i="24"/>
  <c r="H46" i="24"/>
  <c r="J46" i="24"/>
  <c r="K46" i="24"/>
  <c r="L46" i="24"/>
  <c r="N46" i="24"/>
  <c r="O46" i="24"/>
  <c r="P46" i="24"/>
  <c r="R46" i="24"/>
  <c r="S46" i="24"/>
  <c r="T46" i="24"/>
  <c r="V46" i="24"/>
  <c r="W46" i="24"/>
  <c r="X46" i="24"/>
  <c r="Z46" i="24"/>
  <c r="AA46" i="24"/>
  <c r="AB46" i="24"/>
  <c r="B47" i="24"/>
  <c r="C47" i="24"/>
  <c r="D47" i="24"/>
  <c r="F47" i="24"/>
  <c r="G47" i="24"/>
  <c r="H47" i="24"/>
  <c r="J47" i="24"/>
  <c r="K47" i="24"/>
  <c r="L47" i="24"/>
  <c r="N47" i="24"/>
  <c r="O47" i="24"/>
  <c r="P47" i="24"/>
  <c r="R47" i="24"/>
  <c r="S47" i="24"/>
  <c r="T47" i="24"/>
  <c r="V47" i="24"/>
  <c r="W47" i="24"/>
  <c r="X47" i="24"/>
  <c r="Z47" i="24"/>
  <c r="AA47" i="24"/>
  <c r="AB47" i="24"/>
  <c r="B48" i="24"/>
  <c r="C48" i="24"/>
  <c r="D48" i="24"/>
  <c r="N48" i="24"/>
  <c r="O48" i="24"/>
  <c r="P48" i="24"/>
  <c r="R48" i="24"/>
  <c r="S48" i="24"/>
  <c r="T48" i="24"/>
  <c r="V48" i="24"/>
  <c r="W48" i="24"/>
  <c r="X48" i="24"/>
  <c r="Z48" i="24"/>
  <c r="AA48" i="24"/>
  <c r="AB48" i="24"/>
  <c r="B49" i="24"/>
  <c r="C49" i="24"/>
  <c r="D49" i="24"/>
  <c r="R49" i="24"/>
  <c r="S49" i="24"/>
  <c r="T49" i="24"/>
  <c r="V49" i="24"/>
  <c r="W49" i="24"/>
  <c r="X49" i="24"/>
  <c r="Z49" i="24"/>
  <c r="AA49" i="24"/>
  <c r="AB49" i="24"/>
  <c r="B50" i="24"/>
  <c r="C50" i="24"/>
  <c r="D50" i="24"/>
  <c r="R50" i="24"/>
  <c r="S50" i="24"/>
  <c r="T50" i="24"/>
  <c r="V50" i="24"/>
  <c r="W50" i="24"/>
  <c r="X50" i="24"/>
  <c r="Z50" i="24"/>
  <c r="AA50" i="24"/>
  <c r="AB50" i="24"/>
  <c r="B51" i="24"/>
  <c r="C51" i="24"/>
  <c r="D51" i="24"/>
  <c r="Z51" i="24"/>
  <c r="AA51" i="24"/>
  <c r="AB51" i="24"/>
  <c r="B52" i="24"/>
  <c r="C52" i="24"/>
  <c r="D52" i="24"/>
  <c r="Z52" i="24"/>
  <c r="AA52" i="24"/>
  <c r="AB52" i="24"/>
  <c r="B53" i="24"/>
  <c r="C53" i="24"/>
  <c r="D53" i="24"/>
  <c r="AB37" i="24"/>
  <c r="AA37" i="24"/>
  <c r="Z37" i="24"/>
  <c r="X37" i="24"/>
  <c r="W37" i="24"/>
  <c r="V37" i="24"/>
  <c r="T37" i="24"/>
  <c r="S37" i="24"/>
  <c r="R37" i="24"/>
  <c r="P37" i="24"/>
  <c r="O37" i="24"/>
  <c r="N37" i="24"/>
  <c r="L37" i="24"/>
  <c r="K37" i="24"/>
  <c r="J37" i="24"/>
  <c r="H37" i="24"/>
  <c r="G37" i="24"/>
  <c r="F37" i="24"/>
  <c r="D37" i="24"/>
  <c r="C37" i="24"/>
  <c r="B37" i="24"/>
  <c r="AB33" i="24"/>
  <c r="AB32" i="24"/>
  <c r="AB31" i="24"/>
  <c r="AB30" i="24"/>
  <c r="AB29" i="24"/>
  <c r="AB28" i="24"/>
  <c r="AB27" i="24"/>
  <c r="AB26" i="24"/>
  <c r="AB25" i="24"/>
  <c r="AB24" i="24"/>
  <c r="AB23" i="24"/>
  <c r="AB22" i="24"/>
  <c r="AB21" i="24"/>
  <c r="AB20" i="24"/>
  <c r="AB19" i="24"/>
  <c r="AB18" i="24"/>
  <c r="AB12" i="24" s="1"/>
  <c r="AB17" i="24"/>
  <c r="AB16" i="24"/>
  <c r="AB15" i="24"/>
  <c r="AB14" i="24"/>
  <c r="X33" i="24"/>
  <c r="X32" i="24"/>
  <c r="X31" i="24"/>
  <c r="X30" i="24"/>
  <c r="X29" i="24"/>
  <c r="X28" i="24"/>
  <c r="X27" i="24"/>
  <c r="X26" i="24"/>
  <c r="X25" i="24"/>
  <c r="X24" i="24"/>
  <c r="X23" i="24"/>
  <c r="X22" i="24"/>
  <c r="X21" i="24"/>
  <c r="X20" i="24"/>
  <c r="X19" i="24"/>
  <c r="X18" i="24"/>
  <c r="X17" i="24"/>
  <c r="X16" i="24"/>
  <c r="X15" i="24"/>
  <c r="X14" i="24"/>
  <c r="X12" i="24" s="1"/>
  <c r="T33" i="24"/>
  <c r="T32" i="24"/>
  <c r="T31" i="24"/>
  <c r="T30" i="24"/>
  <c r="T29" i="24"/>
  <c r="T28" i="24"/>
  <c r="T27" i="24"/>
  <c r="T26" i="24"/>
  <c r="T25" i="24"/>
  <c r="T24" i="24"/>
  <c r="T23" i="24"/>
  <c r="T22" i="24"/>
  <c r="T21" i="24"/>
  <c r="T20" i="24"/>
  <c r="T19" i="24"/>
  <c r="T18" i="24"/>
  <c r="T12" i="24" s="1"/>
  <c r="T17" i="24"/>
  <c r="T16" i="24"/>
  <c r="T15" i="24"/>
  <c r="T14" i="24"/>
  <c r="P33" i="24"/>
  <c r="P32" i="24"/>
  <c r="P31" i="24"/>
  <c r="P30" i="24"/>
  <c r="P29" i="24"/>
  <c r="P28" i="24"/>
  <c r="P27" i="24"/>
  <c r="P26" i="24"/>
  <c r="P25" i="24"/>
  <c r="P24" i="24"/>
  <c r="P23" i="24"/>
  <c r="P22" i="24"/>
  <c r="P21" i="24"/>
  <c r="P20" i="24"/>
  <c r="P19" i="24"/>
  <c r="P18" i="24"/>
  <c r="P17" i="24"/>
  <c r="P16" i="24"/>
  <c r="P15" i="24"/>
  <c r="P14" i="24"/>
  <c r="P12" i="24" s="1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2" i="24" s="1"/>
  <c r="L17" i="24"/>
  <c r="L16" i="24"/>
  <c r="L15" i="24"/>
  <c r="L1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AA12" i="24"/>
  <c r="Z12" i="24"/>
  <c r="W12" i="24"/>
  <c r="V12" i="24"/>
  <c r="S12" i="24"/>
  <c r="R12" i="24"/>
  <c r="O12" i="24"/>
  <c r="N12" i="24"/>
  <c r="K12" i="24"/>
  <c r="J12" i="24"/>
  <c r="H12" i="24"/>
  <c r="G12" i="24"/>
  <c r="F12" i="24"/>
  <c r="D12" i="24"/>
  <c r="C12" i="24"/>
  <c r="B12" i="24"/>
  <c r="AB39" i="26"/>
  <c r="AB38" i="26"/>
  <c r="AB37" i="26"/>
  <c r="AB36" i="26"/>
  <c r="AB35" i="26"/>
  <c r="AB34" i="26"/>
  <c r="AB31" i="26" s="1"/>
  <c r="AB33" i="26"/>
  <c r="X39" i="26"/>
  <c r="X38" i="26"/>
  <c r="X37" i="26"/>
  <c r="X36" i="26"/>
  <c r="X35" i="26"/>
  <c r="X34" i="26"/>
  <c r="X33" i="26"/>
  <c r="T39" i="26"/>
  <c r="T38" i="26"/>
  <c r="T37" i="26"/>
  <c r="T36" i="26"/>
  <c r="T35" i="26"/>
  <c r="T34" i="26"/>
  <c r="T31" i="26" s="1"/>
  <c r="T33" i="26"/>
  <c r="P39" i="26"/>
  <c r="P38" i="26"/>
  <c r="P37" i="26"/>
  <c r="P36" i="26"/>
  <c r="P35" i="26"/>
  <c r="P34" i="26"/>
  <c r="P33" i="26"/>
  <c r="P31" i="26" s="1"/>
  <c r="L39" i="26"/>
  <c r="L38" i="26"/>
  <c r="L37" i="26"/>
  <c r="L36" i="26"/>
  <c r="L35" i="26"/>
  <c r="L34" i="26"/>
  <c r="L31" i="26" s="1"/>
  <c r="L33" i="26"/>
  <c r="H39" i="26"/>
  <c r="H38" i="26"/>
  <c r="H37" i="26"/>
  <c r="H36" i="26"/>
  <c r="H35" i="26"/>
  <c r="H34" i="26"/>
  <c r="H33" i="26"/>
  <c r="H31" i="26" s="1"/>
  <c r="H29" i="26"/>
  <c r="H28" i="26"/>
  <c r="H27" i="26"/>
  <c r="H26" i="26"/>
  <c r="H25" i="26"/>
  <c r="H24" i="26"/>
  <c r="H23" i="26"/>
  <c r="H21" i="26" s="1"/>
  <c r="L29" i="26"/>
  <c r="L28" i="26"/>
  <c r="L27" i="26"/>
  <c r="L26" i="26"/>
  <c r="L25" i="26"/>
  <c r="L21" i="26" s="1"/>
  <c r="L24" i="26"/>
  <c r="L23" i="26"/>
  <c r="T29" i="26"/>
  <c r="T28" i="26"/>
  <c r="T27" i="26"/>
  <c r="T26" i="26"/>
  <c r="T25" i="26"/>
  <c r="T24" i="26"/>
  <c r="T23" i="26"/>
  <c r="AB29" i="26"/>
  <c r="AB28" i="26"/>
  <c r="AB27" i="26"/>
  <c r="AB26" i="26"/>
  <c r="AB25" i="26"/>
  <c r="AB24" i="26"/>
  <c r="AB23" i="26"/>
  <c r="AA31" i="26"/>
  <c r="Z31" i="26"/>
  <c r="X31" i="26"/>
  <c r="W31" i="26"/>
  <c r="V31" i="26"/>
  <c r="S31" i="26"/>
  <c r="R31" i="26"/>
  <c r="O31" i="26"/>
  <c r="N31" i="26"/>
  <c r="K31" i="26"/>
  <c r="J31" i="26"/>
  <c r="G31" i="26"/>
  <c r="F31" i="26"/>
  <c r="D31" i="26"/>
  <c r="C31" i="26"/>
  <c r="B31" i="26"/>
  <c r="AB21" i="26"/>
  <c r="AA21" i="26"/>
  <c r="Z21" i="26"/>
  <c r="W21" i="26"/>
  <c r="V21" i="26"/>
  <c r="T21" i="26"/>
  <c r="S21" i="26"/>
  <c r="R21" i="26"/>
  <c r="O21" i="26"/>
  <c r="N21" i="26"/>
  <c r="K21" i="26"/>
  <c r="J21" i="26"/>
  <c r="G21" i="26"/>
  <c r="F21" i="26"/>
  <c r="D21" i="26"/>
  <c r="C21" i="26"/>
  <c r="B21" i="26"/>
  <c r="AB39" i="25"/>
  <c r="AB38" i="25"/>
  <c r="AB37" i="25"/>
  <c r="AB36" i="25"/>
  <c r="AB35" i="25"/>
  <c r="AB34" i="25"/>
  <c r="AB33" i="25"/>
  <c r="AB32" i="25"/>
  <c r="AB31" i="25"/>
  <c r="AB30" i="25"/>
  <c r="AB29" i="25"/>
  <c r="AB28" i="25"/>
  <c r="AB27" i="25"/>
  <c r="AB26" i="25"/>
  <c r="AB25" i="25"/>
  <c r="AB24" i="25"/>
  <c r="AB23" i="25"/>
  <c r="AB22" i="25"/>
  <c r="AB21" i="25"/>
  <c r="AB20" i="25"/>
  <c r="AB19" i="25"/>
  <c r="AB18" i="25"/>
  <c r="AB17" i="25"/>
  <c r="AB16" i="25"/>
  <c r="AB15" i="25"/>
  <c r="AB14" i="25"/>
  <c r="AB13" i="25"/>
  <c r="X39" i="25"/>
  <c r="X38" i="25"/>
  <c r="X37" i="25"/>
  <c r="X36" i="25"/>
  <c r="X35" i="25"/>
  <c r="X34" i="25"/>
  <c r="X33" i="25"/>
  <c r="X32" i="25"/>
  <c r="X31" i="25"/>
  <c r="X30" i="25"/>
  <c r="X29" i="25"/>
  <c r="X28" i="25"/>
  <c r="X27" i="25"/>
  <c r="X26" i="25"/>
  <c r="X25" i="25"/>
  <c r="X24" i="25"/>
  <c r="X23" i="25"/>
  <c r="X22" i="25"/>
  <c r="X21" i="25"/>
  <c r="X20" i="25"/>
  <c r="X19" i="25"/>
  <c r="X18" i="25"/>
  <c r="X17" i="25"/>
  <c r="X16" i="25"/>
  <c r="X15" i="25"/>
  <c r="X14" i="25"/>
  <c r="X13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25" i="25"/>
  <c r="T24" i="25"/>
  <c r="T23" i="25"/>
  <c r="T22" i="25"/>
  <c r="T21" i="25"/>
  <c r="T20" i="25"/>
  <c r="T19" i="25"/>
  <c r="T18" i="25"/>
  <c r="T17" i="25"/>
  <c r="T16" i="25"/>
  <c r="T15" i="25"/>
  <c r="T14" i="25"/>
  <c r="T13" i="25"/>
  <c r="P39" i="25"/>
  <c r="P38" i="25"/>
  <c r="P37" i="25"/>
  <c r="P36" i="25"/>
  <c r="P35" i="25"/>
  <c r="P34" i="25"/>
  <c r="P33" i="25"/>
  <c r="P32" i="25"/>
  <c r="P31" i="25"/>
  <c r="P30" i="25"/>
  <c r="P29" i="25"/>
  <c r="P28" i="25"/>
  <c r="P27" i="25"/>
  <c r="P26" i="25"/>
  <c r="P25" i="25"/>
  <c r="P24" i="25"/>
  <c r="P23" i="25"/>
  <c r="P22" i="25"/>
  <c r="P21" i="25"/>
  <c r="P20" i="25"/>
  <c r="P19" i="25"/>
  <c r="P18" i="25"/>
  <c r="P17" i="25"/>
  <c r="P16" i="25"/>
  <c r="P15" i="25"/>
  <c r="P14" i="25"/>
  <c r="P13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D21" i="23"/>
  <c r="C21" i="23"/>
  <c r="B21" i="23"/>
  <c r="G21" i="23"/>
  <c r="F21" i="23"/>
  <c r="K21" i="23"/>
  <c r="J21" i="23"/>
  <c r="O21" i="23"/>
  <c r="N21" i="23"/>
  <c r="S21" i="23"/>
  <c r="R21" i="23"/>
  <c r="W21" i="23"/>
  <c r="V21" i="23"/>
  <c r="AA21" i="23"/>
  <c r="Z21" i="23"/>
  <c r="AA16" i="23"/>
  <c r="Z16" i="23"/>
  <c r="W16" i="23"/>
  <c r="V16" i="23"/>
  <c r="S16" i="23"/>
  <c r="R16" i="23"/>
  <c r="O16" i="23"/>
  <c r="N16" i="23"/>
  <c r="K16" i="23"/>
  <c r="J16" i="23"/>
  <c r="G16" i="23"/>
  <c r="F16" i="23"/>
  <c r="D16" i="23"/>
  <c r="C16" i="23"/>
  <c r="B16" i="23"/>
  <c r="H24" i="23"/>
  <c r="H23" i="23"/>
  <c r="H22" i="23"/>
  <c r="H21" i="23" s="1"/>
  <c r="L24" i="23"/>
  <c r="L23" i="23"/>
  <c r="L22" i="23"/>
  <c r="L21" i="23"/>
  <c r="P24" i="23"/>
  <c r="P23" i="23"/>
  <c r="P22" i="23"/>
  <c r="P21" i="23"/>
  <c r="T24" i="23"/>
  <c r="T23" i="23"/>
  <c r="T22" i="23"/>
  <c r="T21" i="23"/>
  <c r="X24" i="23"/>
  <c r="X23" i="23"/>
  <c r="X22" i="23"/>
  <c r="X21" i="23"/>
  <c r="AB24" i="23"/>
  <c r="AB23" i="23"/>
  <c r="AB22" i="23"/>
  <c r="AB21" i="23"/>
  <c r="AB19" i="23"/>
  <c r="AB18" i="23"/>
  <c r="AB17" i="23"/>
  <c r="AB16" i="23"/>
  <c r="X19" i="23"/>
  <c r="X18" i="23"/>
  <c r="X17" i="23"/>
  <c r="X16" i="23" s="1"/>
  <c r="T19" i="23"/>
  <c r="T18" i="23"/>
  <c r="T17" i="23"/>
  <c r="T16" i="23"/>
  <c r="P19" i="23"/>
  <c r="P18" i="23"/>
  <c r="P17" i="23"/>
  <c r="P16" i="23"/>
  <c r="L19" i="23"/>
  <c r="L18" i="23"/>
  <c r="L17" i="23"/>
  <c r="L16" i="23"/>
  <c r="H19" i="23"/>
  <c r="H18" i="23"/>
  <c r="H17" i="23"/>
  <c r="H16" i="23"/>
  <c r="BE39" i="34"/>
  <c r="X31" i="34" l="1"/>
  <c r="X31" i="18" s="1"/>
  <c r="X33" i="18"/>
  <c r="H21" i="34"/>
  <c r="H21" i="18" s="1"/>
  <c r="H29" i="18"/>
  <c r="T21" i="34"/>
  <c r="T21" i="18" s="1"/>
  <c r="T24" i="18"/>
  <c r="AB21" i="34"/>
  <c r="AB21" i="18" s="1"/>
  <c r="AB26" i="18"/>
  <c r="L21" i="34"/>
  <c r="L21" i="18" s="1"/>
  <c r="L31" i="34"/>
  <c r="L31" i="18" s="1"/>
  <c r="L33" i="18"/>
  <c r="P31" i="34"/>
  <c r="P31" i="18" s="1"/>
  <c r="AB16" i="31"/>
  <c r="X16" i="31"/>
  <c r="W10" i="8"/>
  <c r="X21" i="34"/>
  <c r="X21" i="18" s="1"/>
  <c r="AB31" i="34"/>
  <c r="AB31" i="18" s="1"/>
  <c r="H31" i="34"/>
  <c r="H31" i="18" s="1"/>
  <c r="P21" i="34"/>
  <c r="P21" i="18" s="1"/>
  <c r="T31" i="34"/>
  <c r="T31" i="18" s="1"/>
  <c r="T16" i="31"/>
  <c r="P16" i="31"/>
  <c r="X21" i="31"/>
  <c r="T21" i="31"/>
  <c r="H21" i="31"/>
  <c r="P21" i="31"/>
  <c r="T12" i="28"/>
  <c r="AB12" i="28"/>
  <c r="T21" i="27"/>
  <c r="AB21" i="27"/>
  <c r="H21" i="27"/>
  <c r="P21" i="27"/>
  <c r="W80" i="34" l="1"/>
  <c r="V80" i="34"/>
  <c r="S80" i="34"/>
  <c r="R80" i="34"/>
  <c r="D80" i="34"/>
  <c r="C80" i="34"/>
  <c r="B80" i="34"/>
  <c r="D78" i="34"/>
  <c r="C78" i="34"/>
  <c r="B78" i="34"/>
  <c r="X76" i="34"/>
  <c r="W76" i="34"/>
  <c r="V76" i="34"/>
  <c r="D76" i="34"/>
  <c r="C76" i="34"/>
  <c r="B76" i="34"/>
  <c r="S73" i="34"/>
  <c r="W71" i="34"/>
  <c r="V71" i="34"/>
  <c r="D71" i="34"/>
  <c r="C71" i="34"/>
  <c r="B71" i="34"/>
  <c r="W70" i="34"/>
  <c r="V70" i="34"/>
  <c r="D70" i="34"/>
  <c r="C70" i="34"/>
  <c r="B70" i="34"/>
  <c r="W69" i="34"/>
  <c r="V69" i="34"/>
  <c r="D69" i="34"/>
  <c r="C69" i="34"/>
  <c r="B69" i="34"/>
  <c r="S68" i="34"/>
  <c r="R68" i="34"/>
  <c r="D68" i="34"/>
  <c r="C68" i="34"/>
  <c r="B68" i="34"/>
  <c r="W67" i="34"/>
  <c r="V67" i="34"/>
  <c r="S67" i="34"/>
  <c r="R67" i="34"/>
  <c r="D67" i="34"/>
  <c r="C67" i="34"/>
  <c r="B67" i="34"/>
  <c r="W66" i="34"/>
  <c r="V66" i="34"/>
  <c r="S66" i="34"/>
  <c r="R66" i="34"/>
  <c r="D66" i="34"/>
  <c r="C66" i="34"/>
  <c r="B66" i="34"/>
  <c r="W65" i="34"/>
  <c r="V65" i="34"/>
  <c r="D65" i="34"/>
  <c r="C65" i="34"/>
  <c r="B65" i="34"/>
  <c r="S63" i="34"/>
  <c r="R63" i="34"/>
  <c r="X80" i="34"/>
  <c r="T80" i="34"/>
  <c r="W73" i="34"/>
  <c r="V73" i="34"/>
  <c r="T73" i="34"/>
  <c r="D73" i="34"/>
  <c r="C73" i="34"/>
  <c r="B73" i="34"/>
  <c r="X71" i="34"/>
  <c r="X70" i="34"/>
  <c r="X69" i="34"/>
  <c r="T68" i="34"/>
  <c r="X67" i="34"/>
  <c r="T67" i="34"/>
  <c r="X66" i="34"/>
  <c r="T66" i="34"/>
  <c r="X65" i="34"/>
  <c r="W63" i="34"/>
  <c r="V63" i="34"/>
  <c r="T63" i="34"/>
  <c r="D63" i="34"/>
  <c r="C63" i="34"/>
  <c r="B63" i="34"/>
  <c r="X19" i="34"/>
  <c r="X61" i="34" s="1"/>
  <c r="W19" i="34"/>
  <c r="W61" i="34" s="1"/>
  <c r="V19" i="34"/>
  <c r="V61" i="34" s="1"/>
  <c r="T19" i="34"/>
  <c r="S19" i="34"/>
  <c r="R19" i="34"/>
  <c r="P19" i="34"/>
  <c r="O19" i="34"/>
  <c r="N19" i="34"/>
  <c r="L19" i="34"/>
  <c r="K19" i="34"/>
  <c r="J19" i="34"/>
  <c r="H19" i="34"/>
  <c r="G19" i="34"/>
  <c r="F19" i="34"/>
  <c r="D19" i="34"/>
  <c r="D61" i="34" s="1"/>
  <c r="C19" i="34"/>
  <c r="C61" i="34" s="1"/>
  <c r="B19" i="34"/>
  <c r="B61" i="34" s="1"/>
  <c r="X18" i="34"/>
  <c r="X60" i="34" s="1"/>
  <c r="W18" i="34"/>
  <c r="W60" i="34" s="1"/>
  <c r="V18" i="34"/>
  <c r="V60" i="34" s="1"/>
  <c r="T18" i="34"/>
  <c r="S18" i="34"/>
  <c r="S60" i="34" s="1"/>
  <c r="R18" i="34"/>
  <c r="R60" i="34" s="1"/>
  <c r="P18" i="34"/>
  <c r="O18" i="34"/>
  <c r="N18" i="34"/>
  <c r="L18" i="34"/>
  <c r="K18" i="34"/>
  <c r="J18" i="34"/>
  <c r="H18" i="34"/>
  <c r="G18" i="34"/>
  <c r="F18" i="34"/>
  <c r="D18" i="34"/>
  <c r="D60" i="34" s="1"/>
  <c r="C18" i="34"/>
  <c r="C60" i="34" s="1"/>
  <c r="B18" i="34"/>
  <c r="B60" i="34" s="1"/>
  <c r="X17" i="34"/>
  <c r="X59" i="34" s="1"/>
  <c r="W17" i="34"/>
  <c r="W59" i="34" s="1"/>
  <c r="V17" i="34"/>
  <c r="V59" i="34" s="1"/>
  <c r="T17" i="34"/>
  <c r="S17" i="34"/>
  <c r="R17" i="34"/>
  <c r="P17" i="34"/>
  <c r="O17" i="34"/>
  <c r="N17" i="34"/>
  <c r="L17" i="34"/>
  <c r="K17" i="34"/>
  <c r="J17" i="34"/>
  <c r="H17" i="34"/>
  <c r="G17" i="34"/>
  <c r="F17" i="34"/>
  <c r="D17" i="34"/>
  <c r="D59" i="34" s="1"/>
  <c r="C17" i="34"/>
  <c r="C59" i="34" s="1"/>
  <c r="B17" i="34"/>
  <c r="B59" i="34" s="1"/>
  <c r="X16" i="34"/>
  <c r="W16" i="34"/>
  <c r="V16" i="34"/>
  <c r="T16" i="34"/>
  <c r="T58" i="34" s="1"/>
  <c r="S16" i="34"/>
  <c r="S58" i="34" s="1"/>
  <c r="R16" i="34"/>
  <c r="R58" i="34" s="1"/>
  <c r="P16" i="34"/>
  <c r="O16" i="34"/>
  <c r="N16" i="34"/>
  <c r="L16" i="34"/>
  <c r="K16" i="34"/>
  <c r="J16" i="34"/>
  <c r="H16" i="34"/>
  <c r="G16" i="34"/>
  <c r="F16" i="34"/>
  <c r="D16" i="34"/>
  <c r="D58" i="34" s="1"/>
  <c r="C16" i="34"/>
  <c r="C58" i="34" s="1"/>
  <c r="B16" i="34"/>
  <c r="B58" i="34" s="1"/>
  <c r="X15" i="34"/>
  <c r="W15" i="34"/>
  <c r="W57" i="34" s="1"/>
  <c r="V15" i="34"/>
  <c r="V57" i="34" s="1"/>
  <c r="T15" i="34"/>
  <c r="T57" i="34" s="1"/>
  <c r="S15" i="34"/>
  <c r="S57" i="34" s="1"/>
  <c r="R15" i="34"/>
  <c r="R57" i="34" s="1"/>
  <c r="P15" i="34"/>
  <c r="O15" i="34"/>
  <c r="N15" i="34"/>
  <c r="L15" i="34"/>
  <c r="K15" i="34"/>
  <c r="J15" i="34"/>
  <c r="H15" i="34"/>
  <c r="G15" i="34"/>
  <c r="F15" i="34"/>
  <c r="D15" i="34"/>
  <c r="D57" i="34" s="1"/>
  <c r="C15" i="34"/>
  <c r="C57" i="34" s="1"/>
  <c r="B15" i="34"/>
  <c r="B57" i="34" s="1"/>
  <c r="X14" i="34"/>
  <c r="X56" i="34" s="1"/>
  <c r="W14" i="34"/>
  <c r="W56" i="34" s="1"/>
  <c r="V14" i="34"/>
  <c r="V56" i="34" s="1"/>
  <c r="T14" i="34"/>
  <c r="T56" i="34" s="1"/>
  <c r="S14" i="34"/>
  <c r="S56" i="34" s="1"/>
  <c r="R14" i="34"/>
  <c r="R56" i="34" s="1"/>
  <c r="P14" i="34"/>
  <c r="O14" i="34"/>
  <c r="N14" i="34"/>
  <c r="L14" i="34"/>
  <c r="K14" i="34"/>
  <c r="J14" i="34"/>
  <c r="H14" i="34"/>
  <c r="G14" i="34"/>
  <c r="F14" i="34"/>
  <c r="D14" i="34"/>
  <c r="D56" i="34" s="1"/>
  <c r="C14" i="34"/>
  <c r="C56" i="34" s="1"/>
  <c r="B14" i="34"/>
  <c r="B56" i="34" s="1"/>
  <c r="X13" i="34"/>
  <c r="W13" i="34"/>
  <c r="W55" i="34" s="1"/>
  <c r="V13" i="34"/>
  <c r="V55" i="34" s="1"/>
  <c r="T13" i="34"/>
  <c r="T55" i="34" s="1"/>
  <c r="S13" i="34"/>
  <c r="S55" i="34" s="1"/>
  <c r="R13" i="34"/>
  <c r="R55" i="34" s="1"/>
  <c r="P13" i="34"/>
  <c r="O13" i="34"/>
  <c r="N13" i="34"/>
  <c r="L13" i="34"/>
  <c r="K13" i="34"/>
  <c r="J13" i="34"/>
  <c r="H13" i="34"/>
  <c r="G13" i="34"/>
  <c r="F13" i="34"/>
  <c r="D13" i="34"/>
  <c r="D55" i="34" s="1"/>
  <c r="C13" i="34"/>
  <c r="C55" i="34" s="1"/>
  <c r="B13" i="34"/>
  <c r="B55" i="34" s="1"/>
  <c r="X11" i="34"/>
  <c r="W11" i="34"/>
  <c r="V11" i="34"/>
  <c r="T11" i="34"/>
  <c r="S11" i="34"/>
  <c r="S53" i="34" s="1"/>
  <c r="R11" i="34"/>
  <c r="R53" i="34" s="1"/>
  <c r="P11" i="34"/>
  <c r="O11" i="34"/>
  <c r="N11" i="34"/>
  <c r="L11" i="34"/>
  <c r="K11" i="34"/>
  <c r="J11" i="34"/>
  <c r="H11" i="34"/>
  <c r="G11" i="34"/>
  <c r="F11" i="34"/>
  <c r="D11" i="34"/>
  <c r="D53" i="34" s="1"/>
  <c r="C11" i="34"/>
  <c r="C53" i="34" s="1"/>
  <c r="B11" i="34"/>
  <c r="B40" i="16"/>
  <c r="C40" i="16"/>
  <c r="D40" i="16"/>
  <c r="F40" i="16"/>
  <c r="G40" i="16"/>
  <c r="H40" i="16"/>
  <c r="J40" i="16"/>
  <c r="K40" i="16"/>
  <c r="L40" i="16"/>
  <c r="B41" i="16"/>
  <c r="C41" i="16"/>
  <c r="D41" i="16"/>
  <c r="F41" i="16"/>
  <c r="G41" i="16"/>
  <c r="H41" i="16"/>
  <c r="J41" i="16"/>
  <c r="K41" i="16"/>
  <c r="L41" i="16"/>
  <c r="N41" i="16"/>
  <c r="O41" i="16"/>
  <c r="P41" i="16"/>
  <c r="B42" i="16"/>
  <c r="C42" i="16"/>
  <c r="D42" i="16"/>
  <c r="F42" i="16"/>
  <c r="G42" i="16"/>
  <c r="H42" i="16"/>
  <c r="J42" i="16"/>
  <c r="K42" i="16"/>
  <c r="L42" i="16"/>
  <c r="N42" i="16"/>
  <c r="O42" i="16"/>
  <c r="P42" i="16"/>
  <c r="R42" i="16"/>
  <c r="S42" i="16"/>
  <c r="T42" i="16"/>
  <c r="C43" i="16"/>
  <c r="D43" i="16"/>
  <c r="F43" i="16"/>
  <c r="G43" i="16"/>
  <c r="H43" i="16"/>
  <c r="J43" i="16"/>
  <c r="K43" i="16"/>
  <c r="N43" i="16"/>
  <c r="O43" i="16"/>
  <c r="P43" i="16"/>
  <c r="R43" i="16"/>
  <c r="S43" i="16"/>
  <c r="T43" i="16"/>
  <c r="V43" i="16"/>
  <c r="W43" i="16"/>
  <c r="X43" i="16"/>
  <c r="B44" i="16"/>
  <c r="C44" i="16"/>
  <c r="D44" i="16"/>
  <c r="F44" i="16"/>
  <c r="G44" i="16"/>
  <c r="H44" i="16"/>
  <c r="J44" i="16"/>
  <c r="K44" i="16"/>
  <c r="L44" i="16"/>
  <c r="N44" i="16"/>
  <c r="O44" i="16"/>
  <c r="P44" i="16"/>
  <c r="R44" i="16"/>
  <c r="S44" i="16"/>
  <c r="T44" i="16"/>
  <c r="V44" i="16"/>
  <c r="W44" i="16"/>
  <c r="X44" i="16"/>
  <c r="Z44" i="16"/>
  <c r="AA44" i="16"/>
  <c r="AB44" i="16"/>
  <c r="B45" i="16"/>
  <c r="C45" i="16"/>
  <c r="D45" i="16"/>
  <c r="F45" i="16"/>
  <c r="G45" i="16"/>
  <c r="H45" i="16"/>
  <c r="J45" i="16"/>
  <c r="K45" i="16"/>
  <c r="L45" i="16"/>
  <c r="N45" i="16"/>
  <c r="O45" i="16"/>
  <c r="P45" i="16"/>
  <c r="R45" i="16"/>
  <c r="S45" i="16"/>
  <c r="T45" i="16"/>
  <c r="V45" i="16"/>
  <c r="W45" i="16"/>
  <c r="X45" i="16"/>
  <c r="Z45" i="16"/>
  <c r="AA45" i="16"/>
  <c r="AB45" i="16"/>
  <c r="B46" i="16"/>
  <c r="C46" i="16"/>
  <c r="D46" i="16"/>
  <c r="F46" i="16"/>
  <c r="G46" i="16"/>
  <c r="H46" i="16"/>
  <c r="J46" i="16"/>
  <c r="K46" i="16"/>
  <c r="L46" i="16"/>
  <c r="N46" i="16"/>
  <c r="O46" i="16"/>
  <c r="P46" i="16"/>
  <c r="R46" i="16"/>
  <c r="S46" i="16"/>
  <c r="T46" i="16"/>
  <c r="V46" i="16"/>
  <c r="W46" i="16"/>
  <c r="X46" i="16"/>
  <c r="Z46" i="16"/>
  <c r="AA46" i="16"/>
  <c r="AB46" i="16"/>
  <c r="B47" i="16"/>
  <c r="C47" i="16"/>
  <c r="D47" i="16"/>
  <c r="F47" i="16"/>
  <c r="G47" i="16"/>
  <c r="H47" i="16"/>
  <c r="J47" i="16"/>
  <c r="K47" i="16"/>
  <c r="L47" i="16"/>
  <c r="N47" i="16"/>
  <c r="O47" i="16"/>
  <c r="P47" i="16"/>
  <c r="R47" i="16"/>
  <c r="S47" i="16"/>
  <c r="T47" i="16"/>
  <c r="V47" i="16"/>
  <c r="W47" i="16"/>
  <c r="X47" i="16"/>
  <c r="Z47" i="16"/>
  <c r="AA47" i="16"/>
  <c r="AB47" i="16"/>
  <c r="B48" i="16"/>
  <c r="C48" i="16"/>
  <c r="D48" i="16"/>
  <c r="F48" i="16"/>
  <c r="G48" i="16"/>
  <c r="H48" i="16"/>
  <c r="J48" i="16"/>
  <c r="K48" i="16"/>
  <c r="L48" i="16"/>
  <c r="N48" i="16"/>
  <c r="O48" i="16"/>
  <c r="P48" i="16"/>
  <c r="R48" i="16"/>
  <c r="S48" i="16"/>
  <c r="T48" i="16"/>
  <c r="V48" i="16"/>
  <c r="W48" i="16"/>
  <c r="X48" i="16"/>
  <c r="Z48" i="16"/>
  <c r="AA48" i="16"/>
  <c r="AB48" i="16"/>
  <c r="B49" i="16"/>
  <c r="C49" i="16"/>
  <c r="D49" i="16"/>
  <c r="F49" i="16"/>
  <c r="G49" i="16"/>
  <c r="H49" i="16"/>
  <c r="J49" i="16"/>
  <c r="K49" i="16"/>
  <c r="L49" i="16"/>
  <c r="N49" i="16"/>
  <c r="O49" i="16"/>
  <c r="P49" i="16"/>
  <c r="R49" i="16"/>
  <c r="S49" i="16"/>
  <c r="T49" i="16"/>
  <c r="V49" i="16"/>
  <c r="W49" i="16"/>
  <c r="X49" i="16"/>
  <c r="Z49" i="16"/>
  <c r="AA49" i="16"/>
  <c r="AB49" i="16"/>
  <c r="B50" i="16"/>
  <c r="C50" i="16"/>
  <c r="D50" i="16"/>
  <c r="F50" i="16"/>
  <c r="G50" i="16"/>
  <c r="H50" i="16"/>
  <c r="J50" i="16"/>
  <c r="K50" i="16"/>
  <c r="L50" i="16"/>
  <c r="N50" i="16"/>
  <c r="O50" i="16"/>
  <c r="P50" i="16"/>
  <c r="R50" i="16"/>
  <c r="S50" i="16"/>
  <c r="T50" i="16"/>
  <c r="V50" i="16"/>
  <c r="W50" i="16"/>
  <c r="X50" i="16"/>
  <c r="Z50" i="16"/>
  <c r="AA50" i="16"/>
  <c r="AB50" i="16"/>
  <c r="B51" i="16"/>
  <c r="C51" i="16"/>
  <c r="D51" i="16"/>
  <c r="F51" i="16"/>
  <c r="G51" i="16"/>
  <c r="H51" i="16"/>
  <c r="J51" i="16"/>
  <c r="K51" i="16"/>
  <c r="L51" i="16"/>
  <c r="N51" i="16"/>
  <c r="O51" i="16"/>
  <c r="P51" i="16"/>
  <c r="R51" i="16"/>
  <c r="S51" i="16"/>
  <c r="T51" i="16"/>
  <c r="V51" i="16"/>
  <c r="W51" i="16"/>
  <c r="X51" i="16"/>
  <c r="Z51" i="16"/>
  <c r="AA51" i="16"/>
  <c r="AB51" i="16"/>
  <c r="B52" i="16"/>
  <c r="C52" i="16"/>
  <c r="D52" i="16"/>
  <c r="F52" i="16"/>
  <c r="G52" i="16"/>
  <c r="H52" i="16"/>
  <c r="J52" i="16"/>
  <c r="K52" i="16"/>
  <c r="L52" i="16"/>
  <c r="N52" i="16"/>
  <c r="O52" i="16"/>
  <c r="P52" i="16"/>
  <c r="R52" i="16"/>
  <c r="S52" i="16"/>
  <c r="T52" i="16"/>
  <c r="V52" i="16"/>
  <c r="W52" i="16"/>
  <c r="X52" i="16"/>
  <c r="Z52" i="16"/>
  <c r="AA52" i="16"/>
  <c r="AB52" i="16"/>
  <c r="B53" i="16"/>
  <c r="C53" i="16"/>
  <c r="D53" i="16"/>
  <c r="F53" i="16"/>
  <c r="G53" i="16"/>
  <c r="H53" i="16"/>
  <c r="J53" i="16"/>
  <c r="K53" i="16"/>
  <c r="L53" i="16"/>
  <c r="N53" i="16"/>
  <c r="O53" i="16"/>
  <c r="P53" i="16"/>
  <c r="R53" i="16"/>
  <c r="S53" i="16"/>
  <c r="T53" i="16"/>
  <c r="V53" i="16"/>
  <c r="W53" i="16"/>
  <c r="X53" i="16"/>
  <c r="Z53" i="16"/>
  <c r="AA53" i="16"/>
  <c r="AB53" i="16"/>
  <c r="B54" i="16"/>
  <c r="C54" i="16"/>
  <c r="D54" i="16"/>
  <c r="F54" i="16"/>
  <c r="G54" i="16"/>
  <c r="H54" i="16"/>
  <c r="J54" i="16"/>
  <c r="K54" i="16"/>
  <c r="L54" i="16"/>
  <c r="N54" i="16"/>
  <c r="O54" i="16"/>
  <c r="P54" i="16"/>
  <c r="R54" i="16"/>
  <c r="S54" i="16"/>
  <c r="T54" i="16"/>
  <c r="V54" i="16"/>
  <c r="W54" i="16"/>
  <c r="X54" i="16"/>
  <c r="Z54" i="16"/>
  <c r="AA54" i="16"/>
  <c r="AB54" i="16"/>
  <c r="B55" i="16"/>
  <c r="C55" i="16"/>
  <c r="D55" i="16"/>
  <c r="F55" i="16"/>
  <c r="G55" i="16"/>
  <c r="H55" i="16"/>
  <c r="J55" i="16"/>
  <c r="K55" i="16"/>
  <c r="L55" i="16"/>
  <c r="N55" i="16"/>
  <c r="O55" i="16"/>
  <c r="P55" i="16"/>
  <c r="R55" i="16"/>
  <c r="S55" i="16"/>
  <c r="T55" i="16"/>
  <c r="V55" i="16"/>
  <c r="W55" i="16"/>
  <c r="X55" i="16"/>
  <c r="Z55" i="16"/>
  <c r="AA55" i="16"/>
  <c r="AB55" i="16"/>
  <c r="B56" i="16"/>
  <c r="C56" i="16"/>
  <c r="D56" i="16"/>
  <c r="F56" i="16"/>
  <c r="G56" i="16"/>
  <c r="H56" i="16"/>
  <c r="J56" i="16"/>
  <c r="K56" i="16"/>
  <c r="L56" i="16"/>
  <c r="N56" i="16"/>
  <c r="O56" i="16"/>
  <c r="P56" i="16"/>
  <c r="R56" i="16"/>
  <c r="S56" i="16"/>
  <c r="T56" i="16"/>
  <c r="V56" i="16"/>
  <c r="W56" i="16"/>
  <c r="X56" i="16"/>
  <c r="Z56" i="16"/>
  <c r="AA56" i="16"/>
  <c r="AB56" i="16"/>
  <c r="B57" i="16"/>
  <c r="C57" i="16"/>
  <c r="D57" i="16"/>
  <c r="F57" i="16"/>
  <c r="G57" i="16"/>
  <c r="H57" i="16"/>
  <c r="J57" i="16"/>
  <c r="K57" i="16"/>
  <c r="L57" i="16"/>
  <c r="N57" i="16"/>
  <c r="O57" i="16"/>
  <c r="P57" i="16"/>
  <c r="R57" i="16"/>
  <c r="S57" i="16"/>
  <c r="T57" i="16"/>
  <c r="V57" i="16"/>
  <c r="W57" i="16"/>
  <c r="X57" i="16"/>
  <c r="Z57" i="16"/>
  <c r="AA57" i="16"/>
  <c r="AB57" i="16"/>
  <c r="B58" i="16"/>
  <c r="C58" i="16"/>
  <c r="D58" i="16"/>
  <c r="F58" i="16"/>
  <c r="G58" i="16"/>
  <c r="H58" i="16"/>
  <c r="J58" i="16"/>
  <c r="K58" i="16"/>
  <c r="L58" i="16"/>
  <c r="N58" i="16"/>
  <c r="O58" i="16"/>
  <c r="P58" i="16"/>
  <c r="R58" i="16"/>
  <c r="S58" i="16"/>
  <c r="T58" i="16"/>
  <c r="V58" i="16"/>
  <c r="W58" i="16"/>
  <c r="X58" i="16"/>
  <c r="Z58" i="16"/>
  <c r="AA58" i="16"/>
  <c r="AB58" i="16"/>
  <c r="C39" i="16"/>
  <c r="D39" i="16"/>
  <c r="B39" i="16"/>
  <c r="H39" i="22"/>
  <c r="H38" i="22"/>
  <c r="H37" i="22"/>
  <c r="H36" i="22"/>
  <c r="H35" i="22"/>
  <c r="H34" i="22"/>
  <c r="H33" i="22"/>
  <c r="H31" i="22" s="1"/>
  <c r="L39" i="22"/>
  <c r="L38" i="22"/>
  <c r="L37" i="22"/>
  <c r="L36" i="22"/>
  <c r="L31" i="22" s="1"/>
  <c r="L35" i="22"/>
  <c r="L34" i="22"/>
  <c r="L33" i="22"/>
  <c r="P39" i="22"/>
  <c r="P38" i="22"/>
  <c r="P37" i="22"/>
  <c r="P36" i="22"/>
  <c r="P35" i="22"/>
  <c r="P31" i="22" s="1"/>
  <c r="P34" i="22"/>
  <c r="P33" i="22"/>
  <c r="T39" i="22"/>
  <c r="T38" i="22"/>
  <c r="T37" i="22"/>
  <c r="T31" i="22" s="1"/>
  <c r="T36" i="22"/>
  <c r="T35" i="22"/>
  <c r="T34" i="22"/>
  <c r="T33" i="22"/>
  <c r="X39" i="22"/>
  <c r="X38" i="22"/>
  <c r="X37" i="22"/>
  <c r="X31" i="22" s="1"/>
  <c r="X36" i="22"/>
  <c r="X35" i="22"/>
  <c r="X34" i="22"/>
  <c r="X33" i="22"/>
  <c r="AB39" i="22"/>
  <c r="AB38" i="22"/>
  <c r="AB37" i="22"/>
  <c r="AB36" i="22"/>
  <c r="AB35" i="22"/>
  <c r="AB31" i="22" s="1"/>
  <c r="AB34" i="22"/>
  <c r="AB33" i="22"/>
  <c r="AB29" i="22"/>
  <c r="AB28" i="22"/>
  <c r="AB27" i="22"/>
  <c r="AB26" i="22"/>
  <c r="AB25" i="22"/>
  <c r="AB24" i="22"/>
  <c r="AB21" i="22" s="1"/>
  <c r="AB23" i="22"/>
  <c r="X29" i="22"/>
  <c r="X28" i="22"/>
  <c r="X27" i="22"/>
  <c r="X26" i="22"/>
  <c r="X25" i="22"/>
  <c r="X24" i="22"/>
  <c r="X23" i="22"/>
  <c r="X21" i="22" s="1"/>
  <c r="T29" i="22"/>
  <c r="T28" i="22"/>
  <c r="T27" i="22"/>
  <c r="T26" i="22"/>
  <c r="T25" i="22"/>
  <c r="T24" i="22"/>
  <c r="T23" i="22"/>
  <c r="T21" i="22" s="1"/>
  <c r="P29" i="22"/>
  <c r="P21" i="22" s="1"/>
  <c r="P28" i="22"/>
  <c r="P27" i="22"/>
  <c r="P26" i="22"/>
  <c r="P25" i="22"/>
  <c r="P24" i="22"/>
  <c r="P23" i="22"/>
  <c r="L29" i="22"/>
  <c r="L28" i="22"/>
  <c r="L27" i="22"/>
  <c r="L26" i="22"/>
  <c r="L25" i="22"/>
  <c r="L21" i="22" s="1"/>
  <c r="L24" i="22"/>
  <c r="L23" i="22"/>
  <c r="H29" i="22"/>
  <c r="H28" i="22"/>
  <c r="H27" i="22"/>
  <c r="H26" i="22"/>
  <c r="H25" i="22"/>
  <c r="H24" i="22"/>
  <c r="H21" i="22" s="1"/>
  <c r="H23" i="22"/>
  <c r="AA31" i="22"/>
  <c r="Z31" i="22"/>
  <c r="W31" i="22"/>
  <c r="V31" i="22"/>
  <c r="S31" i="22"/>
  <c r="R31" i="22"/>
  <c r="O31" i="22"/>
  <c r="N31" i="22"/>
  <c r="K31" i="22"/>
  <c r="J31" i="22"/>
  <c r="G31" i="22"/>
  <c r="F31" i="22"/>
  <c r="D31" i="22"/>
  <c r="C31" i="22"/>
  <c r="B31" i="22"/>
  <c r="AA21" i="22"/>
  <c r="Z21" i="22"/>
  <c r="W21" i="22"/>
  <c r="V21" i="22"/>
  <c r="S21" i="22"/>
  <c r="R21" i="22"/>
  <c r="O21" i="22"/>
  <c r="N21" i="22"/>
  <c r="K21" i="22"/>
  <c r="J21" i="22"/>
  <c r="G21" i="22"/>
  <c r="F21" i="22"/>
  <c r="C21" i="22"/>
  <c r="D21" i="22"/>
  <c r="B21" i="22"/>
  <c r="B39" i="20"/>
  <c r="C39" i="20"/>
  <c r="D39" i="20"/>
  <c r="E39" i="20"/>
  <c r="F39" i="20"/>
  <c r="G39" i="20"/>
  <c r="H39" i="20"/>
  <c r="B40" i="20"/>
  <c r="C40" i="20"/>
  <c r="D40" i="20"/>
  <c r="E40" i="20"/>
  <c r="F40" i="20"/>
  <c r="G40" i="20"/>
  <c r="H40" i="20"/>
  <c r="J40" i="20"/>
  <c r="K40" i="20"/>
  <c r="L40" i="20"/>
  <c r="B41" i="20"/>
  <c r="C41" i="20"/>
  <c r="D41" i="20"/>
  <c r="E41" i="20"/>
  <c r="F41" i="20"/>
  <c r="G41" i="20"/>
  <c r="H41" i="20"/>
  <c r="J41" i="20"/>
  <c r="K41" i="20"/>
  <c r="L41" i="20"/>
  <c r="N41" i="20"/>
  <c r="O41" i="20"/>
  <c r="P41" i="20"/>
  <c r="B42" i="20"/>
  <c r="C42" i="20"/>
  <c r="D42" i="20"/>
  <c r="E42" i="20"/>
  <c r="F42" i="20"/>
  <c r="G42" i="20"/>
  <c r="H42" i="20"/>
  <c r="J42" i="20"/>
  <c r="K42" i="20"/>
  <c r="L42" i="20"/>
  <c r="N42" i="20"/>
  <c r="O42" i="20"/>
  <c r="P42" i="20"/>
  <c r="R42" i="20"/>
  <c r="S42" i="20"/>
  <c r="T42" i="20"/>
  <c r="B43" i="20"/>
  <c r="C43" i="20"/>
  <c r="D43" i="20"/>
  <c r="E43" i="20"/>
  <c r="F43" i="20"/>
  <c r="G43" i="20"/>
  <c r="H43" i="20"/>
  <c r="J43" i="20"/>
  <c r="K43" i="20"/>
  <c r="L43" i="20"/>
  <c r="N43" i="20"/>
  <c r="O43" i="20"/>
  <c r="P43" i="20"/>
  <c r="R43" i="20"/>
  <c r="S43" i="20"/>
  <c r="T43" i="20"/>
  <c r="V43" i="20"/>
  <c r="W43" i="20"/>
  <c r="X43" i="20"/>
  <c r="B44" i="20"/>
  <c r="C44" i="20"/>
  <c r="D44" i="20"/>
  <c r="E44" i="20"/>
  <c r="F44" i="20"/>
  <c r="G44" i="20"/>
  <c r="H44" i="20"/>
  <c r="J44" i="20"/>
  <c r="K44" i="20"/>
  <c r="L44" i="20"/>
  <c r="N44" i="20"/>
  <c r="O44" i="20"/>
  <c r="P44" i="20"/>
  <c r="R44" i="20"/>
  <c r="S44" i="20"/>
  <c r="T44" i="20"/>
  <c r="V44" i="20"/>
  <c r="W44" i="20"/>
  <c r="X44" i="20"/>
  <c r="B45" i="20"/>
  <c r="C45" i="20"/>
  <c r="D45" i="20"/>
  <c r="E45" i="20"/>
  <c r="F45" i="20"/>
  <c r="G45" i="20"/>
  <c r="H45" i="20"/>
  <c r="J45" i="20"/>
  <c r="K45" i="20"/>
  <c r="L45" i="20"/>
  <c r="N45" i="20"/>
  <c r="O45" i="20"/>
  <c r="P45" i="20"/>
  <c r="R45" i="20"/>
  <c r="S45" i="20"/>
  <c r="T45" i="20"/>
  <c r="V45" i="20"/>
  <c r="W45" i="20"/>
  <c r="X45" i="20"/>
  <c r="B46" i="20"/>
  <c r="C46" i="20"/>
  <c r="D46" i="20"/>
  <c r="E46" i="20"/>
  <c r="F46" i="20"/>
  <c r="G46" i="20"/>
  <c r="H46" i="20"/>
  <c r="J46" i="20"/>
  <c r="K46" i="20"/>
  <c r="L46" i="20"/>
  <c r="N46" i="20"/>
  <c r="O46" i="20"/>
  <c r="P46" i="20"/>
  <c r="R46" i="20"/>
  <c r="S46" i="20"/>
  <c r="T46" i="20"/>
  <c r="V46" i="20"/>
  <c r="W46" i="20"/>
  <c r="X46" i="20"/>
  <c r="B47" i="20"/>
  <c r="C47" i="20"/>
  <c r="D47" i="20"/>
  <c r="E47" i="20"/>
  <c r="F47" i="20"/>
  <c r="G47" i="20"/>
  <c r="H47" i="20"/>
  <c r="J47" i="20"/>
  <c r="K47" i="20"/>
  <c r="L47" i="20"/>
  <c r="N47" i="20"/>
  <c r="O47" i="20"/>
  <c r="P47" i="20"/>
  <c r="R47" i="20"/>
  <c r="S47" i="20"/>
  <c r="T47" i="20"/>
  <c r="V47" i="20"/>
  <c r="W47" i="20"/>
  <c r="X47" i="20"/>
  <c r="B48" i="20"/>
  <c r="C48" i="20"/>
  <c r="D48" i="20"/>
  <c r="E48" i="20"/>
  <c r="F48" i="20"/>
  <c r="G48" i="20"/>
  <c r="H48" i="20"/>
  <c r="J48" i="20"/>
  <c r="K48" i="20"/>
  <c r="L48" i="20"/>
  <c r="N48" i="20"/>
  <c r="O48" i="20"/>
  <c r="P48" i="20"/>
  <c r="R48" i="20"/>
  <c r="S48" i="20"/>
  <c r="T48" i="20"/>
  <c r="V48" i="20"/>
  <c r="W48" i="20"/>
  <c r="X48" i="20"/>
  <c r="B49" i="20"/>
  <c r="C49" i="20"/>
  <c r="D49" i="20"/>
  <c r="E49" i="20"/>
  <c r="F49" i="20"/>
  <c r="G49" i="20"/>
  <c r="H49" i="20"/>
  <c r="J49" i="20"/>
  <c r="K49" i="20"/>
  <c r="L49" i="20"/>
  <c r="N49" i="20"/>
  <c r="O49" i="20"/>
  <c r="P49" i="20"/>
  <c r="R49" i="20"/>
  <c r="S49" i="20"/>
  <c r="T49" i="20"/>
  <c r="V49" i="20"/>
  <c r="W49" i="20"/>
  <c r="X49" i="20"/>
  <c r="B50" i="20"/>
  <c r="C50" i="20"/>
  <c r="D50" i="20"/>
  <c r="E50" i="20"/>
  <c r="F50" i="20"/>
  <c r="G50" i="20"/>
  <c r="H50" i="20"/>
  <c r="J50" i="20"/>
  <c r="K50" i="20"/>
  <c r="L50" i="20"/>
  <c r="N50" i="20"/>
  <c r="O50" i="20"/>
  <c r="P50" i="20"/>
  <c r="R50" i="20"/>
  <c r="S50" i="20"/>
  <c r="T50" i="20"/>
  <c r="V50" i="20"/>
  <c r="W50" i="20"/>
  <c r="X50" i="20"/>
  <c r="B51" i="20"/>
  <c r="C51" i="20"/>
  <c r="D51" i="20"/>
  <c r="E51" i="20"/>
  <c r="F51" i="20"/>
  <c r="G51" i="20"/>
  <c r="H51" i="20"/>
  <c r="J51" i="20"/>
  <c r="K51" i="20"/>
  <c r="L51" i="20"/>
  <c r="N51" i="20"/>
  <c r="O51" i="20"/>
  <c r="P51" i="20"/>
  <c r="R51" i="20"/>
  <c r="S51" i="20"/>
  <c r="T51" i="20"/>
  <c r="V51" i="20"/>
  <c r="W51" i="20"/>
  <c r="X51" i="20"/>
  <c r="B52" i="20"/>
  <c r="C52" i="20"/>
  <c r="D52" i="20"/>
  <c r="E52" i="20"/>
  <c r="F52" i="20"/>
  <c r="G52" i="20"/>
  <c r="H52" i="20"/>
  <c r="J52" i="20"/>
  <c r="K52" i="20"/>
  <c r="L52" i="20"/>
  <c r="N52" i="20"/>
  <c r="O52" i="20"/>
  <c r="P52" i="20"/>
  <c r="R52" i="20"/>
  <c r="S52" i="20"/>
  <c r="T52" i="20"/>
  <c r="V52" i="20"/>
  <c r="W52" i="20"/>
  <c r="X52" i="20"/>
  <c r="B53" i="20"/>
  <c r="C53" i="20"/>
  <c r="D53" i="20"/>
  <c r="E53" i="20"/>
  <c r="F53" i="20"/>
  <c r="G53" i="20"/>
  <c r="H53" i="20"/>
  <c r="J53" i="20"/>
  <c r="K53" i="20"/>
  <c r="L53" i="20"/>
  <c r="N53" i="20"/>
  <c r="O53" i="20"/>
  <c r="P53" i="20"/>
  <c r="R53" i="20"/>
  <c r="S53" i="20"/>
  <c r="T53" i="20"/>
  <c r="V53" i="20"/>
  <c r="W53" i="20"/>
  <c r="X53" i="20"/>
  <c r="B54" i="20"/>
  <c r="C54" i="20"/>
  <c r="D54" i="20"/>
  <c r="E54" i="20"/>
  <c r="J54" i="20"/>
  <c r="K54" i="20"/>
  <c r="L54" i="20"/>
  <c r="N54" i="20"/>
  <c r="O54" i="20"/>
  <c r="P54" i="20"/>
  <c r="R54" i="20"/>
  <c r="S54" i="20"/>
  <c r="T54" i="20"/>
  <c r="V54" i="20"/>
  <c r="W54" i="20"/>
  <c r="X54" i="20"/>
  <c r="B55" i="20"/>
  <c r="C55" i="20"/>
  <c r="D55" i="20"/>
  <c r="E55" i="20"/>
  <c r="N55" i="20"/>
  <c r="O55" i="20"/>
  <c r="P55" i="20"/>
  <c r="E56" i="20"/>
  <c r="B57" i="20"/>
  <c r="C57" i="20"/>
  <c r="D57" i="20"/>
  <c r="E57" i="20"/>
  <c r="E58" i="20"/>
  <c r="C37" i="20"/>
  <c r="D37" i="20"/>
  <c r="E37" i="20"/>
  <c r="F37" i="20"/>
  <c r="G37" i="20"/>
  <c r="H37" i="20"/>
  <c r="J37" i="20"/>
  <c r="K37" i="20"/>
  <c r="L37" i="20"/>
  <c r="N37" i="20"/>
  <c r="O37" i="20"/>
  <c r="P37" i="20"/>
  <c r="R37" i="20"/>
  <c r="S37" i="20"/>
  <c r="T37" i="20"/>
  <c r="V37" i="20"/>
  <c r="W37" i="20"/>
  <c r="X37" i="20"/>
  <c r="B37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T33" i="20"/>
  <c r="T32" i="20"/>
  <c r="T31" i="20"/>
  <c r="T30" i="20"/>
  <c r="T29" i="20"/>
  <c r="T28" i="20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P33" i="20"/>
  <c r="P32" i="20"/>
  <c r="P31" i="20"/>
  <c r="P30" i="20"/>
  <c r="P29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14" i="20"/>
  <c r="H13" i="21"/>
  <c r="L13" i="21"/>
  <c r="P13" i="21"/>
  <c r="T13" i="21"/>
  <c r="X13" i="21"/>
  <c r="H14" i="21"/>
  <c r="L14" i="21"/>
  <c r="P14" i="21"/>
  <c r="T14" i="21"/>
  <c r="X14" i="21"/>
  <c r="H15" i="21"/>
  <c r="L15" i="21"/>
  <c r="P15" i="21"/>
  <c r="T15" i="21"/>
  <c r="X15" i="21"/>
  <c r="H16" i="21"/>
  <c r="L16" i="21"/>
  <c r="P16" i="21"/>
  <c r="T16" i="21"/>
  <c r="X16" i="21"/>
  <c r="H17" i="21"/>
  <c r="L17" i="21"/>
  <c r="P17" i="21"/>
  <c r="T17" i="21"/>
  <c r="X17" i="21"/>
  <c r="H18" i="21"/>
  <c r="L18" i="21"/>
  <c r="P18" i="21"/>
  <c r="T18" i="21"/>
  <c r="X18" i="21"/>
  <c r="H19" i="21"/>
  <c r="L19" i="21"/>
  <c r="P19" i="21"/>
  <c r="T19" i="21"/>
  <c r="X19" i="21"/>
  <c r="H20" i="21"/>
  <c r="L20" i="21"/>
  <c r="P20" i="21"/>
  <c r="T20" i="21"/>
  <c r="X20" i="21"/>
  <c r="H21" i="21"/>
  <c r="L21" i="21"/>
  <c r="P21" i="21"/>
  <c r="T21" i="21"/>
  <c r="X21" i="21"/>
  <c r="H22" i="21"/>
  <c r="L22" i="21"/>
  <c r="P22" i="21"/>
  <c r="T22" i="21"/>
  <c r="X22" i="21"/>
  <c r="H23" i="21"/>
  <c r="L23" i="21"/>
  <c r="P23" i="21"/>
  <c r="T23" i="21"/>
  <c r="X23" i="21"/>
  <c r="H24" i="21"/>
  <c r="L24" i="21"/>
  <c r="P24" i="21"/>
  <c r="T24" i="21"/>
  <c r="X24" i="21"/>
  <c r="H25" i="21"/>
  <c r="L25" i="21"/>
  <c r="P25" i="21"/>
  <c r="T25" i="21"/>
  <c r="X25" i="21"/>
  <c r="H26" i="21"/>
  <c r="L26" i="21"/>
  <c r="P26" i="21"/>
  <c r="T26" i="21"/>
  <c r="X26" i="21"/>
  <c r="H27" i="21"/>
  <c r="L27" i="21"/>
  <c r="P27" i="21"/>
  <c r="T27" i="21"/>
  <c r="X27" i="21"/>
  <c r="H28" i="21"/>
  <c r="L28" i="21"/>
  <c r="P28" i="21"/>
  <c r="T28" i="21"/>
  <c r="X28" i="21"/>
  <c r="H29" i="21"/>
  <c r="L29" i="21"/>
  <c r="P29" i="21"/>
  <c r="T29" i="21"/>
  <c r="X29" i="21"/>
  <c r="H30" i="21"/>
  <c r="L30" i="21"/>
  <c r="P30" i="21"/>
  <c r="T30" i="21"/>
  <c r="X30" i="21"/>
  <c r="H31" i="21"/>
  <c r="L31" i="21"/>
  <c r="P31" i="21"/>
  <c r="T31" i="21"/>
  <c r="X31" i="21"/>
  <c r="H32" i="21"/>
  <c r="L32" i="21"/>
  <c r="P32" i="21"/>
  <c r="T32" i="21"/>
  <c r="X32" i="21"/>
  <c r="H33" i="21"/>
  <c r="L33" i="21"/>
  <c r="P33" i="21"/>
  <c r="T33" i="21"/>
  <c r="X33" i="21"/>
  <c r="H34" i="21"/>
  <c r="L34" i="21"/>
  <c r="P34" i="21"/>
  <c r="T34" i="21"/>
  <c r="X34" i="21"/>
  <c r="H35" i="21"/>
  <c r="L35" i="21"/>
  <c r="P35" i="21"/>
  <c r="T35" i="21"/>
  <c r="X35" i="21"/>
  <c r="H36" i="21"/>
  <c r="L36" i="21"/>
  <c r="P36" i="21"/>
  <c r="T36" i="21"/>
  <c r="X36" i="21"/>
  <c r="H37" i="21"/>
  <c r="L37" i="21"/>
  <c r="P37" i="21"/>
  <c r="T37" i="21"/>
  <c r="X37" i="21"/>
  <c r="H38" i="21"/>
  <c r="L38" i="21"/>
  <c r="P38" i="21"/>
  <c r="T38" i="21"/>
  <c r="X38" i="21"/>
  <c r="H39" i="21"/>
  <c r="L39" i="21"/>
  <c r="P39" i="21"/>
  <c r="T39" i="21"/>
  <c r="X39" i="21"/>
  <c r="X24" i="15"/>
  <c r="X23" i="15"/>
  <c r="X22" i="15"/>
  <c r="T24" i="15"/>
  <c r="T23" i="15"/>
  <c r="T22" i="15"/>
  <c r="P24" i="15"/>
  <c r="P23" i="15"/>
  <c r="P22" i="15"/>
  <c r="L24" i="15"/>
  <c r="L23" i="15"/>
  <c r="L22" i="15"/>
  <c r="H24" i="15"/>
  <c r="H23" i="15"/>
  <c r="H22" i="15"/>
  <c r="H19" i="15"/>
  <c r="H18" i="15"/>
  <c r="H17" i="15"/>
  <c r="P19" i="15"/>
  <c r="P18" i="15"/>
  <c r="P17" i="15"/>
  <c r="T19" i="15"/>
  <c r="T18" i="15"/>
  <c r="T17" i="15"/>
  <c r="X19" i="15"/>
  <c r="X18" i="15"/>
  <c r="X17" i="15"/>
  <c r="H24" i="19"/>
  <c r="H23" i="19"/>
  <c r="H22" i="19"/>
  <c r="L24" i="19"/>
  <c r="L23" i="19"/>
  <c r="L22" i="19"/>
  <c r="P24" i="19"/>
  <c r="P23" i="19"/>
  <c r="P22" i="19"/>
  <c r="T24" i="19"/>
  <c r="T23" i="19"/>
  <c r="T22" i="19"/>
  <c r="X24" i="19"/>
  <c r="X23" i="19"/>
  <c r="X22" i="19"/>
  <c r="X19" i="19"/>
  <c r="X18" i="19"/>
  <c r="X17" i="19"/>
  <c r="T19" i="19"/>
  <c r="T18" i="19"/>
  <c r="T17" i="19"/>
  <c r="P19" i="19"/>
  <c r="P18" i="19"/>
  <c r="P17" i="19"/>
  <c r="L19" i="19"/>
  <c r="L18" i="19"/>
  <c r="L17" i="19"/>
  <c r="H19" i="19"/>
  <c r="H18" i="19"/>
  <c r="H17" i="19"/>
  <c r="AB39" i="21"/>
  <c r="AB38" i="21"/>
  <c r="AB37" i="21"/>
  <c r="AB36" i="21"/>
  <c r="AB35" i="21"/>
  <c r="AB34" i="21"/>
  <c r="AB33" i="21"/>
  <c r="AB32" i="21"/>
  <c r="AB31" i="21"/>
  <c r="AB30" i="21"/>
  <c r="AB29" i="21"/>
  <c r="AB28" i="21"/>
  <c r="AB27" i="21"/>
  <c r="AB26" i="21"/>
  <c r="AB25" i="21"/>
  <c r="AB24" i="21"/>
  <c r="AB23" i="21"/>
  <c r="AB22" i="21"/>
  <c r="AB21" i="21"/>
  <c r="AB20" i="21"/>
  <c r="AB19" i="21"/>
  <c r="AB18" i="21"/>
  <c r="AB17" i="21"/>
  <c r="AB16" i="21"/>
  <c r="AB15" i="21"/>
  <c r="AB14" i="21"/>
  <c r="AB13" i="21"/>
  <c r="F12" i="16" l="1"/>
  <c r="AA12" i="16"/>
  <c r="B12" i="16"/>
  <c r="V12" i="16"/>
  <c r="K12" i="16"/>
  <c r="S12" i="16"/>
  <c r="R12" i="16"/>
  <c r="G12" i="16"/>
  <c r="AB12" i="16"/>
  <c r="H12" i="16"/>
  <c r="P12" i="16"/>
  <c r="H39" i="16"/>
  <c r="L12" i="16"/>
  <c r="B37" i="16"/>
  <c r="W12" i="16"/>
  <c r="D12" i="16"/>
  <c r="N12" i="16"/>
  <c r="X12" i="16"/>
  <c r="L43" i="16"/>
  <c r="B43" i="16"/>
  <c r="G39" i="16"/>
  <c r="C12" i="16"/>
  <c r="O12" i="16"/>
  <c r="Z12" i="16"/>
  <c r="F39" i="16"/>
  <c r="J12" i="16"/>
  <c r="T12" i="16"/>
  <c r="T60" i="34"/>
  <c r="T53" i="34"/>
  <c r="X57" i="34"/>
  <c r="W53" i="34"/>
  <c r="X55" i="34"/>
  <c r="R73" i="34"/>
  <c r="X73" i="34"/>
  <c r="X53" i="34"/>
  <c r="X63" i="34"/>
  <c r="B53" i="34"/>
  <c r="V53" i="34" l="1"/>
  <c r="X12" i="20"/>
  <c r="W12" i="20"/>
  <c r="V12" i="20"/>
  <c r="T12" i="20"/>
  <c r="S12" i="20"/>
  <c r="R12" i="20"/>
  <c r="P12" i="20"/>
  <c r="O12" i="20"/>
  <c r="N12" i="20"/>
  <c r="L12" i="20"/>
  <c r="K12" i="20"/>
  <c r="J12" i="20"/>
  <c r="G12" i="20"/>
  <c r="F12" i="20"/>
  <c r="C12" i="20"/>
  <c r="D12" i="20"/>
  <c r="B12" i="20"/>
  <c r="AB24" i="15"/>
  <c r="AB23" i="15"/>
  <c r="AB22" i="15"/>
  <c r="AB19" i="15"/>
  <c r="AB18" i="15"/>
  <c r="AB17" i="15"/>
  <c r="AA21" i="15"/>
  <c r="Z21" i="15"/>
  <c r="W21" i="15"/>
  <c r="V21" i="15"/>
  <c r="S21" i="15"/>
  <c r="R21" i="15"/>
  <c r="O21" i="15"/>
  <c r="N21" i="15"/>
  <c r="K21" i="15"/>
  <c r="J21" i="15"/>
  <c r="G21" i="15"/>
  <c r="F21" i="15"/>
  <c r="D21" i="15"/>
  <c r="C21" i="15"/>
  <c r="B21" i="15"/>
  <c r="AA16" i="15"/>
  <c r="Z16" i="15"/>
  <c r="W16" i="15"/>
  <c r="V16" i="15"/>
  <c r="S16" i="15"/>
  <c r="R16" i="15"/>
  <c r="O16" i="15"/>
  <c r="N16" i="15"/>
  <c r="N11" i="15" s="1"/>
  <c r="K16" i="15"/>
  <c r="J16" i="15"/>
  <c r="G16" i="15"/>
  <c r="F16" i="15"/>
  <c r="D16" i="15"/>
  <c r="C16" i="15"/>
  <c r="B16" i="15"/>
  <c r="AA21" i="19"/>
  <c r="Z21" i="19"/>
  <c r="W21" i="19"/>
  <c r="V21" i="19"/>
  <c r="S21" i="19"/>
  <c r="R21" i="19"/>
  <c r="O21" i="19"/>
  <c r="N21" i="19"/>
  <c r="K21" i="19"/>
  <c r="J21" i="19"/>
  <c r="G21" i="19"/>
  <c r="F21" i="19"/>
  <c r="D21" i="19"/>
  <c r="C21" i="19"/>
  <c r="B21" i="19"/>
  <c r="AA16" i="19"/>
  <c r="Z16" i="19"/>
  <c r="X16" i="19"/>
  <c r="W16" i="19"/>
  <c r="V16" i="19"/>
  <c r="T16" i="19"/>
  <c r="S16" i="19"/>
  <c r="R16" i="19"/>
  <c r="P16" i="19"/>
  <c r="O16" i="19"/>
  <c r="N16" i="19"/>
  <c r="L16" i="19"/>
  <c r="K16" i="19"/>
  <c r="J16" i="19"/>
  <c r="H16" i="19"/>
  <c r="G16" i="19"/>
  <c r="F16" i="19"/>
  <c r="D16" i="19"/>
  <c r="C16" i="19"/>
  <c r="B16" i="19"/>
  <c r="H21" i="19"/>
  <c r="L21" i="19"/>
  <c r="P21" i="19"/>
  <c r="T21" i="19"/>
  <c r="X21" i="19"/>
  <c r="AB24" i="19"/>
  <c r="AB23" i="19"/>
  <c r="AB22" i="19"/>
  <c r="AB19" i="19"/>
  <c r="AB18" i="19"/>
  <c r="AB17" i="19"/>
  <c r="AB16" i="19" s="1"/>
  <c r="G11" i="15" l="1"/>
  <c r="W11" i="15"/>
  <c r="AB21" i="19"/>
  <c r="J11" i="15"/>
  <c r="Z11" i="15"/>
  <c r="O11" i="15"/>
  <c r="D11" i="15"/>
  <c r="B11" i="15"/>
  <c r="C11" i="15"/>
  <c r="R11" i="15"/>
  <c r="S11" i="15"/>
  <c r="F11" i="15"/>
  <c r="V11" i="15"/>
  <c r="K11" i="15"/>
  <c r="AA11" i="15"/>
  <c r="BE38" i="33"/>
  <c r="BA38" i="33"/>
  <c r="AW38" i="33"/>
  <c r="AS38" i="33"/>
  <c r="AO38" i="33"/>
  <c r="AK38" i="33"/>
  <c r="BE37" i="33"/>
  <c r="BA37" i="33"/>
  <c r="AW37" i="33"/>
  <c r="AS37" i="33"/>
  <c r="AO37" i="33"/>
  <c r="AK37" i="33"/>
  <c r="BE36" i="33"/>
  <c r="BA36" i="33"/>
  <c r="AW36" i="33"/>
  <c r="AS36" i="33"/>
  <c r="AO36" i="33"/>
  <c r="AK36" i="33"/>
  <c r="BE35" i="33"/>
  <c r="BA35" i="33"/>
  <c r="AW35" i="33"/>
  <c r="AS35" i="33"/>
  <c r="AO35" i="33"/>
  <c r="AK35" i="33"/>
  <c r="BE34" i="33"/>
  <c r="BA34" i="33"/>
  <c r="AW34" i="33"/>
  <c r="AS34" i="33"/>
  <c r="AO34" i="33"/>
  <c r="AK34" i="33"/>
  <c r="BE33" i="33"/>
  <c r="BA33" i="33"/>
  <c r="AW33" i="33"/>
  <c r="AS33" i="33"/>
  <c r="AO33" i="33"/>
  <c r="AK33" i="33"/>
  <c r="BE32" i="33"/>
  <c r="BA32" i="33"/>
  <c r="AW32" i="33"/>
  <c r="AS32" i="33"/>
  <c r="AO32" i="33"/>
  <c r="AK32" i="33"/>
  <c r="BE31" i="33"/>
  <c r="BA31" i="33"/>
  <c r="AW31" i="33"/>
  <c r="AS31" i="33"/>
  <c r="AO31" i="33"/>
  <c r="AK31" i="33"/>
  <c r="BE30" i="33"/>
  <c r="BA30" i="33"/>
  <c r="AW30" i="33"/>
  <c r="AS30" i="33"/>
  <c r="AO30" i="33"/>
  <c r="AK30" i="33"/>
  <c r="BE29" i="33"/>
  <c r="BA29" i="33"/>
  <c r="AW29" i="33"/>
  <c r="AS29" i="33"/>
  <c r="AO29" i="33"/>
  <c r="AK29" i="33"/>
  <c r="BE28" i="33"/>
  <c r="BA28" i="33"/>
  <c r="AW28" i="33"/>
  <c r="AS28" i="33"/>
  <c r="AO28" i="33"/>
  <c r="AK28" i="33"/>
  <c r="BE27" i="33"/>
  <c r="BA27" i="33"/>
  <c r="AW27" i="33"/>
  <c r="AS27" i="33"/>
  <c r="AO27" i="33"/>
  <c r="AK27" i="33"/>
  <c r="BE26" i="33"/>
  <c r="BA26" i="33"/>
  <c r="AW26" i="33"/>
  <c r="AS26" i="33"/>
  <c r="AO26" i="33"/>
  <c r="AK26" i="33"/>
  <c r="BE25" i="33"/>
  <c r="BA25" i="33"/>
  <c r="AW25" i="33"/>
  <c r="AS25" i="33"/>
  <c r="AO25" i="33"/>
  <c r="AK25" i="33"/>
  <c r="BE24" i="33"/>
  <c r="BA24" i="33"/>
  <c r="AW24" i="33"/>
  <c r="AS24" i="33"/>
  <c r="AO24" i="33"/>
  <c r="AK24" i="33"/>
  <c r="BE23" i="33"/>
  <c r="BA23" i="33"/>
  <c r="AW23" i="33"/>
  <c r="AS23" i="33"/>
  <c r="AO23" i="33"/>
  <c r="AK23" i="33"/>
  <c r="BE22" i="33"/>
  <c r="BA22" i="33"/>
  <c r="AW22" i="33"/>
  <c r="AS22" i="33"/>
  <c r="AO22" i="33"/>
  <c r="AK22" i="33"/>
  <c r="BE21" i="33"/>
  <c r="BA21" i="33"/>
  <c r="AW21" i="33"/>
  <c r="AS21" i="33"/>
  <c r="AO21" i="33"/>
  <c r="AK21" i="33"/>
  <c r="BE20" i="33"/>
  <c r="BA20" i="33"/>
  <c r="AW20" i="33"/>
  <c r="AS20" i="33"/>
  <c r="AO20" i="33"/>
  <c r="AK20" i="33"/>
  <c r="BE19" i="33"/>
  <c r="BA19" i="33"/>
  <c r="AW19" i="33"/>
  <c r="AS19" i="33"/>
  <c r="AO19" i="33"/>
  <c r="AK19" i="33"/>
  <c r="BE18" i="33"/>
  <c r="BA18" i="33"/>
  <c r="AW18" i="33"/>
  <c r="AS18" i="33"/>
  <c r="AO18" i="33"/>
  <c r="AK18" i="33"/>
  <c r="BE17" i="33"/>
  <c r="BA17" i="33"/>
  <c r="AW17" i="33"/>
  <c r="AS17" i="33"/>
  <c r="AO17" i="33"/>
  <c r="AK17" i="33"/>
  <c r="BE16" i="33"/>
  <c r="BA16" i="33"/>
  <c r="AW16" i="33"/>
  <c r="AS16" i="33"/>
  <c r="AO16" i="33"/>
  <c r="AK16" i="33"/>
  <c r="BE15" i="33"/>
  <c r="BA15" i="33"/>
  <c r="AW15" i="33"/>
  <c r="AS15" i="33"/>
  <c r="AO15" i="33"/>
  <c r="AK15" i="33"/>
  <c r="BE14" i="33"/>
  <c r="BA14" i="33"/>
  <c r="AW14" i="33"/>
  <c r="AS14" i="33"/>
  <c r="AO14" i="33"/>
  <c r="AK14" i="33"/>
  <c r="BE13" i="33"/>
  <c r="BA13" i="33"/>
  <c r="AW13" i="33"/>
  <c r="AS13" i="33"/>
  <c r="AO13" i="33"/>
  <c r="AK13" i="33"/>
  <c r="BD11" i="33"/>
  <c r="BC11" i="33"/>
  <c r="BE11" i="33" s="1"/>
  <c r="AZ11" i="33"/>
  <c r="BA11" i="33" s="1"/>
  <c r="AY11" i="33"/>
  <c r="AV11" i="33"/>
  <c r="AU11" i="33"/>
  <c r="AW11" i="33" s="1"/>
  <c r="AR11" i="33"/>
  <c r="AQ11" i="33"/>
  <c r="AS11" i="33" s="1"/>
  <c r="AO11" i="33"/>
  <c r="AN11" i="33"/>
  <c r="AM11" i="33"/>
  <c r="AK11" i="33"/>
  <c r="AJ11" i="33"/>
  <c r="AI11" i="33"/>
  <c r="AG11" i="33"/>
  <c r="AF11" i="33"/>
  <c r="AE11" i="33"/>
  <c r="BE22" i="31"/>
  <c r="BA22" i="31"/>
  <c r="AW22" i="31"/>
  <c r="AS22" i="31"/>
  <c r="AO22" i="31"/>
  <c r="AK22" i="31"/>
  <c r="BD21" i="31"/>
  <c r="BC21" i="31"/>
  <c r="BE21" i="31" s="1"/>
  <c r="BA21" i="31"/>
  <c r="AZ21" i="31"/>
  <c r="AY21" i="31"/>
  <c r="AV21" i="31"/>
  <c r="AW21" i="31" s="1"/>
  <c r="AU21" i="31"/>
  <c r="AS21" i="31"/>
  <c r="AR21" i="31"/>
  <c r="AQ21" i="31"/>
  <c r="AN21" i="31"/>
  <c r="AM21" i="31"/>
  <c r="AO21" i="31" s="1"/>
  <c r="AK21" i="31"/>
  <c r="AJ21" i="31"/>
  <c r="AI21" i="31"/>
  <c r="AG21" i="31"/>
  <c r="AF21" i="31"/>
  <c r="AE21" i="31"/>
  <c r="BE19" i="31"/>
  <c r="BA19" i="31"/>
  <c r="AW19" i="31"/>
  <c r="AS19" i="31"/>
  <c r="AO19" i="31"/>
  <c r="AK19" i="31"/>
  <c r="BE17" i="31"/>
  <c r="BA17" i="31"/>
  <c r="AW17" i="31"/>
  <c r="AS17" i="31"/>
  <c r="AO17" i="31"/>
  <c r="AK17" i="31"/>
  <c r="BE16" i="31"/>
  <c r="BD16" i="31"/>
  <c r="BC16" i="31"/>
  <c r="AZ16" i="31"/>
  <c r="AY16" i="31"/>
  <c r="BA16" i="31" s="1"/>
  <c r="AW16" i="31"/>
  <c r="AV16" i="31"/>
  <c r="AU16" i="31"/>
  <c r="AR16" i="31"/>
  <c r="AQ16" i="31"/>
  <c r="AS16" i="31" s="1"/>
  <c r="AN16" i="31"/>
  <c r="AM16" i="31"/>
  <c r="AO16" i="31" s="1"/>
  <c r="AJ16" i="31"/>
  <c r="AF16" i="31" s="1"/>
  <c r="AI16" i="31"/>
  <c r="AE16" i="31" s="1"/>
  <c r="AG16" i="31" s="1"/>
  <c r="BD14" i="31"/>
  <c r="BE14" i="31" s="1"/>
  <c r="BC14" i="31"/>
  <c r="BA14" i="31"/>
  <c r="AZ14" i="31"/>
  <c r="AY14" i="31"/>
  <c r="AV14" i="31"/>
  <c r="AU14" i="31"/>
  <c r="AW14" i="31" s="1"/>
  <c r="AS14" i="31"/>
  <c r="AR14" i="31"/>
  <c r="AQ14" i="31"/>
  <c r="AO14" i="31"/>
  <c r="AN14" i="31"/>
  <c r="AM14" i="31"/>
  <c r="AJ14" i="31"/>
  <c r="AJ11" i="31" s="1"/>
  <c r="AI14" i="31"/>
  <c r="AK14" i="31" s="1"/>
  <c r="AG14" i="31"/>
  <c r="AF14" i="31"/>
  <c r="AE14" i="31"/>
  <c r="BD12" i="31"/>
  <c r="BC12" i="31"/>
  <c r="BE12" i="31" s="1"/>
  <c r="AZ12" i="31"/>
  <c r="BA12" i="31" s="1"/>
  <c r="AY12" i="31"/>
  <c r="AW12" i="31"/>
  <c r="AV12" i="31"/>
  <c r="AU12" i="31"/>
  <c r="AR12" i="31"/>
  <c r="AQ12" i="31"/>
  <c r="AQ11" i="31" s="1"/>
  <c r="AS11" i="31" s="1"/>
  <c r="AO12" i="31"/>
  <c r="AN12" i="31"/>
  <c r="AM12" i="31"/>
  <c r="AM11" i="31" s="1"/>
  <c r="AO11" i="31" s="1"/>
  <c r="AK12" i="31"/>
  <c r="AJ12" i="31"/>
  <c r="AI12" i="31"/>
  <c r="AG12" i="31"/>
  <c r="AF12" i="31"/>
  <c r="AF11" i="31" s="1"/>
  <c r="AE12" i="31"/>
  <c r="AE11" i="31" s="1"/>
  <c r="BC11" i="31"/>
  <c r="AY11" i="31"/>
  <c r="AV11" i="31"/>
  <c r="AR11" i="31"/>
  <c r="AN11" i="31"/>
  <c r="AG11" i="31"/>
  <c r="BE39" i="30"/>
  <c r="BA39" i="30"/>
  <c r="AW39" i="30"/>
  <c r="AS39" i="30"/>
  <c r="AO39" i="30"/>
  <c r="AK39" i="30"/>
  <c r="BE38" i="30"/>
  <c r="BA38" i="30"/>
  <c r="AW38" i="30"/>
  <c r="AS38" i="30"/>
  <c r="AO38" i="30"/>
  <c r="AK38" i="30"/>
  <c r="BE36" i="30"/>
  <c r="BA36" i="30"/>
  <c r="AW36" i="30"/>
  <c r="AS36" i="30"/>
  <c r="AO36" i="30"/>
  <c r="AK36" i="30"/>
  <c r="BE34" i="30"/>
  <c r="BA34" i="30"/>
  <c r="AW34" i="30"/>
  <c r="AS34" i="30"/>
  <c r="AO34" i="30"/>
  <c r="AK34" i="30"/>
  <c r="BE33" i="30"/>
  <c r="BA33" i="30"/>
  <c r="AW33" i="30"/>
  <c r="AS33" i="30"/>
  <c r="AO33" i="30"/>
  <c r="AK33" i="30"/>
  <c r="BD31" i="30"/>
  <c r="BE31" i="30" s="1"/>
  <c r="BC31" i="30"/>
  <c r="AZ31" i="30"/>
  <c r="AY31" i="30"/>
  <c r="BA31" i="30" s="1"/>
  <c r="AV31" i="30"/>
  <c r="AU31" i="30"/>
  <c r="AW31" i="30" s="1"/>
  <c r="AS31" i="30"/>
  <c r="AR31" i="30"/>
  <c r="AQ31" i="30"/>
  <c r="AN31" i="30"/>
  <c r="AM31" i="30"/>
  <c r="AO31" i="30" s="1"/>
  <c r="AJ31" i="30"/>
  <c r="AJ11" i="30" s="1"/>
  <c r="AI31" i="30"/>
  <c r="AI11" i="30" s="1"/>
  <c r="AG31" i="30"/>
  <c r="AF31" i="30"/>
  <c r="AE31" i="30"/>
  <c r="BE29" i="30"/>
  <c r="BA29" i="30"/>
  <c r="AW29" i="30"/>
  <c r="AS29" i="30"/>
  <c r="AO29" i="30"/>
  <c r="AK29" i="30"/>
  <c r="BE28" i="30"/>
  <c r="BA28" i="30"/>
  <c r="AW28" i="30"/>
  <c r="AS28" i="30"/>
  <c r="AO28" i="30"/>
  <c r="AK28" i="30"/>
  <c r="BE27" i="30"/>
  <c r="BA27" i="30"/>
  <c r="AW27" i="30"/>
  <c r="AS27" i="30"/>
  <c r="AO27" i="30"/>
  <c r="AK27" i="30"/>
  <c r="BE26" i="30"/>
  <c r="BA26" i="30"/>
  <c r="AW26" i="30"/>
  <c r="AS26" i="30"/>
  <c r="AO26" i="30"/>
  <c r="AK26" i="30"/>
  <c r="BE25" i="30"/>
  <c r="BA25" i="30"/>
  <c r="AW25" i="30"/>
  <c r="AS25" i="30"/>
  <c r="AO25" i="30"/>
  <c r="AK25" i="30"/>
  <c r="BE24" i="30"/>
  <c r="BA24" i="30"/>
  <c r="AW24" i="30"/>
  <c r="AS24" i="30"/>
  <c r="AO24" i="30"/>
  <c r="AK24" i="30"/>
  <c r="BE23" i="30"/>
  <c r="BA23" i="30"/>
  <c r="AW23" i="30"/>
  <c r="AS23" i="30"/>
  <c r="AO23" i="30"/>
  <c r="AK23" i="30"/>
  <c r="BD21" i="30"/>
  <c r="BC21" i="30"/>
  <c r="BE21" i="30" s="1"/>
  <c r="AZ21" i="30"/>
  <c r="AY21" i="30"/>
  <c r="BA21" i="30" s="1"/>
  <c r="AV21" i="30"/>
  <c r="AU21" i="30"/>
  <c r="AW21" i="30" s="1"/>
  <c r="AR21" i="30"/>
  <c r="AS21" i="30" s="1"/>
  <c r="AQ21" i="30"/>
  <c r="AN21" i="30"/>
  <c r="AM21" i="30"/>
  <c r="AO21" i="30" s="1"/>
  <c r="AJ21" i="30"/>
  <c r="AI21" i="30"/>
  <c r="AK21" i="30" s="1"/>
  <c r="AG21" i="30"/>
  <c r="AF21" i="30"/>
  <c r="AE21" i="30"/>
  <c r="BD19" i="30"/>
  <c r="BC19" i="30"/>
  <c r="BE19" i="30" s="1"/>
  <c r="AZ19" i="30"/>
  <c r="AY19" i="30"/>
  <c r="BA19" i="30" s="1"/>
  <c r="AW19" i="30"/>
  <c r="AV19" i="30"/>
  <c r="AU19" i="30"/>
  <c r="AR19" i="30"/>
  <c r="AS19" i="30" s="1"/>
  <c r="AQ19" i="30"/>
  <c r="AN19" i="30"/>
  <c r="AO19" i="30" s="1"/>
  <c r="AM19" i="30"/>
  <c r="AJ19" i="30"/>
  <c r="AI19" i="30"/>
  <c r="AK19" i="30" s="1"/>
  <c r="AG19" i="30"/>
  <c r="AF19" i="30"/>
  <c r="AE19" i="30"/>
  <c r="BE18" i="30"/>
  <c r="BD18" i="30"/>
  <c r="BC18" i="30"/>
  <c r="AZ18" i="30"/>
  <c r="AY18" i="30"/>
  <c r="BA18" i="30" s="1"/>
  <c r="AV18" i="30"/>
  <c r="AU18" i="30"/>
  <c r="AW18" i="30" s="1"/>
  <c r="AS18" i="30"/>
  <c r="AR18" i="30"/>
  <c r="AQ18" i="30"/>
  <c r="AN18" i="30"/>
  <c r="AO18" i="30" s="1"/>
  <c r="AM18" i="30"/>
  <c r="AJ18" i="30"/>
  <c r="AK18" i="30" s="1"/>
  <c r="AI18" i="30"/>
  <c r="AG18" i="30"/>
  <c r="AF18" i="30"/>
  <c r="AE18" i="30"/>
  <c r="BD17" i="30"/>
  <c r="BC17" i="30"/>
  <c r="BE17" i="30" s="1"/>
  <c r="BA17" i="30"/>
  <c r="AZ17" i="30"/>
  <c r="AY17" i="30"/>
  <c r="AV17" i="30"/>
  <c r="AU17" i="30"/>
  <c r="AW17" i="30" s="1"/>
  <c r="AR17" i="30"/>
  <c r="AQ17" i="30"/>
  <c r="AS17" i="30" s="1"/>
  <c r="AN17" i="30"/>
  <c r="AM17" i="30"/>
  <c r="AO17" i="30" s="1"/>
  <c r="AK17" i="30"/>
  <c r="AJ17" i="30"/>
  <c r="AI17" i="30"/>
  <c r="AG17" i="30"/>
  <c r="AF17" i="30"/>
  <c r="AE17" i="30"/>
  <c r="BD16" i="30"/>
  <c r="BC16" i="30"/>
  <c r="BE16" i="30" s="1"/>
  <c r="AZ16" i="30"/>
  <c r="AY16" i="30"/>
  <c r="BA16" i="30" s="1"/>
  <c r="AW16" i="30"/>
  <c r="AV16" i="30"/>
  <c r="AU16" i="30"/>
  <c r="AR16" i="30"/>
  <c r="AS16" i="30" s="1"/>
  <c r="AQ16" i="30"/>
  <c r="AN16" i="30"/>
  <c r="AM16" i="30"/>
  <c r="AO16" i="30" s="1"/>
  <c r="AJ16" i="30"/>
  <c r="AI16" i="30"/>
  <c r="AK16" i="30" s="1"/>
  <c r="AG16" i="30"/>
  <c r="AF16" i="30"/>
  <c r="AE16" i="30"/>
  <c r="BD15" i="30"/>
  <c r="BE15" i="30" s="1"/>
  <c r="BC15" i="30"/>
  <c r="AZ15" i="30"/>
  <c r="AY15" i="30"/>
  <c r="BA15" i="30" s="1"/>
  <c r="AV15" i="30"/>
  <c r="AU15" i="30"/>
  <c r="AW15" i="30" s="1"/>
  <c r="AS15" i="30"/>
  <c r="AR15" i="30"/>
  <c r="AQ15" i="30"/>
  <c r="AN15" i="30"/>
  <c r="AM15" i="30"/>
  <c r="AO15" i="30" s="1"/>
  <c r="AJ15" i="30"/>
  <c r="AI15" i="30"/>
  <c r="AK15" i="30" s="1"/>
  <c r="AG15" i="30"/>
  <c r="AF15" i="30"/>
  <c r="AE15" i="30"/>
  <c r="BD14" i="30"/>
  <c r="BC14" i="30"/>
  <c r="BE14" i="30" s="1"/>
  <c r="AZ14" i="30"/>
  <c r="BA14" i="30" s="1"/>
  <c r="AY14" i="30"/>
  <c r="AV14" i="30"/>
  <c r="AU14" i="30"/>
  <c r="AW14" i="30" s="1"/>
  <c r="AR14" i="30"/>
  <c r="AQ14" i="30"/>
  <c r="AS14" i="30" s="1"/>
  <c r="AO14" i="30"/>
  <c r="AN14" i="30"/>
  <c r="AM14" i="30"/>
  <c r="AJ14" i="30"/>
  <c r="AI14" i="30"/>
  <c r="AK14" i="30" s="1"/>
  <c r="AG14" i="30"/>
  <c r="AF14" i="30"/>
  <c r="AE14" i="30"/>
  <c r="BD13" i="30"/>
  <c r="BC13" i="30"/>
  <c r="BE13" i="30" s="1"/>
  <c r="AZ13" i="30"/>
  <c r="AY13" i="30"/>
  <c r="BA13" i="30" s="1"/>
  <c r="AV13" i="30"/>
  <c r="AW13" i="30" s="1"/>
  <c r="AU13" i="30"/>
  <c r="AR13" i="30"/>
  <c r="AQ13" i="30"/>
  <c r="AS13" i="30" s="1"/>
  <c r="AN13" i="30"/>
  <c r="AM13" i="30"/>
  <c r="AO13" i="30" s="1"/>
  <c r="AK13" i="30"/>
  <c r="AJ13" i="30"/>
  <c r="AI13" i="30"/>
  <c r="AG13" i="30"/>
  <c r="AF13" i="30"/>
  <c r="AE13" i="30"/>
  <c r="BC11" i="30"/>
  <c r="AZ11" i="30"/>
  <c r="AY11" i="30"/>
  <c r="BA11" i="30" s="1"/>
  <c r="AV11" i="30"/>
  <c r="AR11" i="30"/>
  <c r="AS11" i="30" s="1"/>
  <c r="AQ11" i="30"/>
  <c r="AN11" i="30"/>
  <c r="AM11" i="30"/>
  <c r="AO11" i="30" s="1"/>
  <c r="AG11" i="30"/>
  <c r="AF11" i="30"/>
  <c r="AE11" i="30"/>
  <c r="BE39" i="29"/>
  <c r="BA39" i="29"/>
  <c r="AW39" i="29"/>
  <c r="AS39" i="29"/>
  <c r="AO39" i="29"/>
  <c r="AK39" i="29"/>
  <c r="BE38" i="29"/>
  <c r="BA38" i="29"/>
  <c r="AW38" i="29"/>
  <c r="AS38" i="29"/>
  <c r="AO38" i="29"/>
  <c r="AK38" i="29"/>
  <c r="BE37" i="29"/>
  <c r="BA37" i="29"/>
  <c r="AW37" i="29"/>
  <c r="AS37" i="29"/>
  <c r="AO37" i="29"/>
  <c r="AK37" i="29"/>
  <c r="BE35" i="29"/>
  <c r="BA35" i="29"/>
  <c r="AW35" i="29"/>
  <c r="AS35" i="29"/>
  <c r="AO35" i="29"/>
  <c r="AK35" i="29"/>
  <c r="BE34" i="29"/>
  <c r="BA34" i="29"/>
  <c r="AW34" i="29"/>
  <c r="AS34" i="29"/>
  <c r="AO34" i="29"/>
  <c r="AK34" i="29"/>
  <c r="BE33" i="29"/>
  <c r="BA33" i="29"/>
  <c r="AW33" i="29"/>
  <c r="AS33" i="29"/>
  <c r="AO33" i="29"/>
  <c r="AK33" i="29"/>
  <c r="BE32" i="29"/>
  <c r="BA32" i="29"/>
  <c r="AW32" i="29"/>
  <c r="AS32" i="29"/>
  <c r="AO32" i="29"/>
  <c r="AK32" i="29"/>
  <c r="BE31" i="29"/>
  <c r="BA31" i="29"/>
  <c r="AW31" i="29"/>
  <c r="AS31" i="29"/>
  <c r="AO31" i="29"/>
  <c r="AK31" i="29"/>
  <c r="BE30" i="29"/>
  <c r="BA30" i="29"/>
  <c r="AW30" i="29"/>
  <c r="AS30" i="29"/>
  <c r="AO30" i="29"/>
  <c r="AK30" i="29"/>
  <c r="BE29" i="29"/>
  <c r="BA29" i="29"/>
  <c r="AW29" i="29"/>
  <c r="AS29" i="29"/>
  <c r="AO29" i="29"/>
  <c r="AK29" i="29"/>
  <c r="BE28" i="29"/>
  <c r="BA28" i="29"/>
  <c r="AW28" i="29"/>
  <c r="AS28" i="29"/>
  <c r="AO28" i="29"/>
  <c r="AK28" i="29"/>
  <c r="BE27" i="29"/>
  <c r="BA27" i="29"/>
  <c r="AW27" i="29"/>
  <c r="AS27" i="29"/>
  <c r="AO27" i="29"/>
  <c r="AK27" i="29"/>
  <c r="BE26" i="29"/>
  <c r="BA26" i="29"/>
  <c r="AW26" i="29"/>
  <c r="AS26" i="29"/>
  <c r="AO26" i="29"/>
  <c r="AK26" i="29"/>
  <c r="BE25" i="29"/>
  <c r="BA25" i="29"/>
  <c r="AW25" i="29"/>
  <c r="AS25" i="29"/>
  <c r="AO25" i="29"/>
  <c r="AK25" i="29"/>
  <c r="BE24" i="29"/>
  <c r="BA24" i="29"/>
  <c r="AW24" i="29"/>
  <c r="AS24" i="29"/>
  <c r="AO24" i="29"/>
  <c r="AK24" i="29"/>
  <c r="BE21" i="29"/>
  <c r="BA21" i="29"/>
  <c r="AW21" i="29"/>
  <c r="AS21" i="29"/>
  <c r="AO21" i="29"/>
  <c r="AK21" i="29"/>
  <c r="BE20" i="29"/>
  <c r="BA20" i="29"/>
  <c r="AW20" i="29"/>
  <c r="AS20" i="29"/>
  <c r="AO20" i="29"/>
  <c r="AK20" i="29"/>
  <c r="BE18" i="29"/>
  <c r="BA18" i="29"/>
  <c r="AW18" i="29"/>
  <c r="AS18" i="29"/>
  <c r="AO18" i="29"/>
  <c r="AK18" i="29"/>
  <c r="BE17" i="29"/>
  <c r="BA17" i="29"/>
  <c r="AW17" i="29"/>
  <c r="AS17" i="29"/>
  <c r="AO17" i="29"/>
  <c r="AK17" i="29"/>
  <c r="BE16" i="29"/>
  <c r="BA16" i="29"/>
  <c r="AW16" i="29"/>
  <c r="AS16" i="29"/>
  <c r="AO16" i="29"/>
  <c r="AK16" i="29"/>
  <c r="BE14" i="29"/>
  <c r="BA14" i="29"/>
  <c r="AW14" i="29"/>
  <c r="AS14" i="29"/>
  <c r="AO14" i="29"/>
  <c r="AK14" i="29"/>
  <c r="BE13" i="29"/>
  <c r="BA13" i="29"/>
  <c r="AW13" i="29"/>
  <c r="AS13" i="29"/>
  <c r="AO13" i="29"/>
  <c r="AK13" i="29"/>
  <c r="BE11" i="29"/>
  <c r="BD11" i="29"/>
  <c r="BC11" i="29"/>
  <c r="BA11" i="29"/>
  <c r="AZ11" i="29"/>
  <c r="AY11" i="29"/>
  <c r="AW11" i="29"/>
  <c r="AV11" i="29"/>
  <c r="AU11" i="29"/>
  <c r="AR11" i="29"/>
  <c r="AQ11" i="29"/>
  <c r="AS11" i="29" s="1"/>
  <c r="AN11" i="29"/>
  <c r="AM11" i="29"/>
  <c r="AO11" i="29" s="1"/>
  <c r="AJ11" i="29"/>
  <c r="AI11" i="29"/>
  <c r="AK11" i="29" s="1"/>
  <c r="AG11" i="29"/>
  <c r="AF11" i="29"/>
  <c r="AE11" i="29"/>
  <c r="BE22" i="27"/>
  <c r="BA22" i="27"/>
  <c r="AW22" i="27"/>
  <c r="AS22" i="27"/>
  <c r="AO22" i="27"/>
  <c r="AK22" i="27"/>
  <c r="BD21" i="27"/>
  <c r="BC21" i="27"/>
  <c r="BE21" i="27" s="1"/>
  <c r="AZ21" i="27"/>
  <c r="AY21" i="27"/>
  <c r="BA21" i="27" s="1"/>
  <c r="AV21" i="27"/>
  <c r="AU21" i="27"/>
  <c r="AW21" i="27" s="1"/>
  <c r="AS21" i="27"/>
  <c r="AR21" i="27"/>
  <c r="AQ21" i="27"/>
  <c r="AN21" i="27"/>
  <c r="AM21" i="27"/>
  <c r="AO21" i="27" s="1"/>
  <c r="AJ21" i="27"/>
  <c r="AF21" i="27" s="1"/>
  <c r="AI21" i="27"/>
  <c r="AE21" i="27" s="1"/>
  <c r="BE18" i="27"/>
  <c r="BA18" i="27"/>
  <c r="AW18" i="27"/>
  <c r="AS18" i="27"/>
  <c r="AO18" i="27"/>
  <c r="AK18" i="27"/>
  <c r="BE17" i="27"/>
  <c r="BA17" i="27"/>
  <c r="AW17" i="27"/>
  <c r="AS17" i="27"/>
  <c r="AO17" i="27"/>
  <c r="AK17" i="27"/>
  <c r="BE16" i="27"/>
  <c r="BD16" i="27"/>
  <c r="BC16" i="27"/>
  <c r="AZ16" i="27"/>
  <c r="AY16" i="27"/>
  <c r="BA16" i="27" s="1"/>
  <c r="AV16" i="27"/>
  <c r="AU16" i="27"/>
  <c r="AW16" i="27" s="1"/>
  <c r="AS16" i="27"/>
  <c r="AR16" i="27"/>
  <c r="AQ16" i="27"/>
  <c r="AN16" i="27"/>
  <c r="AM16" i="27"/>
  <c r="AO16" i="27" s="1"/>
  <c r="AJ16" i="27"/>
  <c r="AF16" i="27" s="1"/>
  <c r="AI16" i="27"/>
  <c r="AE16" i="27" s="1"/>
  <c r="BD13" i="27"/>
  <c r="BC13" i="27"/>
  <c r="BE13" i="27" s="1"/>
  <c r="BA13" i="27"/>
  <c r="AZ13" i="27"/>
  <c r="AY13" i="27"/>
  <c r="AV13" i="27"/>
  <c r="AU13" i="27"/>
  <c r="AW13" i="27" s="1"/>
  <c r="AR13" i="27"/>
  <c r="AQ13" i="27"/>
  <c r="AE13" i="27" s="1"/>
  <c r="AG13" i="27" s="1"/>
  <c r="AN13" i="27"/>
  <c r="AM13" i="27"/>
  <c r="AO13" i="27" s="1"/>
  <c r="AJ13" i="27"/>
  <c r="AI13" i="27"/>
  <c r="AK13" i="27" s="1"/>
  <c r="AF13" i="27"/>
  <c r="BD12" i="27"/>
  <c r="BC12" i="27"/>
  <c r="BE12" i="27" s="1"/>
  <c r="AZ12" i="27"/>
  <c r="AY12" i="27"/>
  <c r="BA12" i="27" s="1"/>
  <c r="AW12" i="27"/>
  <c r="AV12" i="27"/>
  <c r="AU12" i="27"/>
  <c r="AR12" i="27"/>
  <c r="AQ12" i="27"/>
  <c r="AS12" i="27" s="1"/>
  <c r="AN12" i="27"/>
  <c r="AM12" i="27"/>
  <c r="AM11" i="27" s="1"/>
  <c r="AO11" i="27" s="1"/>
  <c r="AJ12" i="27"/>
  <c r="AI12" i="27"/>
  <c r="AK12" i="27" s="1"/>
  <c r="AF12" i="27"/>
  <c r="BD11" i="27"/>
  <c r="BC11" i="27"/>
  <c r="BE11" i="27" s="1"/>
  <c r="AZ11" i="27"/>
  <c r="AY11" i="27"/>
  <c r="BA11" i="27" s="1"/>
  <c r="AW11" i="27"/>
  <c r="AV11" i="27"/>
  <c r="AU11" i="27"/>
  <c r="AR11" i="27"/>
  <c r="AN11" i="27"/>
  <c r="AJ11" i="27"/>
  <c r="AF11" i="27" s="1"/>
  <c r="AI11" i="27"/>
  <c r="BE39" i="26"/>
  <c r="BA39" i="26"/>
  <c r="AW39" i="26"/>
  <c r="AS39" i="26"/>
  <c r="AO39" i="26"/>
  <c r="AK39" i="26"/>
  <c r="BE38" i="26"/>
  <c r="BA38" i="26"/>
  <c r="AW38" i="26"/>
  <c r="AS38" i="26"/>
  <c r="AO38" i="26"/>
  <c r="AK38" i="26"/>
  <c r="BE37" i="26"/>
  <c r="BA37" i="26"/>
  <c r="AW37" i="26"/>
  <c r="AS37" i="26"/>
  <c r="AO37" i="26"/>
  <c r="AK37" i="26"/>
  <c r="BE36" i="26"/>
  <c r="BA36" i="26"/>
  <c r="AW36" i="26"/>
  <c r="AS36" i="26"/>
  <c r="AO36" i="26"/>
  <c r="AK36" i="26"/>
  <c r="BE35" i="26"/>
  <c r="BA35" i="26"/>
  <c r="AW35" i="26"/>
  <c r="AS35" i="26"/>
  <c r="AO35" i="26"/>
  <c r="AK35" i="26"/>
  <c r="BE34" i="26"/>
  <c r="BA34" i="26"/>
  <c r="AW34" i="26"/>
  <c r="AS34" i="26"/>
  <c r="AO34" i="26"/>
  <c r="AK34" i="26"/>
  <c r="BE33" i="26"/>
  <c r="BA33" i="26"/>
  <c r="AW33" i="26"/>
  <c r="AS33" i="26"/>
  <c r="AO33" i="26"/>
  <c r="AK33" i="26"/>
  <c r="BD31" i="26"/>
  <c r="BC31" i="26"/>
  <c r="BE31" i="26" s="1"/>
  <c r="AZ31" i="26"/>
  <c r="AY31" i="26"/>
  <c r="BA31" i="26" s="1"/>
  <c r="AW31" i="26"/>
  <c r="AV31" i="26"/>
  <c r="AU31" i="26"/>
  <c r="AR31" i="26"/>
  <c r="AQ31" i="26"/>
  <c r="AS31" i="26" s="1"/>
  <c r="AN31" i="26"/>
  <c r="AN11" i="26" s="1"/>
  <c r="AM31" i="26"/>
  <c r="AO31" i="26" s="1"/>
  <c r="AJ31" i="26"/>
  <c r="AI31" i="26"/>
  <c r="AK31" i="26" s="1"/>
  <c r="AG31" i="26"/>
  <c r="AF31" i="26"/>
  <c r="AE31" i="26"/>
  <c r="BE29" i="26"/>
  <c r="BA29" i="26"/>
  <c r="AW29" i="26"/>
  <c r="AS29" i="26"/>
  <c r="AO29" i="26"/>
  <c r="AK29" i="26"/>
  <c r="BE28" i="26"/>
  <c r="BA28" i="26"/>
  <c r="AW28" i="26"/>
  <c r="AS28" i="26"/>
  <c r="AO28" i="26"/>
  <c r="AK28" i="26"/>
  <c r="BE27" i="26"/>
  <c r="BA27" i="26"/>
  <c r="AW27" i="26"/>
  <c r="AS27" i="26"/>
  <c r="AO27" i="26"/>
  <c r="AK27" i="26"/>
  <c r="BE26" i="26"/>
  <c r="BA26" i="26"/>
  <c r="AW26" i="26"/>
  <c r="AS26" i="26"/>
  <c r="AO26" i="26"/>
  <c r="AK26" i="26"/>
  <c r="BE25" i="26"/>
  <c r="BA25" i="26"/>
  <c r="AW25" i="26"/>
  <c r="AS25" i="26"/>
  <c r="AO25" i="26"/>
  <c r="AK25" i="26"/>
  <c r="BE24" i="26"/>
  <c r="BA24" i="26"/>
  <c r="AW24" i="26"/>
  <c r="AS24" i="26"/>
  <c r="AO24" i="26"/>
  <c r="AK24" i="26"/>
  <c r="BE23" i="26"/>
  <c r="BA23" i="26"/>
  <c r="AW23" i="26"/>
  <c r="AS23" i="26"/>
  <c r="AO23" i="26"/>
  <c r="AK23" i="26"/>
  <c r="BD21" i="26"/>
  <c r="BC21" i="26"/>
  <c r="BE21" i="26" s="1"/>
  <c r="BA21" i="26"/>
  <c r="AZ21" i="26"/>
  <c r="AY21" i="26"/>
  <c r="AW21" i="26"/>
  <c r="AV21" i="26"/>
  <c r="AU21" i="26"/>
  <c r="AR21" i="26"/>
  <c r="AQ21" i="26"/>
  <c r="AS21" i="26" s="1"/>
  <c r="AN21" i="26"/>
  <c r="AM21" i="26"/>
  <c r="AO21" i="26" s="1"/>
  <c r="AK21" i="26"/>
  <c r="AJ21" i="26"/>
  <c r="AI21" i="26"/>
  <c r="AG21" i="26"/>
  <c r="AF21" i="26"/>
  <c r="AE21" i="26"/>
  <c r="BD19" i="26"/>
  <c r="BC19" i="26"/>
  <c r="BE19" i="26" s="1"/>
  <c r="AZ19" i="26"/>
  <c r="AY19" i="26"/>
  <c r="BA19" i="26" s="1"/>
  <c r="AW19" i="26"/>
  <c r="AV19" i="26"/>
  <c r="AU19" i="26"/>
  <c r="AS19" i="26"/>
  <c r="AR19" i="26"/>
  <c r="AQ19" i="26"/>
  <c r="AN19" i="26"/>
  <c r="AM19" i="26"/>
  <c r="AO19" i="26" s="1"/>
  <c r="AJ19" i="26"/>
  <c r="AI19" i="26"/>
  <c r="AK19" i="26" s="1"/>
  <c r="AG19" i="26"/>
  <c r="AF19" i="26"/>
  <c r="AE19" i="26"/>
  <c r="BD18" i="26"/>
  <c r="BC18" i="26"/>
  <c r="BE18" i="26" s="1"/>
  <c r="AZ18" i="26"/>
  <c r="AY18" i="26"/>
  <c r="BA18" i="26" s="1"/>
  <c r="AV18" i="26"/>
  <c r="AU18" i="26"/>
  <c r="AW18" i="26" s="1"/>
  <c r="AS18" i="26"/>
  <c r="AR18" i="26"/>
  <c r="AQ18" i="26"/>
  <c r="AO18" i="26"/>
  <c r="AN18" i="26"/>
  <c r="AM18" i="26"/>
  <c r="AJ18" i="26"/>
  <c r="AI18" i="26"/>
  <c r="AK18" i="26" s="1"/>
  <c r="AG18" i="26"/>
  <c r="AF18" i="26"/>
  <c r="AE18" i="26"/>
  <c r="BE17" i="26"/>
  <c r="BD17" i="26"/>
  <c r="BC17" i="26"/>
  <c r="AZ17" i="26"/>
  <c r="AY17" i="26"/>
  <c r="BA17" i="26" s="1"/>
  <c r="AV17" i="26"/>
  <c r="AU17" i="26"/>
  <c r="AW17" i="26" s="1"/>
  <c r="AR17" i="26"/>
  <c r="AQ17" i="26"/>
  <c r="AS17" i="26" s="1"/>
  <c r="AO17" i="26"/>
  <c r="AN17" i="26"/>
  <c r="AM17" i="26"/>
  <c r="AK17" i="26"/>
  <c r="AJ17" i="26"/>
  <c r="AI17" i="26"/>
  <c r="AG17" i="26"/>
  <c r="AF17" i="26"/>
  <c r="AE17" i="26"/>
  <c r="BD16" i="26"/>
  <c r="BC16" i="26"/>
  <c r="BE16" i="26" s="1"/>
  <c r="BA16" i="26"/>
  <c r="AZ16" i="26"/>
  <c r="AY16" i="26"/>
  <c r="AV16" i="26"/>
  <c r="AU16" i="26"/>
  <c r="AW16" i="26" s="1"/>
  <c r="AR16" i="26"/>
  <c r="AQ16" i="26"/>
  <c r="AS16" i="26" s="1"/>
  <c r="AN16" i="26"/>
  <c r="AM16" i="26"/>
  <c r="AO16" i="26" s="1"/>
  <c r="AK16" i="26"/>
  <c r="AJ16" i="26"/>
  <c r="AI16" i="26"/>
  <c r="AG16" i="26"/>
  <c r="AF16" i="26"/>
  <c r="AE16" i="26"/>
  <c r="BD15" i="26"/>
  <c r="BC15" i="26"/>
  <c r="BE15" i="26" s="1"/>
  <c r="AZ15" i="26"/>
  <c r="AY15" i="26"/>
  <c r="BA15" i="26" s="1"/>
  <c r="AW15" i="26"/>
  <c r="AV15" i="26"/>
  <c r="AU15" i="26"/>
  <c r="AR15" i="26"/>
  <c r="AQ15" i="26"/>
  <c r="AS15" i="26" s="1"/>
  <c r="AN15" i="26"/>
  <c r="AM15" i="26"/>
  <c r="AO15" i="26" s="1"/>
  <c r="AJ15" i="26"/>
  <c r="AI15" i="26"/>
  <c r="AK15" i="26" s="1"/>
  <c r="AG15" i="26"/>
  <c r="AF15" i="26"/>
  <c r="AE15" i="26"/>
  <c r="BE14" i="26"/>
  <c r="BD14" i="26"/>
  <c r="BC14" i="26"/>
  <c r="AZ14" i="26"/>
  <c r="AY14" i="26"/>
  <c r="BA14" i="26" s="1"/>
  <c r="AV14" i="26"/>
  <c r="AU14" i="26"/>
  <c r="AW14" i="26" s="1"/>
  <c r="AS14" i="26"/>
  <c r="AR14" i="26"/>
  <c r="AQ14" i="26"/>
  <c r="AN14" i="26"/>
  <c r="AM14" i="26"/>
  <c r="AO14" i="26" s="1"/>
  <c r="AJ14" i="26"/>
  <c r="AI14" i="26"/>
  <c r="AK14" i="26" s="1"/>
  <c r="AG14" i="26"/>
  <c r="AF14" i="26"/>
  <c r="AE14" i="26"/>
  <c r="BE13" i="26"/>
  <c r="BD13" i="26"/>
  <c r="BC13" i="26"/>
  <c r="BA13" i="26"/>
  <c r="AZ13" i="26"/>
  <c r="AY13" i="26"/>
  <c r="AV13" i="26"/>
  <c r="AU13" i="26"/>
  <c r="AW13" i="26" s="1"/>
  <c r="AR13" i="26"/>
  <c r="AQ13" i="26"/>
  <c r="AS13" i="26" s="1"/>
  <c r="AO13" i="26"/>
  <c r="AN13" i="26"/>
  <c r="AM13" i="26"/>
  <c r="AJ13" i="26"/>
  <c r="AI13" i="26"/>
  <c r="AK13" i="26" s="1"/>
  <c r="AG13" i="26"/>
  <c r="AF13" i="26"/>
  <c r="AE13" i="26"/>
  <c r="BD11" i="26"/>
  <c r="BC11" i="26"/>
  <c r="BE11" i="26" s="1"/>
  <c r="AZ11" i="26"/>
  <c r="AW11" i="26"/>
  <c r="AV11" i="26"/>
  <c r="AU11" i="26"/>
  <c r="AR11" i="26"/>
  <c r="AQ11" i="26"/>
  <c r="AS11" i="26" s="1"/>
  <c r="AM11" i="26"/>
  <c r="AO11" i="26" s="1"/>
  <c r="AK11" i="26"/>
  <c r="AJ11" i="26"/>
  <c r="AI11" i="26"/>
  <c r="AG11" i="26"/>
  <c r="AF11" i="26"/>
  <c r="AE11" i="26"/>
  <c r="BE39" i="25"/>
  <c r="BA39" i="25"/>
  <c r="AW39" i="25"/>
  <c r="AS39" i="25"/>
  <c r="AO39" i="25"/>
  <c r="AK39" i="25"/>
  <c r="BE38" i="25"/>
  <c r="BA38" i="25"/>
  <c r="AW38" i="25"/>
  <c r="AS38" i="25"/>
  <c r="AO38" i="25"/>
  <c r="AK38" i="25"/>
  <c r="BE37" i="25"/>
  <c r="BA37" i="25"/>
  <c r="AW37" i="25"/>
  <c r="AS37" i="25"/>
  <c r="AO37" i="25"/>
  <c r="AK37" i="25"/>
  <c r="BE36" i="25"/>
  <c r="BA36" i="25"/>
  <c r="AW36" i="25"/>
  <c r="AS36" i="25"/>
  <c r="AO36" i="25"/>
  <c r="AK36" i="25"/>
  <c r="BE35" i="25"/>
  <c r="BA35" i="25"/>
  <c r="AW35" i="25"/>
  <c r="AS35" i="25"/>
  <c r="AO35" i="25"/>
  <c r="AK35" i="25"/>
  <c r="BE34" i="25"/>
  <c r="BA34" i="25"/>
  <c r="AW34" i="25"/>
  <c r="AS34" i="25"/>
  <c r="AO34" i="25"/>
  <c r="AK34" i="25"/>
  <c r="BE33" i="25"/>
  <c r="BA33" i="25"/>
  <c r="AW33" i="25"/>
  <c r="AS33" i="25"/>
  <c r="AO33" i="25"/>
  <c r="AK33" i="25"/>
  <c r="BE32" i="25"/>
  <c r="BA32" i="25"/>
  <c r="AW32" i="25"/>
  <c r="AS32" i="25"/>
  <c r="AO32" i="25"/>
  <c r="AK32" i="25"/>
  <c r="BE31" i="25"/>
  <c r="BA31" i="25"/>
  <c r="AW31" i="25"/>
  <c r="AS31" i="25"/>
  <c r="AO31" i="25"/>
  <c r="AK31" i="25"/>
  <c r="BE30" i="25"/>
  <c r="BA30" i="25"/>
  <c r="AW30" i="25"/>
  <c r="AS30" i="25"/>
  <c r="AO30" i="25"/>
  <c r="AK30" i="25"/>
  <c r="BE29" i="25"/>
  <c r="BA29" i="25"/>
  <c r="AW29" i="25"/>
  <c r="AS29" i="25"/>
  <c r="AO29" i="25"/>
  <c r="AK29" i="25"/>
  <c r="BE28" i="25"/>
  <c r="BA28" i="25"/>
  <c r="AW28" i="25"/>
  <c r="AS28" i="25"/>
  <c r="AO28" i="25"/>
  <c r="AK28" i="25"/>
  <c r="BE27" i="25"/>
  <c r="BA27" i="25"/>
  <c r="AW27" i="25"/>
  <c r="AS27" i="25"/>
  <c r="AO27" i="25"/>
  <c r="AK27" i="25"/>
  <c r="BE26" i="25"/>
  <c r="BA26" i="25"/>
  <c r="AW26" i="25"/>
  <c r="AS26" i="25"/>
  <c r="AO26" i="25"/>
  <c r="AK26" i="25"/>
  <c r="BE25" i="25"/>
  <c r="BA25" i="25"/>
  <c r="AW25" i="25"/>
  <c r="AS25" i="25"/>
  <c r="AO25" i="25"/>
  <c r="AK25" i="25"/>
  <c r="BE24" i="25"/>
  <c r="BA24" i="25"/>
  <c r="AW24" i="25"/>
  <c r="AS24" i="25"/>
  <c r="AO24" i="25"/>
  <c r="AK24" i="25"/>
  <c r="BE23" i="25"/>
  <c r="BA23" i="25"/>
  <c r="AW23" i="25"/>
  <c r="AS23" i="25"/>
  <c r="AO23" i="25"/>
  <c r="AK23" i="25"/>
  <c r="BE22" i="25"/>
  <c r="BA22" i="25"/>
  <c r="AW22" i="25"/>
  <c r="AS22" i="25"/>
  <c r="AO22" i="25"/>
  <c r="AK22" i="25"/>
  <c r="BE21" i="25"/>
  <c r="BA21" i="25"/>
  <c r="AW21" i="25"/>
  <c r="AS21" i="25"/>
  <c r="AO21" i="25"/>
  <c r="AK21" i="25"/>
  <c r="BE20" i="25"/>
  <c r="BA20" i="25"/>
  <c r="AW20" i="25"/>
  <c r="AS20" i="25"/>
  <c r="AO20" i="25"/>
  <c r="AK20" i="25"/>
  <c r="BE19" i="25"/>
  <c r="BA19" i="25"/>
  <c r="AW19" i="25"/>
  <c r="AS19" i="25"/>
  <c r="AO19" i="25"/>
  <c r="AK19" i="25"/>
  <c r="BE18" i="25"/>
  <c r="BA18" i="25"/>
  <c r="AW18" i="25"/>
  <c r="AS18" i="25"/>
  <c r="AO18" i="25"/>
  <c r="AK18" i="25"/>
  <c r="BE17" i="25"/>
  <c r="BA17" i="25"/>
  <c r="AW17" i="25"/>
  <c r="AS17" i="25"/>
  <c r="AO17" i="25"/>
  <c r="AK17" i="25"/>
  <c r="BE16" i="25"/>
  <c r="BA16" i="25"/>
  <c r="AW16" i="25"/>
  <c r="AS16" i="25"/>
  <c r="AO16" i="25"/>
  <c r="AK16" i="25"/>
  <c r="BE15" i="25"/>
  <c r="BA15" i="25"/>
  <c r="AW15" i="25"/>
  <c r="AS15" i="25"/>
  <c r="AO15" i="25"/>
  <c r="AK15" i="25"/>
  <c r="BE14" i="25"/>
  <c r="BA14" i="25"/>
  <c r="AW14" i="25"/>
  <c r="AS14" i="25"/>
  <c r="AO14" i="25"/>
  <c r="AK14" i="25"/>
  <c r="BE13" i="25"/>
  <c r="BA13" i="25"/>
  <c r="AW13" i="25"/>
  <c r="AS13" i="25"/>
  <c r="AO13" i="25"/>
  <c r="AK13" i="25"/>
  <c r="BE11" i="25"/>
  <c r="BD11" i="25"/>
  <c r="BC11" i="25"/>
  <c r="AZ11" i="25"/>
  <c r="AY11" i="25"/>
  <c r="BA11" i="25" s="1"/>
  <c r="AV11" i="25"/>
  <c r="AU11" i="25"/>
  <c r="AW11" i="25" s="1"/>
  <c r="AS11" i="25"/>
  <c r="AR11" i="25"/>
  <c r="AQ11" i="25"/>
  <c r="AN11" i="25"/>
  <c r="AM11" i="25"/>
  <c r="AO11" i="25" s="1"/>
  <c r="AJ11" i="25"/>
  <c r="AK11" i="25" s="1"/>
  <c r="AI11" i="25"/>
  <c r="AG11" i="25"/>
  <c r="AF11" i="25"/>
  <c r="AE11" i="25"/>
  <c r="BE24" i="23"/>
  <c r="BA24" i="23"/>
  <c r="AW24" i="23"/>
  <c r="AS24" i="23"/>
  <c r="AO24" i="23"/>
  <c r="AK24" i="23"/>
  <c r="AF24" i="23"/>
  <c r="AF21" i="23" s="1"/>
  <c r="AE24" i="23"/>
  <c r="AE21" i="23" s="1"/>
  <c r="AE11" i="23" s="1"/>
  <c r="BE23" i="23"/>
  <c r="BA23" i="23"/>
  <c r="AW23" i="23"/>
  <c r="AS23" i="23"/>
  <c r="AO23" i="23"/>
  <c r="AK23" i="23"/>
  <c r="BE22" i="23"/>
  <c r="BA22" i="23"/>
  <c r="AW22" i="23"/>
  <c r="AS22" i="23"/>
  <c r="AO22" i="23"/>
  <c r="AK22" i="23"/>
  <c r="BD21" i="23"/>
  <c r="BC21" i="23"/>
  <c r="BC11" i="23" s="1"/>
  <c r="BE11" i="23" s="1"/>
  <c r="BA21" i="23"/>
  <c r="AZ21" i="23"/>
  <c r="AY21" i="23"/>
  <c r="AV21" i="23"/>
  <c r="AU21" i="23"/>
  <c r="AW21" i="23" s="1"/>
  <c r="AR21" i="23"/>
  <c r="AR11" i="23" s="1"/>
  <c r="AQ21" i="23"/>
  <c r="AS21" i="23" s="1"/>
  <c r="AN21" i="23"/>
  <c r="AO21" i="23" s="1"/>
  <c r="AM21" i="23"/>
  <c r="AK21" i="23"/>
  <c r="AJ21" i="23"/>
  <c r="AI21" i="23"/>
  <c r="BE19" i="23"/>
  <c r="BA19" i="23"/>
  <c r="AW19" i="23"/>
  <c r="AS19" i="23"/>
  <c r="AO19" i="23"/>
  <c r="AK19" i="23"/>
  <c r="BE18" i="23"/>
  <c r="BA18" i="23"/>
  <c r="AW18" i="23"/>
  <c r="AS18" i="23"/>
  <c r="AO18" i="23"/>
  <c r="AK18" i="23"/>
  <c r="BE17" i="23"/>
  <c r="BA17" i="23"/>
  <c r="AW17" i="23"/>
  <c r="AS17" i="23"/>
  <c r="AO17" i="23"/>
  <c r="AK17" i="23"/>
  <c r="BE16" i="23"/>
  <c r="BD16" i="23"/>
  <c r="BC16" i="23"/>
  <c r="BA16" i="23"/>
  <c r="AZ16" i="23"/>
  <c r="AY16" i="23"/>
  <c r="AV16" i="23"/>
  <c r="AU16" i="23"/>
  <c r="AW16" i="23" s="1"/>
  <c r="AR16" i="23"/>
  <c r="AQ16" i="23"/>
  <c r="AQ11" i="23" s="1"/>
  <c r="AO16" i="23"/>
  <c r="AN16" i="23"/>
  <c r="AM16" i="23"/>
  <c r="AJ16" i="23"/>
  <c r="AI16" i="23"/>
  <c r="AK16" i="23" s="1"/>
  <c r="AG16" i="23"/>
  <c r="AF16" i="23"/>
  <c r="AF11" i="23" s="1"/>
  <c r="AE16" i="23"/>
  <c r="BD14" i="23"/>
  <c r="BC14" i="23"/>
  <c r="BE14" i="23" s="1"/>
  <c r="BA14" i="23"/>
  <c r="AZ14" i="23"/>
  <c r="AY14" i="23"/>
  <c r="AW14" i="23"/>
  <c r="AV14" i="23"/>
  <c r="AU14" i="23"/>
  <c r="AR14" i="23"/>
  <c r="AQ14" i="23"/>
  <c r="AS14" i="23" s="1"/>
  <c r="AN14" i="23"/>
  <c r="AM14" i="23"/>
  <c r="AO14" i="23" s="1"/>
  <c r="AK14" i="23"/>
  <c r="AJ14" i="23"/>
  <c r="AI14" i="23"/>
  <c r="BD13" i="23"/>
  <c r="BC13" i="23"/>
  <c r="BE13" i="23" s="1"/>
  <c r="AZ13" i="23"/>
  <c r="BA13" i="23" s="1"/>
  <c r="AY13" i="23"/>
  <c r="AW13" i="23"/>
  <c r="AV13" i="23"/>
  <c r="AU13" i="23"/>
  <c r="AS13" i="23"/>
  <c r="AR13" i="23"/>
  <c r="AQ13" i="23"/>
  <c r="AN13" i="23"/>
  <c r="AM13" i="23"/>
  <c r="AO13" i="23" s="1"/>
  <c r="AJ13" i="23"/>
  <c r="AI13" i="23"/>
  <c r="AK13" i="23" s="1"/>
  <c r="AG13" i="23"/>
  <c r="AF13" i="23"/>
  <c r="AE13" i="23"/>
  <c r="BD12" i="23"/>
  <c r="BC12" i="23"/>
  <c r="BE12" i="23" s="1"/>
  <c r="AZ12" i="23"/>
  <c r="AY12" i="23"/>
  <c r="BA12" i="23" s="1"/>
  <c r="AV12" i="23"/>
  <c r="AW12" i="23" s="1"/>
  <c r="AU12" i="23"/>
  <c r="AS12" i="23"/>
  <c r="AR12" i="23"/>
  <c r="AQ12" i="23"/>
  <c r="AO12" i="23"/>
  <c r="AN12" i="23"/>
  <c r="AM12" i="23"/>
  <c r="AJ12" i="23"/>
  <c r="AI12" i="23"/>
  <c r="AK12" i="23" s="1"/>
  <c r="AG12" i="23"/>
  <c r="AF12" i="23"/>
  <c r="AE12" i="23"/>
  <c r="BD11" i="23"/>
  <c r="AZ11" i="23"/>
  <c r="AY11" i="23"/>
  <c r="BA11" i="23" s="1"/>
  <c r="AV11" i="23"/>
  <c r="AU11" i="23"/>
  <c r="AW11" i="23" s="1"/>
  <c r="AO11" i="23"/>
  <c r="AN11" i="23"/>
  <c r="AM11" i="23"/>
  <c r="AK11" i="23"/>
  <c r="AJ11" i="23"/>
  <c r="AI11" i="23"/>
  <c r="BE39" i="22"/>
  <c r="BA39" i="22"/>
  <c r="AW39" i="22"/>
  <c r="AS39" i="22"/>
  <c r="AO39" i="22"/>
  <c r="AK39" i="22"/>
  <c r="BE38" i="22"/>
  <c r="BA38" i="22"/>
  <c r="AW38" i="22"/>
  <c r="AS38" i="22"/>
  <c r="AO38" i="22"/>
  <c r="AK38" i="22"/>
  <c r="BE37" i="22"/>
  <c r="BA37" i="22"/>
  <c r="AW37" i="22"/>
  <c r="AS37" i="22"/>
  <c r="AO37" i="22"/>
  <c r="AK37" i="22"/>
  <c r="BE36" i="22"/>
  <c r="BA36" i="22"/>
  <c r="AW36" i="22"/>
  <c r="AS36" i="22"/>
  <c r="AO36" i="22"/>
  <c r="AK36" i="22"/>
  <c r="BE35" i="22"/>
  <c r="BA35" i="22"/>
  <c r="AW35" i="22"/>
  <c r="AS35" i="22"/>
  <c r="AO35" i="22"/>
  <c r="AK35" i="22"/>
  <c r="BE34" i="22"/>
  <c r="BA34" i="22"/>
  <c r="AW34" i="22"/>
  <c r="AS34" i="22"/>
  <c r="AO34" i="22"/>
  <c r="AK34" i="22"/>
  <c r="BE33" i="22"/>
  <c r="BA33" i="22"/>
  <c r="AW33" i="22"/>
  <c r="AS33" i="22"/>
  <c r="AO33" i="22"/>
  <c r="AK33" i="22"/>
  <c r="BE31" i="22"/>
  <c r="BD31" i="22"/>
  <c r="BC31" i="22"/>
  <c r="AZ31" i="22"/>
  <c r="AY31" i="22"/>
  <c r="BA31" i="22" s="1"/>
  <c r="AV31" i="22"/>
  <c r="AV11" i="22" s="1"/>
  <c r="AW11" i="22" s="1"/>
  <c r="AU31" i="22"/>
  <c r="AW31" i="22" s="1"/>
  <c r="AR31" i="22"/>
  <c r="AQ31" i="22"/>
  <c r="AS31" i="22" s="1"/>
  <c r="AN31" i="22"/>
  <c r="AN11" i="22" s="1"/>
  <c r="AM31" i="22"/>
  <c r="AO31" i="22" s="1"/>
  <c r="AJ31" i="22"/>
  <c r="AK31" i="22" s="1"/>
  <c r="AI31" i="22"/>
  <c r="AG31" i="22"/>
  <c r="AF31" i="22"/>
  <c r="AE31" i="22"/>
  <c r="BE29" i="22"/>
  <c r="BA29" i="22"/>
  <c r="AW29" i="22"/>
  <c r="AS29" i="22"/>
  <c r="AO29" i="22"/>
  <c r="AK29" i="22"/>
  <c r="BE28" i="22"/>
  <c r="BA28" i="22"/>
  <c r="AW28" i="22"/>
  <c r="AS28" i="22"/>
  <c r="AO28" i="22"/>
  <c r="AK28" i="22"/>
  <c r="BE27" i="22"/>
  <c r="BA27" i="22"/>
  <c r="AW27" i="22"/>
  <c r="AS27" i="22"/>
  <c r="AO27" i="22"/>
  <c r="AK27" i="22"/>
  <c r="BE26" i="22"/>
  <c r="BA26" i="22"/>
  <c r="AW26" i="22"/>
  <c r="AS26" i="22"/>
  <c r="AO26" i="22"/>
  <c r="AK26" i="22"/>
  <c r="BE25" i="22"/>
  <c r="BA25" i="22"/>
  <c r="AW25" i="22"/>
  <c r="AS25" i="22"/>
  <c r="AO25" i="22"/>
  <c r="AK25" i="22"/>
  <c r="BE24" i="22"/>
  <c r="BA24" i="22"/>
  <c r="AW24" i="22"/>
  <c r="AS24" i="22"/>
  <c r="AO24" i="22"/>
  <c r="AK24" i="22"/>
  <c r="BE23" i="22"/>
  <c r="BA23" i="22"/>
  <c r="AW23" i="22"/>
  <c r="AS23" i="22"/>
  <c r="AO23" i="22"/>
  <c r="AK23" i="22"/>
  <c r="BE21" i="22"/>
  <c r="BD21" i="22"/>
  <c r="BC21" i="22"/>
  <c r="BA21" i="22"/>
  <c r="AZ21" i="22"/>
  <c r="AY21" i="22"/>
  <c r="AW21" i="22"/>
  <c r="AV21" i="22"/>
  <c r="AU21" i="22"/>
  <c r="AS21" i="22"/>
  <c r="AR21" i="22"/>
  <c r="AQ21" i="22"/>
  <c r="AN21" i="22"/>
  <c r="AM21" i="22"/>
  <c r="AO21" i="22" s="1"/>
  <c r="AJ21" i="22"/>
  <c r="AI21" i="22"/>
  <c r="AK21" i="22" s="1"/>
  <c r="AG21" i="22"/>
  <c r="AF21" i="22"/>
  <c r="AE21" i="22"/>
  <c r="BD19" i="22"/>
  <c r="BC19" i="22"/>
  <c r="BE19" i="22" s="1"/>
  <c r="BA19" i="22"/>
  <c r="AZ19" i="22"/>
  <c r="AY19" i="22"/>
  <c r="AW19" i="22"/>
  <c r="AV19" i="22"/>
  <c r="AU19" i="22"/>
  <c r="AS19" i="22"/>
  <c r="AR19" i="22"/>
  <c r="AQ19" i="22"/>
  <c r="AO19" i="22"/>
  <c r="AN19" i="22"/>
  <c r="AM19" i="22"/>
  <c r="AJ19" i="22"/>
  <c r="AI19" i="22"/>
  <c r="AK19" i="22" s="1"/>
  <c r="AG19" i="22"/>
  <c r="AF19" i="22"/>
  <c r="AE19" i="22"/>
  <c r="BD18" i="22"/>
  <c r="BC18" i="22"/>
  <c r="BE18" i="22" s="1"/>
  <c r="AZ18" i="22"/>
  <c r="AY18" i="22"/>
  <c r="BA18" i="22" s="1"/>
  <c r="AW18" i="22"/>
  <c r="AV18" i="22"/>
  <c r="AU18" i="22"/>
  <c r="AS18" i="22"/>
  <c r="AR18" i="22"/>
  <c r="AQ18" i="22"/>
  <c r="AO18" i="22"/>
  <c r="AN18" i="22"/>
  <c r="AM18" i="22"/>
  <c r="AK18" i="22"/>
  <c r="AJ18" i="22"/>
  <c r="AI18" i="22"/>
  <c r="AG18" i="22"/>
  <c r="AF18" i="22"/>
  <c r="AE18" i="22"/>
  <c r="BD17" i="22"/>
  <c r="BC17" i="22"/>
  <c r="BE17" i="22" s="1"/>
  <c r="AZ17" i="22"/>
  <c r="AY17" i="22"/>
  <c r="BA17" i="22" s="1"/>
  <c r="AV17" i="22"/>
  <c r="AU17" i="22"/>
  <c r="AW17" i="22" s="1"/>
  <c r="AS17" i="22"/>
  <c r="AR17" i="22"/>
  <c r="AQ17" i="22"/>
  <c r="AO17" i="22"/>
  <c r="AN17" i="22"/>
  <c r="AM17" i="22"/>
  <c r="AK17" i="22"/>
  <c r="AJ17" i="22"/>
  <c r="AI17" i="22"/>
  <c r="AG17" i="22"/>
  <c r="AF17" i="22"/>
  <c r="AE17" i="22"/>
  <c r="BD16" i="22"/>
  <c r="BC16" i="22"/>
  <c r="BE16" i="22" s="1"/>
  <c r="AZ16" i="22"/>
  <c r="AY16" i="22"/>
  <c r="BA16" i="22" s="1"/>
  <c r="AV16" i="22"/>
  <c r="AU16" i="22"/>
  <c r="AW16" i="22" s="1"/>
  <c r="AR16" i="22"/>
  <c r="AQ16" i="22"/>
  <c r="AS16" i="22" s="1"/>
  <c r="AN16" i="22"/>
  <c r="AO16" i="22" s="1"/>
  <c r="AM16" i="22"/>
  <c r="AK16" i="22"/>
  <c r="AJ16" i="22"/>
  <c r="AI16" i="22"/>
  <c r="AG16" i="22"/>
  <c r="AF16" i="22"/>
  <c r="AE16" i="22"/>
  <c r="BE15" i="22"/>
  <c r="BD15" i="22"/>
  <c r="BC15" i="22"/>
  <c r="AZ15" i="22"/>
  <c r="AY15" i="22"/>
  <c r="BA15" i="22" s="1"/>
  <c r="AV15" i="22"/>
  <c r="AU15" i="22"/>
  <c r="AW15" i="22" s="1"/>
  <c r="AR15" i="22"/>
  <c r="AQ15" i="22"/>
  <c r="AS15" i="22" s="1"/>
  <c r="AN15" i="22"/>
  <c r="AM15" i="22"/>
  <c r="AO15" i="22" s="1"/>
  <c r="AJ15" i="22"/>
  <c r="AK15" i="22" s="1"/>
  <c r="AI15" i="22"/>
  <c r="AG15" i="22"/>
  <c r="AF15" i="22"/>
  <c r="AE15" i="22"/>
  <c r="BE14" i="22"/>
  <c r="BD14" i="22"/>
  <c r="BC14" i="22"/>
  <c r="BA14" i="22"/>
  <c r="AZ14" i="22"/>
  <c r="AY14" i="22"/>
  <c r="AV14" i="22"/>
  <c r="AU14" i="22"/>
  <c r="AW14" i="22" s="1"/>
  <c r="AR14" i="22"/>
  <c r="AQ14" i="22"/>
  <c r="AS14" i="22" s="1"/>
  <c r="AN14" i="22"/>
  <c r="AM14" i="22"/>
  <c r="AO14" i="22" s="1"/>
  <c r="AJ14" i="22"/>
  <c r="AI14" i="22"/>
  <c r="AK14" i="22" s="1"/>
  <c r="AG14" i="22"/>
  <c r="AF14" i="22"/>
  <c r="AE14" i="22"/>
  <c r="BE13" i="22"/>
  <c r="BD13" i="22"/>
  <c r="BC13" i="22"/>
  <c r="BA13" i="22"/>
  <c r="AZ13" i="22"/>
  <c r="AY13" i="22"/>
  <c r="AW13" i="22"/>
  <c r="AV13" i="22"/>
  <c r="AU13" i="22"/>
  <c r="AR13" i="22"/>
  <c r="AQ13" i="22"/>
  <c r="AS13" i="22" s="1"/>
  <c r="AN13" i="22"/>
  <c r="AM13" i="22"/>
  <c r="AO13" i="22" s="1"/>
  <c r="AJ13" i="22"/>
  <c r="AI13" i="22"/>
  <c r="AK13" i="22" s="1"/>
  <c r="AG13" i="22"/>
  <c r="AF13" i="22"/>
  <c r="AE13" i="22"/>
  <c r="BD11" i="22"/>
  <c r="BE11" i="22" s="1"/>
  <c r="BC11" i="22"/>
  <c r="AZ11" i="22"/>
  <c r="AU11" i="22"/>
  <c r="AS11" i="22"/>
  <c r="AR11" i="22"/>
  <c r="AQ11" i="22"/>
  <c r="AM11" i="22"/>
  <c r="AO11" i="22" s="1"/>
  <c r="AJ11" i="22"/>
  <c r="AI11" i="22"/>
  <c r="AK11" i="22" s="1"/>
  <c r="AG11" i="22"/>
  <c r="AF11" i="22"/>
  <c r="AE11" i="22"/>
  <c r="Z11" i="21"/>
  <c r="AA11" i="21"/>
  <c r="AB11" i="21"/>
  <c r="BE39" i="21"/>
  <c r="BA39" i="21"/>
  <c r="AW39" i="21"/>
  <c r="AS39" i="21"/>
  <c r="AO39" i="21"/>
  <c r="AK39" i="21"/>
  <c r="BE38" i="21"/>
  <c r="BA38" i="21"/>
  <c r="AW38" i="21"/>
  <c r="AS38" i="21"/>
  <c r="AO38" i="21"/>
  <c r="AK38" i="21"/>
  <c r="BE37" i="21"/>
  <c r="BA37" i="21"/>
  <c r="AW37" i="21"/>
  <c r="AS37" i="21"/>
  <c r="AO37" i="21"/>
  <c r="AK37" i="21"/>
  <c r="BE36" i="21"/>
  <c r="BA36" i="21"/>
  <c r="AW36" i="21"/>
  <c r="AS36" i="21"/>
  <c r="AO36" i="21"/>
  <c r="AK36" i="21"/>
  <c r="BE35" i="21"/>
  <c r="BA35" i="21"/>
  <c r="AW35" i="21"/>
  <c r="AS35" i="21"/>
  <c r="AO35" i="21"/>
  <c r="AK35" i="21"/>
  <c r="BE34" i="21"/>
  <c r="BA34" i="21"/>
  <c r="AW34" i="21"/>
  <c r="AS34" i="21"/>
  <c r="AO34" i="21"/>
  <c r="AK34" i="21"/>
  <c r="BE33" i="21"/>
  <c r="BA33" i="21"/>
  <c r="AW33" i="21"/>
  <c r="AS33" i="21"/>
  <c r="AO33" i="21"/>
  <c r="AK33" i="21"/>
  <c r="BE32" i="21"/>
  <c r="BA32" i="21"/>
  <c r="AW32" i="21"/>
  <c r="AS32" i="21"/>
  <c r="AO32" i="21"/>
  <c r="AK32" i="21"/>
  <c r="BE31" i="21"/>
  <c r="BA31" i="21"/>
  <c r="AW31" i="21"/>
  <c r="AS31" i="21"/>
  <c r="AO31" i="21"/>
  <c r="AK31" i="21"/>
  <c r="BE30" i="21"/>
  <c r="BA30" i="21"/>
  <c r="AW30" i="21"/>
  <c r="AS30" i="21"/>
  <c r="AO30" i="21"/>
  <c r="AK30" i="21"/>
  <c r="BE29" i="21"/>
  <c r="BA29" i="21"/>
  <c r="AW29" i="21"/>
  <c r="AS29" i="21"/>
  <c r="AO29" i="21"/>
  <c r="AK29" i="21"/>
  <c r="BE28" i="21"/>
  <c r="BA28" i="21"/>
  <c r="AW28" i="21"/>
  <c r="AS28" i="21"/>
  <c r="AO28" i="21"/>
  <c r="AK28" i="21"/>
  <c r="BE27" i="21"/>
  <c r="BA27" i="21"/>
  <c r="AW27" i="21"/>
  <c r="AS27" i="21"/>
  <c r="AO27" i="21"/>
  <c r="AK27" i="21"/>
  <c r="BE26" i="21"/>
  <c r="BA26" i="21"/>
  <c r="AW26" i="21"/>
  <c r="AS26" i="21"/>
  <c r="AO26" i="21"/>
  <c r="AK26" i="21"/>
  <c r="BE25" i="21"/>
  <c r="BA25" i="21"/>
  <c r="AW25" i="21"/>
  <c r="AS25" i="21"/>
  <c r="AO25" i="21"/>
  <c r="AK25" i="21"/>
  <c r="BE24" i="21"/>
  <c r="BA24" i="21"/>
  <c r="AW24" i="21"/>
  <c r="AS24" i="21"/>
  <c r="AO24" i="21"/>
  <c r="AK24" i="21"/>
  <c r="BE23" i="21"/>
  <c r="BA23" i="21"/>
  <c r="AW23" i="21"/>
  <c r="AS23" i="21"/>
  <c r="AO23" i="21"/>
  <c r="AK23" i="21"/>
  <c r="BE22" i="21"/>
  <c r="BA22" i="21"/>
  <c r="AW22" i="21"/>
  <c r="AS22" i="21"/>
  <c r="AO22" i="21"/>
  <c r="AK22" i="21"/>
  <c r="BE21" i="21"/>
  <c r="BA21" i="21"/>
  <c r="AW21" i="21"/>
  <c r="AS21" i="21"/>
  <c r="AO21" i="21"/>
  <c r="AK21" i="21"/>
  <c r="BE20" i="21"/>
  <c r="BA20" i="21"/>
  <c r="AW20" i="21"/>
  <c r="AS20" i="21"/>
  <c r="AO20" i="21"/>
  <c r="AK20" i="21"/>
  <c r="BE19" i="21"/>
  <c r="BA19" i="21"/>
  <c r="AW19" i="21"/>
  <c r="AS19" i="21"/>
  <c r="AO19" i="21"/>
  <c r="AK19" i="21"/>
  <c r="BE18" i="21"/>
  <c r="BA18" i="21"/>
  <c r="AW18" i="21"/>
  <c r="AS18" i="21"/>
  <c r="AO18" i="21"/>
  <c r="AK18" i="21"/>
  <c r="BE17" i="21"/>
  <c r="BA17" i="21"/>
  <c r="AW17" i="21"/>
  <c r="AS17" i="21"/>
  <c r="AO17" i="21"/>
  <c r="AK17" i="21"/>
  <c r="BE16" i="21"/>
  <c r="BA16" i="21"/>
  <c r="AW16" i="21"/>
  <c r="AS16" i="21"/>
  <c r="AO16" i="21"/>
  <c r="AK16" i="21"/>
  <c r="BE15" i="21"/>
  <c r="BA15" i="21"/>
  <c r="AW15" i="21"/>
  <c r="AS15" i="21"/>
  <c r="AO15" i="21"/>
  <c r="AK15" i="21"/>
  <c r="BE14" i="21"/>
  <c r="BA14" i="21"/>
  <c r="AW14" i="21"/>
  <c r="AS14" i="21"/>
  <c r="AO14" i="21"/>
  <c r="AK14" i="21"/>
  <c r="BE13" i="21"/>
  <c r="BA13" i="21"/>
  <c r="AW13" i="21"/>
  <c r="AS13" i="21"/>
  <c r="AO13" i="21"/>
  <c r="AK13" i="21"/>
  <c r="BE11" i="21"/>
  <c r="BD11" i="21"/>
  <c r="BC11" i="21"/>
  <c r="AZ11" i="21"/>
  <c r="BA11" i="21" s="1"/>
  <c r="AY11" i="21"/>
  <c r="AV11" i="21"/>
  <c r="AU11" i="21"/>
  <c r="AW11" i="21" s="1"/>
  <c r="AS11" i="21"/>
  <c r="AR11" i="21"/>
  <c r="AQ11" i="21"/>
  <c r="AO11" i="21"/>
  <c r="AN11" i="21"/>
  <c r="AM11" i="21"/>
  <c r="AJ11" i="21"/>
  <c r="AI11" i="21"/>
  <c r="AK11" i="21" s="1"/>
  <c r="AG11" i="21"/>
  <c r="AF11" i="21"/>
  <c r="AE11" i="21"/>
  <c r="BE24" i="19"/>
  <c r="BA24" i="19"/>
  <c r="AW24" i="19"/>
  <c r="AS24" i="19"/>
  <c r="AO24" i="19"/>
  <c r="AK24" i="19"/>
  <c r="AF24" i="19"/>
  <c r="AE24" i="19"/>
  <c r="AG24" i="19" s="1"/>
  <c r="BE23" i="19"/>
  <c r="BA23" i="19"/>
  <c r="AW23" i="19"/>
  <c r="AS23" i="19"/>
  <c r="AO23" i="19"/>
  <c r="AK23" i="19"/>
  <c r="BE22" i="19"/>
  <c r="BA22" i="19"/>
  <c r="AW22" i="19"/>
  <c r="AS22" i="19"/>
  <c r="AO22" i="19"/>
  <c r="AK22" i="19"/>
  <c r="BE21" i="19"/>
  <c r="BD21" i="19"/>
  <c r="BC21" i="19"/>
  <c r="AZ21" i="19"/>
  <c r="AY21" i="19"/>
  <c r="BA21" i="19" s="1"/>
  <c r="AV21" i="19"/>
  <c r="AU21" i="19"/>
  <c r="AU11" i="19" s="1"/>
  <c r="AW11" i="19" s="1"/>
  <c r="AR21" i="19"/>
  <c r="AQ21" i="19"/>
  <c r="AS21" i="19" s="1"/>
  <c r="AN21" i="19"/>
  <c r="AM21" i="19"/>
  <c r="AO21" i="19" s="1"/>
  <c r="AJ21" i="19"/>
  <c r="AJ11" i="19" s="1"/>
  <c r="AI21" i="19"/>
  <c r="AK21" i="19" s="1"/>
  <c r="AF21" i="19"/>
  <c r="AE21" i="19"/>
  <c r="BE19" i="19"/>
  <c r="BA19" i="19"/>
  <c r="AW19" i="19"/>
  <c r="AS19" i="19"/>
  <c r="AO19" i="19"/>
  <c r="AK19" i="19"/>
  <c r="BE18" i="19"/>
  <c r="BA18" i="19"/>
  <c r="AW18" i="19"/>
  <c r="AS18" i="19"/>
  <c r="AO18" i="19"/>
  <c r="AK18" i="19"/>
  <c r="BE17" i="19"/>
  <c r="BA17" i="19"/>
  <c r="AW17" i="19"/>
  <c r="AS17" i="19"/>
  <c r="AO17" i="19"/>
  <c r="AK17" i="19"/>
  <c r="BD16" i="19"/>
  <c r="BD11" i="19" s="1"/>
  <c r="BC16" i="19"/>
  <c r="BE16" i="19" s="1"/>
  <c r="AZ16" i="19"/>
  <c r="AY16" i="19"/>
  <c r="BA16" i="19" s="1"/>
  <c r="AW16" i="19"/>
  <c r="AV16" i="19"/>
  <c r="AU16" i="19"/>
  <c r="AS16" i="19"/>
  <c r="AR16" i="19"/>
  <c r="AQ16" i="19"/>
  <c r="AN16" i="19"/>
  <c r="AM16" i="19"/>
  <c r="AO16" i="19" s="1"/>
  <c r="AJ16" i="19"/>
  <c r="AI16" i="19"/>
  <c r="AI11" i="19" s="1"/>
  <c r="AK11" i="19" s="1"/>
  <c r="AG16" i="19"/>
  <c r="AF16" i="19"/>
  <c r="AE16" i="19"/>
  <c r="BD14" i="19"/>
  <c r="BC14" i="19"/>
  <c r="BE14" i="19" s="1"/>
  <c r="AZ14" i="19"/>
  <c r="AY14" i="19"/>
  <c r="BA14" i="19" s="1"/>
  <c r="AV14" i="19"/>
  <c r="AU14" i="19"/>
  <c r="AW14" i="19" s="1"/>
  <c r="AS14" i="19"/>
  <c r="AR14" i="19"/>
  <c r="AQ14" i="19"/>
  <c r="AO14" i="19"/>
  <c r="AN14" i="19"/>
  <c r="AM14" i="19"/>
  <c r="AJ14" i="19"/>
  <c r="AI14" i="19"/>
  <c r="AK14" i="19" s="1"/>
  <c r="AF14" i="19"/>
  <c r="AE14" i="19"/>
  <c r="BD13" i="19"/>
  <c r="BC13" i="19"/>
  <c r="BE13" i="19" s="1"/>
  <c r="AZ13" i="19"/>
  <c r="AY13" i="19"/>
  <c r="BA13" i="19" s="1"/>
  <c r="AV13" i="19"/>
  <c r="AU13" i="19"/>
  <c r="AW13" i="19" s="1"/>
  <c r="AS13" i="19"/>
  <c r="AR13" i="19"/>
  <c r="AQ13" i="19"/>
  <c r="AO13" i="19"/>
  <c r="AN13" i="19"/>
  <c r="AM13" i="19"/>
  <c r="AK13" i="19"/>
  <c r="AJ13" i="19"/>
  <c r="AI13" i="19"/>
  <c r="AG13" i="19"/>
  <c r="AF13" i="19"/>
  <c r="AE13" i="19"/>
  <c r="BD12" i="19"/>
  <c r="BC12" i="19"/>
  <c r="BE12" i="19" s="1"/>
  <c r="AZ12" i="19"/>
  <c r="AY12" i="19"/>
  <c r="BA12" i="19" s="1"/>
  <c r="AV12" i="19"/>
  <c r="AU12" i="19"/>
  <c r="AW12" i="19" s="1"/>
  <c r="AR12" i="19"/>
  <c r="AS12" i="19" s="1"/>
  <c r="AQ12" i="19"/>
  <c r="AO12" i="19"/>
  <c r="AN12" i="19"/>
  <c r="AM12" i="19"/>
  <c r="AK12" i="19"/>
  <c r="AJ12" i="19"/>
  <c r="AI12" i="19"/>
  <c r="AG12" i="19"/>
  <c r="AF12" i="19"/>
  <c r="AE12" i="19"/>
  <c r="BC11" i="19"/>
  <c r="BE11" i="19" s="1"/>
  <c r="AZ11" i="19"/>
  <c r="AY11" i="19"/>
  <c r="BA11" i="19" s="1"/>
  <c r="AV11" i="19"/>
  <c r="AR11" i="19"/>
  <c r="AQ11" i="19"/>
  <c r="AS11" i="19" s="1"/>
  <c r="AN11" i="19"/>
  <c r="AF11" i="19"/>
  <c r="AE11" i="19"/>
  <c r="BE39" i="18"/>
  <c r="BA39" i="18"/>
  <c r="AW39" i="18"/>
  <c r="AS39" i="18"/>
  <c r="AO39" i="18"/>
  <c r="AK39" i="18"/>
  <c r="BE38" i="18"/>
  <c r="BA38" i="18"/>
  <c r="AW38" i="18"/>
  <c r="AS38" i="18"/>
  <c r="AO38" i="18"/>
  <c r="AK38" i="18"/>
  <c r="BE37" i="18"/>
  <c r="BA37" i="18"/>
  <c r="AW37" i="18"/>
  <c r="AS37" i="18"/>
  <c r="AO37" i="18"/>
  <c r="AK37" i="18"/>
  <c r="BE36" i="18"/>
  <c r="BA36" i="18"/>
  <c r="AW36" i="18"/>
  <c r="AS36" i="18"/>
  <c r="AO36" i="18"/>
  <c r="AK36" i="18"/>
  <c r="BE35" i="18"/>
  <c r="BA35" i="18"/>
  <c r="AW35" i="18"/>
  <c r="AS35" i="18"/>
  <c r="AO35" i="18"/>
  <c r="AK35" i="18"/>
  <c r="BE34" i="18"/>
  <c r="BA34" i="18"/>
  <c r="AW34" i="18"/>
  <c r="AS34" i="18"/>
  <c r="AO34" i="18"/>
  <c r="AK34" i="18"/>
  <c r="BE33" i="18"/>
  <c r="BA33" i="18"/>
  <c r="AW33" i="18"/>
  <c r="AS33" i="18"/>
  <c r="AO33" i="18"/>
  <c r="AK33" i="18"/>
  <c r="BE31" i="18"/>
  <c r="BD31" i="18"/>
  <c r="BC31" i="18"/>
  <c r="BA31" i="18"/>
  <c r="AZ31" i="18"/>
  <c r="AY31" i="18"/>
  <c r="AV31" i="18"/>
  <c r="AU31" i="18"/>
  <c r="AW31" i="18" s="1"/>
  <c r="AR31" i="18"/>
  <c r="AQ31" i="18"/>
  <c r="AS31" i="18" s="1"/>
  <c r="AN31" i="18"/>
  <c r="AM31" i="18"/>
  <c r="AO31" i="18" s="1"/>
  <c r="AJ31" i="18"/>
  <c r="AK31" i="18" s="1"/>
  <c r="AI31" i="18"/>
  <c r="AG31" i="18"/>
  <c r="AF31" i="18"/>
  <c r="AE31" i="18"/>
  <c r="BE29" i="18"/>
  <c r="BA29" i="18"/>
  <c r="AW29" i="18"/>
  <c r="AS29" i="18"/>
  <c r="AO29" i="18"/>
  <c r="AK29" i="18"/>
  <c r="BE28" i="18"/>
  <c r="BA28" i="18"/>
  <c r="AW28" i="18"/>
  <c r="AS28" i="18"/>
  <c r="AO28" i="18"/>
  <c r="AK28" i="18"/>
  <c r="BE27" i="18"/>
  <c r="BA27" i="18"/>
  <c r="AW27" i="18"/>
  <c r="AS27" i="18"/>
  <c r="AO27" i="18"/>
  <c r="AK27" i="18"/>
  <c r="BE26" i="18"/>
  <c r="BA26" i="18"/>
  <c r="AW26" i="18"/>
  <c r="AS26" i="18"/>
  <c r="AO26" i="18"/>
  <c r="AK26" i="18"/>
  <c r="BE25" i="18"/>
  <c r="BA25" i="18"/>
  <c r="AW25" i="18"/>
  <c r="AS25" i="18"/>
  <c r="AO25" i="18"/>
  <c r="AK25" i="18"/>
  <c r="BE24" i="18"/>
  <c r="BA24" i="18"/>
  <c r="AW24" i="18"/>
  <c r="AS24" i="18"/>
  <c r="AO24" i="18"/>
  <c r="AK24" i="18"/>
  <c r="BE23" i="18"/>
  <c r="BA23" i="18"/>
  <c r="AW23" i="18"/>
  <c r="AS23" i="18"/>
  <c r="AO23" i="18"/>
  <c r="AK23" i="18"/>
  <c r="BD21" i="18"/>
  <c r="BE21" i="18" s="1"/>
  <c r="BC21" i="18"/>
  <c r="AZ21" i="18"/>
  <c r="AY21" i="18"/>
  <c r="BA21" i="18" s="1"/>
  <c r="AV21" i="18"/>
  <c r="AU21" i="18"/>
  <c r="AW21" i="18" s="1"/>
  <c r="AS21" i="18"/>
  <c r="AR21" i="18"/>
  <c r="AQ21" i="18"/>
  <c r="AO21" i="18"/>
  <c r="AN21" i="18"/>
  <c r="AM21" i="18"/>
  <c r="AJ21" i="18"/>
  <c r="AI21" i="18"/>
  <c r="AK21" i="18" s="1"/>
  <c r="AG21" i="18"/>
  <c r="AF21" i="18"/>
  <c r="AE21" i="18"/>
  <c r="BD19" i="18"/>
  <c r="BC19" i="18"/>
  <c r="BE19" i="18" s="1"/>
  <c r="AZ19" i="18"/>
  <c r="BA19" i="18" s="1"/>
  <c r="AY19" i="18"/>
  <c r="AV19" i="18"/>
  <c r="AU19" i="18"/>
  <c r="AW19" i="18" s="1"/>
  <c r="AR19" i="18"/>
  <c r="AQ19" i="18"/>
  <c r="AS19" i="18" s="1"/>
  <c r="AO19" i="18"/>
  <c r="AN19" i="18"/>
  <c r="AM19" i="18"/>
  <c r="AK19" i="18"/>
  <c r="AJ19" i="18"/>
  <c r="AI19" i="18"/>
  <c r="AG19" i="18"/>
  <c r="AF19" i="18"/>
  <c r="AE19" i="18"/>
  <c r="BD18" i="18"/>
  <c r="BC18" i="18"/>
  <c r="BE18" i="18" s="1"/>
  <c r="AZ18" i="18"/>
  <c r="AY18" i="18"/>
  <c r="BA18" i="18" s="1"/>
  <c r="AV18" i="18"/>
  <c r="AW18" i="18" s="1"/>
  <c r="AU18" i="18"/>
  <c r="AR18" i="18"/>
  <c r="AQ18" i="18"/>
  <c r="AS18" i="18" s="1"/>
  <c r="AN18" i="18"/>
  <c r="AM18" i="18"/>
  <c r="AO18" i="18" s="1"/>
  <c r="AK18" i="18"/>
  <c r="AJ18" i="18"/>
  <c r="AI18" i="18"/>
  <c r="AG18" i="18"/>
  <c r="AF18" i="18"/>
  <c r="AE18" i="18"/>
  <c r="BD17" i="18"/>
  <c r="BC17" i="18"/>
  <c r="BE17" i="18" s="1"/>
  <c r="AZ17" i="18"/>
  <c r="AY17" i="18"/>
  <c r="BA17" i="18" s="1"/>
  <c r="AV17" i="18"/>
  <c r="AU17" i="18"/>
  <c r="AW17" i="18" s="1"/>
  <c r="AR17" i="18"/>
  <c r="AS17" i="18" s="1"/>
  <c r="AQ17" i="18"/>
  <c r="AN17" i="18"/>
  <c r="AM17" i="18"/>
  <c r="AO17" i="18" s="1"/>
  <c r="AJ17" i="18"/>
  <c r="AI17" i="18"/>
  <c r="AK17" i="18" s="1"/>
  <c r="AG17" i="18"/>
  <c r="AF17" i="18"/>
  <c r="AE17" i="18"/>
  <c r="BE16" i="18"/>
  <c r="BD16" i="18"/>
  <c r="BC16" i="18"/>
  <c r="AZ16" i="18"/>
  <c r="AY16" i="18"/>
  <c r="BA16" i="18" s="1"/>
  <c r="AV16" i="18"/>
  <c r="AU16" i="18"/>
  <c r="AW16" i="18" s="1"/>
  <c r="AR16" i="18"/>
  <c r="AQ16" i="18"/>
  <c r="AS16" i="18" s="1"/>
  <c r="AN16" i="18"/>
  <c r="AO16" i="18" s="1"/>
  <c r="AM16" i="18"/>
  <c r="AJ16" i="18"/>
  <c r="AI16" i="18"/>
  <c r="AK16" i="18" s="1"/>
  <c r="AG16" i="18"/>
  <c r="AF16" i="18"/>
  <c r="AE16" i="18"/>
  <c r="BE15" i="18"/>
  <c r="BD15" i="18"/>
  <c r="BC15" i="18"/>
  <c r="BA15" i="18"/>
  <c r="AZ15" i="18"/>
  <c r="AY15" i="18"/>
  <c r="AV15" i="18"/>
  <c r="AU15" i="18"/>
  <c r="AW15" i="18" s="1"/>
  <c r="AR15" i="18"/>
  <c r="AQ15" i="18"/>
  <c r="AS15" i="18" s="1"/>
  <c r="AN15" i="18"/>
  <c r="AM15" i="18"/>
  <c r="AO15" i="18" s="1"/>
  <c r="AJ15" i="18"/>
  <c r="AK15" i="18" s="1"/>
  <c r="AI15" i="18"/>
  <c r="AG15" i="18"/>
  <c r="AF15" i="18"/>
  <c r="AE15" i="18"/>
  <c r="BD14" i="18"/>
  <c r="BC14" i="18"/>
  <c r="BE14" i="18" s="1"/>
  <c r="BA14" i="18"/>
  <c r="AZ14" i="18"/>
  <c r="AY14" i="18"/>
  <c r="AW14" i="18"/>
  <c r="AV14" i="18"/>
  <c r="AU14" i="18"/>
  <c r="AR14" i="18"/>
  <c r="AQ14" i="18"/>
  <c r="AS14" i="18" s="1"/>
  <c r="AN14" i="18"/>
  <c r="AM14" i="18"/>
  <c r="AO14" i="18" s="1"/>
  <c r="AJ14" i="18"/>
  <c r="AI14" i="18"/>
  <c r="AK14" i="18" s="1"/>
  <c r="AG14" i="18"/>
  <c r="AF14" i="18"/>
  <c r="AE14" i="18"/>
  <c r="BD13" i="18"/>
  <c r="BE13" i="18" s="1"/>
  <c r="BC13" i="18"/>
  <c r="AZ13" i="18"/>
  <c r="AY13" i="18"/>
  <c r="BA13" i="18" s="1"/>
  <c r="AW13" i="18"/>
  <c r="AV13" i="18"/>
  <c r="AU13" i="18"/>
  <c r="AS13" i="18"/>
  <c r="AR13" i="18"/>
  <c r="AQ13" i="18"/>
  <c r="AN13" i="18"/>
  <c r="AM13" i="18"/>
  <c r="AO13" i="18" s="1"/>
  <c r="AJ13" i="18"/>
  <c r="AI13" i="18"/>
  <c r="AK13" i="18" s="1"/>
  <c r="AG13" i="18"/>
  <c r="AF13" i="18"/>
  <c r="AE13" i="18"/>
  <c r="BD11" i="18"/>
  <c r="BE11" i="18" s="1"/>
  <c r="BC11" i="18"/>
  <c r="AZ11" i="18"/>
  <c r="AY11" i="18"/>
  <c r="BA11" i="18" s="1"/>
  <c r="AV11" i="18"/>
  <c r="AS11" i="18"/>
  <c r="AR11" i="18"/>
  <c r="AQ11" i="18"/>
  <c r="AO11" i="18"/>
  <c r="AN11" i="18"/>
  <c r="AM11" i="18"/>
  <c r="AI11" i="18"/>
  <c r="AG11" i="18"/>
  <c r="AF11" i="18"/>
  <c r="AE11" i="18"/>
  <c r="BE39" i="17"/>
  <c r="BA39" i="17"/>
  <c r="AW39" i="17"/>
  <c r="AS39" i="17"/>
  <c r="AO39" i="17"/>
  <c r="AK39" i="17"/>
  <c r="BE38" i="17"/>
  <c r="BA38" i="17"/>
  <c r="AW38" i="17"/>
  <c r="AS38" i="17"/>
  <c r="AO38" i="17"/>
  <c r="AK38" i="17"/>
  <c r="BE37" i="17"/>
  <c r="BA37" i="17"/>
  <c r="AW37" i="17"/>
  <c r="AS37" i="17"/>
  <c r="AO37" i="17"/>
  <c r="AK37" i="17"/>
  <c r="BE36" i="17"/>
  <c r="BA36" i="17"/>
  <c r="AW36" i="17"/>
  <c r="AS36" i="17"/>
  <c r="AO36" i="17"/>
  <c r="AK36" i="17"/>
  <c r="BE35" i="17"/>
  <c r="BA35" i="17"/>
  <c r="AW35" i="17"/>
  <c r="AS35" i="17"/>
  <c r="AO35" i="17"/>
  <c r="AK35" i="17"/>
  <c r="BE34" i="17"/>
  <c r="BA34" i="17"/>
  <c r="AW34" i="17"/>
  <c r="AS34" i="17"/>
  <c r="AO34" i="17"/>
  <c r="AK34" i="17"/>
  <c r="BE33" i="17"/>
  <c r="BA33" i="17"/>
  <c r="AW33" i="17"/>
  <c r="AS33" i="17"/>
  <c r="AO33" i="17"/>
  <c r="AK33" i="17"/>
  <c r="BE32" i="17"/>
  <c r="BA32" i="17"/>
  <c r="AW32" i="17"/>
  <c r="AS32" i="17"/>
  <c r="AO32" i="17"/>
  <c r="AK32" i="17"/>
  <c r="BE31" i="17"/>
  <c r="BA31" i="17"/>
  <c r="AW31" i="17"/>
  <c r="AS31" i="17"/>
  <c r="AO31" i="17"/>
  <c r="AK31" i="17"/>
  <c r="BE30" i="17"/>
  <c r="BA30" i="17"/>
  <c r="AW30" i="17"/>
  <c r="AS30" i="17"/>
  <c r="AO30" i="17"/>
  <c r="AK30" i="17"/>
  <c r="BE29" i="17"/>
  <c r="BA29" i="17"/>
  <c r="AW29" i="17"/>
  <c r="AS29" i="17"/>
  <c r="AO29" i="17"/>
  <c r="AK29" i="17"/>
  <c r="BE28" i="17"/>
  <c r="BA28" i="17"/>
  <c r="AW28" i="17"/>
  <c r="AS28" i="17"/>
  <c r="AO28" i="17"/>
  <c r="AK28" i="17"/>
  <c r="BE27" i="17"/>
  <c r="BA27" i="17"/>
  <c r="AW27" i="17"/>
  <c r="AS27" i="17"/>
  <c r="AO27" i="17"/>
  <c r="AK27" i="17"/>
  <c r="BE26" i="17"/>
  <c r="BA26" i="17"/>
  <c r="AW26" i="17"/>
  <c r="AS26" i="17"/>
  <c r="AO26" i="17"/>
  <c r="AK26" i="17"/>
  <c r="BE25" i="17"/>
  <c r="BA25" i="17"/>
  <c r="AW25" i="17"/>
  <c r="AS25" i="17"/>
  <c r="AO25" i="17"/>
  <c r="AK25" i="17"/>
  <c r="BE24" i="17"/>
  <c r="BA24" i="17"/>
  <c r="AW24" i="17"/>
  <c r="AS24" i="17"/>
  <c r="AO24" i="17"/>
  <c r="AK24" i="17"/>
  <c r="BE23" i="17"/>
  <c r="BA23" i="17"/>
  <c r="AW23" i="17"/>
  <c r="AS23" i="17"/>
  <c r="AO23" i="17"/>
  <c r="AK23" i="17"/>
  <c r="BE22" i="17"/>
  <c r="BA22" i="17"/>
  <c r="AW22" i="17"/>
  <c r="AS22" i="17"/>
  <c r="AO22" i="17"/>
  <c r="AK22" i="17"/>
  <c r="BE21" i="17"/>
  <c r="BA21" i="17"/>
  <c r="AW21" i="17"/>
  <c r="AS21" i="17"/>
  <c r="AO21" i="17"/>
  <c r="AK21" i="17"/>
  <c r="BE20" i="17"/>
  <c r="BA20" i="17"/>
  <c r="AW20" i="17"/>
  <c r="AS20" i="17"/>
  <c r="AO20" i="17"/>
  <c r="AK20" i="17"/>
  <c r="BE19" i="17"/>
  <c r="BA19" i="17"/>
  <c r="AW19" i="17"/>
  <c r="AS19" i="17"/>
  <c r="AO19" i="17"/>
  <c r="AK19" i="17"/>
  <c r="BE18" i="17"/>
  <c r="BA18" i="17"/>
  <c r="AW18" i="17"/>
  <c r="AS18" i="17"/>
  <c r="AO18" i="17"/>
  <c r="AK18" i="17"/>
  <c r="BE17" i="17"/>
  <c r="BA17" i="17"/>
  <c r="AW17" i="17"/>
  <c r="AS17" i="17"/>
  <c r="AO17" i="17"/>
  <c r="AK17" i="17"/>
  <c r="BE16" i="17"/>
  <c r="BA16" i="17"/>
  <c r="AW16" i="17"/>
  <c r="AS16" i="17"/>
  <c r="AO16" i="17"/>
  <c r="AK16" i="17"/>
  <c r="BE15" i="17"/>
  <c r="BA15" i="17"/>
  <c r="AW15" i="17"/>
  <c r="AS15" i="17"/>
  <c r="AO15" i="17"/>
  <c r="AK15" i="17"/>
  <c r="BE14" i="17"/>
  <c r="BA14" i="17"/>
  <c r="AW14" i="17"/>
  <c r="AS14" i="17"/>
  <c r="AO14" i="17"/>
  <c r="AK14" i="17"/>
  <c r="BE13" i="17"/>
  <c r="BA13" i="17"/>
  <c r="AW13" i="17"/>
  <c r="AS13" i="17"/>
  <c r="AO13" i="17"/>
  <c r="AK13" i="17"/>
  <c r="BD11" i="17"/>
  <c r="BC11" i="17"/>
  <c r="BE11" i="17" s="1"/>
  <c r="AZ11" i="17"/>
  <c r="AY11" i="17"/>
  <c r="BA11" i="17" s="1"/>
  <c r="AV11" i="17"/>
  <c r="AU11" i="17"/>
  <c r="AW11" i="17" s="1"/>
  <c r="AS11" i="17"/>
  <c r="AR11" i="17"/>
  <c r="AQ11" i="17"/>
  <c r="AO11" i="17"/>
  <c r="AN11" i="17"/>
  <c r="AM11" i="17"/>
  <c r="AJ11" i="17"/>
  <c r="AI11" i="17"/>
  <c r="AK11" i="17" s="1"/>
  <c r="AG11" i="17"/>
  <c r="AF11" i="17"/>
  <c r="AE11" i="17"/>
  <c r="BE39" i="14"/>
  <c r="BA39" i="14"/>
  <c r="AW39" i="14"/>
  <c r="AS39" i="14"/>
  <c r="AO39" i="14"/>
  <c r="AK39" i="14"/>
  <c r="BE38" i="14"/>
  <c r="BA38" i="14"/>
  <c r="AW38" i="14"/>
  <c r="AS38" i="14"/>
  <c r="AO38" i="14"/>
  <c r="AK38" i="14"/>
  <c r="BE37" i="14"/>
  <c r="BA37" i="14"/>
  <c r="AW37" i="14"/>
  <c r="AS37" i="14"/>
  <c r="AO37" i="14"/>
  <c r="AK37" i="14"/>
  <c r="BE36" i="14"/>
  <c r="BA36" i="14"/>
  <c r="AW36" i="14"/>
  <c r="AS36" i="14"/>
  <c r="AO36" i="14"/>
  <c r="AK36" i="14"/>
  <c r="BE35" i="14"/>
  <c r="BA35" i="14"/>
  <c r="AW35" i="14"/>
  <c r="AS35" i="14"/>
  <c r="AO35" i="14"/>
  <c r="AK35" i="14"/>
  <c r="BE34" i="14"/>
  <c r="BA34" i="14"/>
  <c r="AW34" i="14"/>
  <c r="AS34" i="14"/>
  <c r="AO34" i="14"/>
  <c r="AK34" i="14"/>
  <c r="BE33" i="14"/>
  <c r="BA33" i="14"/>
  <c r="AW33" i="14"/>
  <c r="AS33" i="14"/>
  <c r="AO33" i="14"/>
  <c r="AK33" i="14"/>
  <c r="BD31" i="14"/>
  <c r="BD11" i="14" s="1"/>
  <c r="BC31" i="14"/>
  <c r="BE31" i="14" s="1"/>
  <c r="AZ31" i="14"/>
  <c r="BA31" i="14" s="1"/>
  <c r="AY31" i="14"/>
  <c r="AV31" i="14"/>
  <c r="AU31" i="14"/>
  <c r="AW31" i="14" s="1"/>
  <c r="AR31" i="14"/>
  <c r="AQ31" i="14"/>
  <c r="AS31" i="14" s="1"/>
  <c r="AN31" i="14"/>
  <c r="AM31" i="14"/>
  <c r="AJ31" i="14"/>
  <c r="AI31" i="14"/>
  <c r="AK31" i="14" s="1"/>
  <c r="AG31" i="14"/>
  <c r="AF31" i="14"/>
  <c r="AE31" i="14"/>
  <c r="BE29" i="14"/>
  <c r="BA29" i="14"/>
  <c r="AW29" i="14"/>
  <c r="AS29" i="14"/>
  <c r="AO29" i="14"/>
  <c r="AK29" i="14"/>
  <c r="BE28" i="14"/>
  <c r="BA28" i="14"/>
  <c r="AW28" i="14"/>
  <c r="AS28" i="14"/>
  <c r="AO28" i="14"/>
  <c r="AK28" i="14"/>
  <c r="BE27" i="14"/>
  <c r="BA27" i="14"/>
  <c r="AW27" i="14"/>
  <c r="AS27" i="14"/>
  <c r="AO27" i="14"/>
  <c r="AK27" i="14"/>
  <c r="BE26" i="14"/>
  <c r="BA26" i="14"/>
  <c r="AW26" i="14"/>
  <c r="AS26" i="14"/>
  <c r="AO26" i="14"/>
  <c r="AK26" i="14"/>
  <c r="BE25" i="14"/>
  <c r="BA25" i="14"/>
  <c r="AW25" i="14"/>
  <c r="AS25" i="14"/>
  <c r="AO25" i="14"/>
  <c r="AK25" i="14"/>
  <c r="BE24" i="14"/>
  <c r="BA24" i="14"/>
  <c r="AW24" i="14"/>
  <c r="AS24" i="14"/>
  <c r="AO24" i="14"/>
  <c r="AK24" i="14"/>
  <c r="BE23" i="14"/>
  <c r="BA23" i="14"/>
  <c r="AW23" i="14"/>
  <c r="AS23" i="14"/>
  <c r="AO23" i="14"/>
  <c r="AK23" i="14"/>
  <c r="BD21" i="14"/>
  <c r="BC21" i="14"/>
  <c r="BE21" i="14" s="1"/>
  <c r="AZ21" i="14"/>
  <c r="AY21" i="14"/>
  <c r="BA21" i="14" s="1"/>
  <c r="AV21" i="14"/>
  <c r="AU21" i="14"/>
  <c r="AW21" i="14" s="1"/>
  <c r="AR21" i="14"/>
  <c r="AR11" i="14" s="1"/>
  <c r="AQ21" i="14"/>
  <c r="AS21" i="14" s="1"/>
  <c r="AN21" i="14"/>
  <c r="AM21" i="14"/>
  <c r="AJ21" i="14"/>
  <c r="AI21" i="14"/>
  <c r="AK21" i="14" s="1"/>
  <c r="AG21" i="14"/>
  <c r="AF21" i="14"/>
  <c r="AF11" i="14" s="1"/>
  <c r="AE21" i="14"/>
  <c r="BD19" i="14"/>
  <c r="BC19" i="14"/>
  <c r="BE19" i="14" s="1"/>
  <c r="AZ19" i="14"/>
  <c r="AY19" i="14"/>
  <c r="BA19" i="14" s="1"/>
  <c r="AV19" i="14"/>
  <c r="AU19" i="14"/>
  <c r="AW19" i="14" s="1"/>
  <c r="AR19" i="14"/>
  <c r="AQ19" i="14"/>
  <c r="AS19" i="14" s="1"/>
  <c r="AN19" i="14"/>
  <c r="AM19" i="14"/>
  <c r="AO19" i="14" s="1"/>
  <c r="AJ19" i="14"/>
  <c r="AI19" i="14"/>
  <c r="AG19" i="14"/>
  <c r="AF19" i="14"/>
  <c r="AE19" i="14"/>
  <c r="BD18" i="14"/>
  <c r="BC18" i="14"/>
  <c r="AZ18" i="14"/>
  <c r="AY18" i="14"/>
  <c r="AW18" i="14"/>
  <c r="AV18" i="14"/>
  <c r="AU18" i="14"/>
  <c r="AR18" i="14"/>
  <c r="AQ18" i="14"/>
  <c r="AS18" i="14" s="1"/>
  <c r="AN18" i="14"/>
  <c r="AM18" i="14"/>
  <c r="AO18" i="14" s="1"/>
  <c r="AJ18" i="14"/>
  <c r="AI18" i="14"/>
  <c r="AK18" i="14" s="1"/>
  <c r="AG18" i="14"/>
  <c r="AF18" i="14"/>
  <c r="AE18" i="14"/>
  <c r="BE17" i="14"/>
  <c r="BD17" i="14"/>
  <c r="BC17" i="14"/>
  <c r="AZ17" i="14"/>
  <c r="AY17" i="14"/>
  <c r="BA17" i="14" s="1"/>
  <c r="AV17" i="14"/>
  <c r="AU17" i="14"/>
  <c r="AW17" i="14" s="1"/>
  <c r="AR17" i="14"/>
  <c r="AS17" i="14" s="1"/>
  <c r="AQ17" i="14"/>
  <c r="AN17" i="14"/>
  <c r="AM17" i="14"/>
  <c r="AJ17" i="14"/>
  <c r="AI17" i="14"/>
  <c r="AG17" i="14"/>
  <c r="AF17" i="14"/>
  <c r="AE17" i="14"/>
  <c r="BD16" i="14"/>
  <c r="BC16" i="14"/>
  <c r="AZ16" i="14"/>
  <c r="AY16" i="14"/>
  <c r="BA16" i="14" s="1"/>
  <c r="AV16" i="14"/>
  <c r="AU16" i="14"/>
  <c r="AW16" i="14" s="1"/>
  <c r="AR16" i="14"/>
  <c r="AQ16" i="14"/>
  <c r="AN16" i="14"/>
  <c r="AM16" i="14"/>
  <c r="AO16" i="14" s="1"/>
  <c r="AJ16" i="14"/>
  <c r="AI16" i="14"/>
  <c r="AK16" i="14" s="1"/>
  <c r="AG16" i="14"/>
  <c r="AF16" i="14"/>
  <c r="AE16" i="14"/>
  <c r="BD15" i="14"/>
  <c r="BC15" i="14"/>
  <c r="AZ15" i="14"/>
  <c r="BA15" i="14" s="1"/>
  <c r="AY15" i="14"/>
  <c r="AV15" i="14"/>
  <c r="AU15" i="14"/>
  <c r="AW15" i="14" s="1"/>
  <c r="AR15" i="14"/>
  <c r="AQ15" i="14"/>
  <c r="AN15" i="14"/>
  <c r="AM15" i="14"/>
  <c r="AO15" i="14" s="1"/>
  <c r="AJ15" i="14"/>
  <c r="AI15" i="14"/>
  <c r="AK15" i="14" s="1"/>
  <c r="AG15" i="14"/>
  <c r="AF15" i="14"/>
  <c r="AE15" i="14"/>
  <c r="BD14" i="14"/>
  <c r="BC14" i="14"/>
  <c r="BE14" i="14" s="1"/>
  <c r="AZ14" i="14"/>
  <c r="AY14" i="14"/>
  <c r="AV14" i="14"/>
  <c r="AW14" i="14" s="1"/>
  <c r="AU14" i="14"/>
  <c r="AR14" i="14"/>
  <c r="AS14" i="14" s="1"/>
  <c r="AQ14" i="14"/>
  <c r="AN14" i="14"/>
  <c r="AM14" i="14"/>
  <c r="AO14" i="14" s="1"/>
  <c r="AJ14" i="14"/>
  <c r="AI14" i="14"/>
  <c r="AK14" i="14" s="1"/>
  <c r="AG14" i="14"/>
  <c r="AF14" i="14"/>
  <c r="AE14" i="14"/>
  <c r="BD13" i="14"/>
  <c r="BC13" i="14"/>
  <c r="BE13" i="14" s="1"/>
  <c r="AZ13" i="14"/>
  <c r="AY13" i="14"/>
  <c r="AV13" i="14"/>
  <c r="AU13" i="14"/>
  <c r="AR13" i="14"/>
  <c r="AQ13" i="14"/>
  <c r="AN13" i="14"/>
  <c r="AM13" i="14"/>
  <c r="AO13" i="14" s="1"/>
  <c r="AJ13" i="14"/>
  <c r="AI13" i="14"/>
  <c r="AK13" i="14" s="1"/>
  <c r="AG13" i="14"/>
  <c r="AF13" i="14"/>
  <c r="AE13" i="14"/>
  <c r="AY11" i="14"/>
  <c r="AV11" i="14"/>
  <c r="AU11" i="14"/>
  <c r="AW11" i="14" s="1"/>
  <c r="AN11" i="14"/>
  <c r="AJ11" i="14"/>
  <c r="AI11" i="14"/>
  <c r="AK11" i="14" s="1"/>
  <c r="AG11" i="14"/>
  <c r="H39" i="14"/>
  <c r="H38" i="14"/>
  <c r="H37" i="14"/>
  <c r="H36" i="14"/>
  <c r="H35" i="14"/>
  <c r="H34" i="14"/>
  <c r="H33" i="14"/>
  <c r="L39" i="14"/>
  <c r="L38" i="14"/>
  <c r="L37" i="14"/>
  <c r="L36" i="14"/>
  <c r="L35" i="14"/>
  <c r="L34" i="14"/>
  <c r="L33" i="14"/>
  <c r="P39" i="14"/>
  <c r="P38" i="14"/>
  <c r="P37" i="14"/>
  <c r="P36" i="14"/>
  <c r="P35" i="14"/>
  <c r="P34" i="14"/>
  <c r="P33" i="14"/>
  <c r="T39" i="14"/>
  <c r="T38" i="14"/>
  <c r="T37" i="14"/>
  <c r="T36" i="14"/>
  <c r="T35" i="14"/>
  <c r="T34" i="14"/>
  <c r="T33" i="14"/>
  <c r="X39" i="14"/>
  <c r="X38" i="14"/>
  <c r="X37" i="14"/>
  <c r="X36" i="14"/>
  <c r="X35" i="14"/>
  <c r="X34" i="14"/>
  <c r="X33" i="14"/>
  <c r="AB39" i="14"/>
  <c r="AB38" i="14"/>
  <c r="AB37" i="14"/>
  <c r="AB36" i="14"/>
  <c r="AB35" i="14"/>
  <c r="AB34" i="14"/>
  <c r="AB33" i="14"/>
  <c r="AB29" i="14"/>
  <c r="AB28" i="14"/>
  <c r="AB27" i="14"/>
  <c r="AB26" i="14"/>
  <c r="AB25" i="14"/>
  <c r="AB24" i="14"/>
  <c r="AB23" i="14"/>
  <c r="X29" i="14"/>
  <c r="X28" i="14"/>
  <c r="X27" i="14"/>
  <c r="X26" i="14"/>
  <c r="X25" i="14"/>
  <c r="X24" i="14"/>
  <c r="X23" i="14"/>
  <c r="T29" i="14"/>
  <c r="T28" i="14"/>
  <c r="T27" i="14"/>
  <c r="T26" i="14"/>
  <c r="T25" i="14"/>
  <c r="T24" i="14"/>
  <c r="T23" i="14"/>
  <c r="P29" i="14"/>
  <c r="P28" i="14"/>
  <c r="P27" i="14"/>
  <c r="P26" i="14"/>
  <c r="P25" i="14"/>
  <c r="P24" i="14"/>
  <c r="P23" i="14"/>
  <c r="L29" i="14"/>
  <c r="L28" i="14"/>
  <c r="L27" i="14"/>
  <c r="L26" i="14"/>
  <c r="L25" i="14"/>
  <c r="L21" i="14" s="1"/>
  <c r="L24" i="14"/>
  <c r="L23" i="14"/>
  <c r="H29" i="14"/>
  <c r="H28" i="14"/>
  <c r="H27" i="14"/>
  <c r="H26" i="14"/>
  <c r="H25" i="14"/>
  <c r="H24" i="14"/>
  <c r="H21" i="14" s="1"/>
  <c r="H23" i="14"/>
  <c r="AA31" i="14"/>
  <c r="Z31" i="14"/>
  <c r="AA21" i="14"/>
  <c r="Z21" i="14"/>
  <c r="W31" i="14"/>
  <c r="V31" i="14"/>
  <c r="W21" i="14"/>
  <c r="V21" i="14"/>
  <c r="S31" i="14"/>
  <c r="R31" i="14"/>
  <c r="S21" i="14"/>
  <c r="R21" i="14"/>
  <c r="O31" i="14"/>
  <c r="N31" i="14"/>
  <c r="O21" i="14"/>
  <c r="N21" i="14"/>
  <c r="K31" i="14"/>
  <c r="J31" i="14"/>
  <c r="K21" i="14"/>
  <c r="J21" i="14"/>
  <c r="G31" i="14"/>
  <c r="F31" i="14"/>
  <c r="G21" i="14"/>
  <c r="F21" i="14"/>
  <c r="D31" i="14"/>
  <c r="C31" i="14"/>
  <c r="B31" i="14"/>
  <c r="C21" i="14"/>
  <c r="D21" i="14"/>
  <c r="B21" i="14"/>
  <c r="BE39" i="13"/>
  <c r="BA39" i="13"/>
  <c r="AW39" i="13"/>
  <c r="AS39" i="13"/>
  <c r="AO39" i="13"/>
  <c r="AK39" i="13"/>
  <c r="BE38" i="13"/>
  <c r="BA38" i="13"/>
  <c r="AW38" i="13"/>
  <c r="AS38" i="13"/>
  <c r="AO38" i="13"/>
  <c r="AK38" i="13"/>
  <c r="BE37" i="13"/>
  <c r="BA37" i="13"/>
  <c r="AW37" i="13"/>
  <c r="AS37" i="13"/>
  <c r="AO37" i="13"/>
  <c r="AK37" i="13"/>
  <c r="BE36" i="13"/>
  <c r="BA36" i="13"/>
  <c r="AW36" i="13"/>
  <c r="AS36" i="13"/>
  <c r="AO36" i="13"/>
  <c r="AK36" i="13"/>
  <c r="BE35" i="13"/>
  <c r="BA35" i="13"/>
  <c r="AW35" i="13"/>
  <c r="AS35" i="13"/>
  <c r="AO35" i="13"/>
  <c r="AK35" i="13"/>
  <c r="BE34" i="13"/>
  <c r="BA34" i="13"/>
  <c r="AW34" i="13"/>
  <c r="AS34" i="13"/>
  <c r="AO34" i="13"/>
  <c r="AK34" i="13"/>
  <c r="BE33" i="13"/>
  <c r="BA33" i="13"/>
  <c r="AW33" i="13"/>
  <c r="AS33" i="13"/>
  <c r="AO33" i="13"/>
  <c r="AK33" i="13"/>
  <c r="BE32" i="13"/>
  <c r="BA32" i="13"/>
  <c r="AW32" i="13"/>
  <c r="AS32" i="13"/>
  <c r="AO32" i="13"/>
  <c r="AK32" i="13"/>
  <c r="BE31" i="13"/>
  <c r="BA31" i="13"/>
  <c r="AW31" i="13"/>
  <c r="AS31" i="13"/>
  <c r="AO31" i="13"/>
  <c r="AK31" i="13"/>
  <c r="BE30" i="13"/>
  <c r="BA30" i="13"/>
  <c r="AW30" i="13"/>
  <c r="AS30" i="13"/>
  <c r="AO30" i="13"/>
  <c r="AK30" i="13"/>
  <c r="BE29" i="13"/>
  <c r="BA29" i="13"/>
  <c r="AW29" i="13"/>
  <c r="AS29" i="13"/>
  <c r="AO29" i="13"/>
  <c r="AK29" i="13"/>
  <c r="BE28" i="13"/>
  <c r="BA28" i="13"/>
  <c r="AW28" i="13"/>
  <c r="AS28" i="13"/>
  <c r="AO28" i="13"/>
  <c r="AK28" i="13"/>
  <c r="BE27" i="13"/>
  <c r="BA27" i="13"/>
  <c r="AW27" i="13"/>
  <c r="AS27" i="13"/>
  <c r="AO27" i="13"/>
  <c r="AK27" i="13"/>
  <c r="BE26" i="13"/>
  <c r="BA26" i="13"/>
  <c r="AW26" i="13"/>
  <c r="AS26" i="13"/>
  <c r="AO26" i="13"/>
  <c r="AK26" i="13"/>
  <c r="BE25" i="13"/>
  <c r="BA25" i="13"/>
  <c r="AW25" i="13"/>
  <c r="AS25" i="13"/>
  <c r="AO25" i="13"/>
  <c r="AK25" i="13"/>
  <c r="BE24" i="13"/>
  <c r="BA24" i="13"/>
  <c r="AW24" i="13"/>
  <c r="AS24" i="13"/>
  <c r="AO24" i="13"/>
  <c r="AK24" i="13"/>
  <c r="BE23" i="13"/>
  <c r="BA23" i="13"/>
  <c r="AW23" i="13"/>
  <c r="AS23" i="13"/>
  <c r="AO23" i="13"/>
  <c r="AK23" i="13"/>
  <c r="BE22" i="13"/>
  <c r="BA22" i="13"/>
  <c r="AW22" i="13"/>
  <c r="AS22" i="13"/>
  <c r="AO22" i="13"/>
  <c r="AK22" i="13"/>
  <c r="BE21" i="13"/>
  <c r="BA21" i="13"/>
  <c r="AW21" i="13"/>
  <c r="AS21" i="13"/>
  <c r="AO21" i="13"/>
  <c r="AK21" i="13"/>
  <c r="BE20" i="13"/>
  <c r="BA20" i="13"/>
  <c r="AW20" i="13"/>
  <c r="AS20" i="13"/>
  <c r="AO20" i="13"/>
  <c r="AK20" i="13"/>
  <c r="BE19" i="13"/>
  <c r="BA19" i="13"/>
  <c r="AW19" i="13"/>
  <c r="AS19" i="13"/>
  <c r="AO19" i="13"/>
  <c r="AK19" i="13"/>
  <c r="BE18" i="13"/>
  <c r="BA18" i="13"/>
  <c r="AW18" i="13"/>
  <c r="AS18" i="13"/>
  <c r="AO18" i="13"/>
  <c r="AK18" i="13"/>
  <c r="BE17" i="13"/>
  <c r="BA17" i="13"/>
  <c r="AW17" i="13"/>
  <c r="AS17" i="13"/>
  <c r="AO17" i="13"/>
  <c r="AK17" i="13"/>
  <c r="BE16" i="13"/>
  <c r="BA16" i="13"/>
  <c r="AW16" i="13"/>
  <c r="AS16" i="13"/>
  <c r="AO16" i="13"/>
  <c r="AK16" i="13"/>
  <c r="BE15" i="13"/>
  <c r="BA15" i="13"/>
  <c r="AW15" i="13"/>
  <c r="AS15" i="13"/>
  <c r="AO15" i="13"/>
  <c r="AK15" i="13"/>
  <c r="BE14" i="13"/>
  <c r="BA14" i="13"/>
  <c r="AW14" i="13"/>
  <c r="AS14" i="13"/>
  <c r="AO14" i="13"/>
  <c r="AK14" i="13"/>
  <c r="BE13" i="13"/>
  <c r="BA13" i="13"/>
  <c r="AW13" i="13"/>
  <c r="AS13" i="13"/>
  <c r="AO13" i="13"/>
  <c r="AK13" i="13"/>
  <c r="BD11" i="13"/>
  <c r="BC11" i="13"/>
  <c r="BE11" i="13" s="1"/>
  <c r="AZ11" i="13"/>
  <c r="AY11" i="13"/>
  <c r="BA11" i="13" s="1"/>
  <c r="AV11" i="13"/>
  <c r="AU11" i="13"/>
  <c r="AW11" i="13" s="1"/>
  <c r="AR11" i="13"/>
  <c r="AS11" i="13" s="1"/>
  <c r="AQ11" i="13"/>
  <c r="AN11" i="13"/>
  <c r="AO11" i="13" s="1"/>
  <c r="AM11" i="13"/>
  <c r="AJ11" i="13"/>
  <c r="AI11" i="13"/>
  <c r="AK11" i="13" s="1"/>
  <c r="AG11" i="13"/>
  <c r="AF11" i="13"/>
  <c r="AE11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1" i="13" s="1"/>
  <c r="H1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1" i="13" s="1"/>
  <c r="L13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1" i="13" s="1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1" i="13" s="1"/>
  <c r="X39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9" i="13"/>
  <c r="X18" i="13"/>
  <c r="X17" i="13"/>
  <c r="X16" i="13"/>
  <c r="X15" i="13"/>
  <c r="X14" i="13"/>
  <c r="X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28" i="13"/>
  <c r="AB29" i="13"/>
  <c r="AB30" i="13"/>
  <c r="AB31" i="13"/>
  <c r="AB32" i="13"/>
  <c r="AB33" i="13"/>
  <c r="AB34" i="13"/>
  <c r="AB35" i="13"/>
  <c r="AB36" i="13"/>
  <c r="AB37" i="13"/>
  <c r="AB38" i="13"/>
  <c r="AB39" i="13"/>
  <c r="AB13" i="13"/>
  <c r="AA11" i="13"/>
  <c r="Z11" i="13"/>
  <c r="X11" i="13"/>
  <c r="W11" i="13"/>
  <c r="V11" i="13"/>
  <c r="S11" i="13"/>
  <c r="R11" i="13"/>
  <c r="O11" i="13"/>
  <c r="N11" i="13"/>
  <c r="K11" i="13"/>
  <c r="J11" i="13"/>
  <c r="G11" i="13"/>
  <c r="F11" i="13"/>
  <c r="D11" i="13"/>
  <c r="C11" i="13"/>
  <c r="B11" i="13"/>
  <c r="B45" i="12"/>
  <c r="C45" i="12"/>
  <c r="D45" i="12"/>
  <c r="F45" i="12"/>
  <c r="G45" i="12"/>
  <c r="H45" i="12"/>
  <c r="B46" i="12"/>
  <c r="C46" i="12"/>
  <c r="D46" i="12"/>
  <c r="F46" i="12"/>
  <c r="G46" i="12"/>
  <c r="H46" i="12"/>
  <c r="J46" i="12"/>
  <c r="K46" i="12"/>
  <c r="L46" i="12"/>
  <c r="B47" i="12"/>
  <c r="C47" i="12"/>
  <c r="D47" i="12"/>
  <c r="F47" i="12"/>
  <c r="G47" i="12"/>
  <c r="H47" i="12"/>
  <c r="J47" i="12"/>
  <c r="K47" i="12"/>
  <c r="L47" i="12"/>
  <c r="N47" i="12"/>
  <c r="O47" i="12"/>
  <c r="P47" i="12"/>
  <c r="B48" i="12"/>
  <c r="C48" i="12"/>
  <c r="D48" i="12"/>
  <c r="F48" i="12"/>
  <c r="G48" i="12"/>
  <c r="H48" i="12"/>
  <c r="J48" i="12"/>
  <c r="K48" i="12"/>
  <c r="L48" i="12"/>
  <c r="N48" i="12"/>
  <c r="O48" i="12"/>
  <c r="P48" i="12"/>
  <c r="R48" i="12"/>
  <c r="S48" i="12"/>
  <c r="T48" i="12"/>
  <c r="B49" i="12"/>
  <c r="C49" i="12"/>
  <c r="D49" i="12"/>
  <c r="F49" i="12"/>
  <c r="G49" i="12"/>
  <c r="H49" i="12"/>
  <c r="J49" i="12"/>
  <c r="K49" i="12"/>
  <c r="L49" i="12"/>
  <c r="N49" i="12"/>
  <c r="O49" i="12"/>
  <c r="P49" i="12"/>
  <c r="R49" i="12"/>
  <c r="S49" i="12"/>
  <c r="T49" i="12"/>
  <c r="V49" i="12"/>
  <c r="W49" i="12"/>
  <c r="X49" i="12"/>
  <c r="B50" i="12"/>
  <c r="C50" i="12"/>
  <c r="D50" i="12"/>
  <c r="F50" i="12"/>
  <c r="G50" i="12"/>
  <c r="H50" i="12"/>
  <c r="J50" i="12"/>
  <c r="K50" i="12"/>
  <c r="L50" i="12"/>
  <c r="N50" i="12"/>
  <c r="O50" i="12"/>
  <c r="P50" i="12"/>
  <c r="R50" i="12"/>
  <c r="S50" i="12"/>
  <c r="T50" i="12"/>
  <c r="V50" i="12"/>
  <c r="W50" i="12"/>
  <c r="X50" i="12"/>
  <c r="Z50" i="12"/>
  <c r="AA50" i="12"/>
  <c r="AB50" i="12"/>
  <c r="B51" i="12"/>
  <c r="C51" i="12"/>
  <c r="D51" i="12"/>
  <c r="F51" i="12"/>
  <c r="G51" i="12"/>
  <c r="H51" i="12"/>
  <c r="J51" i="12"/>
  <c r="K51" i="12"/>
  <c r="L51" i="12"/>
  <c r="N51" i="12"/>
  <c r="O51" i="12"/>
  <c r="P51" i="12"/>
  <c r="R51" i="12"/>
  <c r="S51" i="12"/>
  <c r="T51" i="12"/>
  <c r="V51" i="12"/>
  <c r="W51" i="12"/>
  <c r="X51" i="12"/>
  <c r="Z51" i="12"/>
  <c r="AA51" i="12"/>
  <c r="AB51" i="12"/>
  <c r="B52" i="12"/>
  <c r="C52" i="12"/>
  <c r="D52" i="12"/>
  <c r="F52" i="12"/>
  <c r="G52" i="12"/>
  <c r="H52" i="12"/>
  <c r="J52" i="12"/>
  <c r="K52" i="12"/>
  <c r="L52" i="12"/>
  <c r="N52" i="12"/>
  <c r="O52" i="12"/>
  <c r="P52" i="12"/>
  <c r="R52" i="12"/>
  <c r="S52" i="12"/>
  <c r="T52" i="12"/>
  <c r="V52" i="12"/>
  <c r="W52" i="12"/>
  <c r="X52" i="12"/>
  <c r="Z52" i="12"/>
  <c r="AA52" i="12"/>
  <c r="AB52" i="12"/>
  <c r="B53" i="12"/>
  <c r="C53" i="12"/>
  <c r="D53" i="12"/>
  <c r="F53" i="12"/>
  <c r="G53" i="12"/>
  <c r="H53" i="12"/>
  <c r="J53" i="12"/>
  <c r="K53" i="12"/>
  <c r="L53" i="12"/>
  <c r="N53" i="12"/>
  <c r="O53" i="12"/>
  <c r="P53" i="12"/>
  <c r="R53" i="12"/>
  <c r="S53" i="12"/>
  <c r="T53" i="12"/>
  <c r="V53" i="12"/>
  <c r="W53" i="12"/>
  <c r="X53" i="12"/>
  <c r="Z53" i="12"/>
  <c r="AA53" i="12"/>
  <c r="AB53" i="12"/>
  <c r="B54" i="12"/>
  <c r="C54" i="12"/>
  <c r="D54" i="12"/>
  <c r="F54" i="12"/>
  <c r="G54" i="12"/>
  <c r="H54" i="12"/>
  <c r="J54" i="12"/>
  <c r="K54" i="12"/>
  <c r="L54" i="12"/>
  <c r="N54" i="12"/>
  <c r="O54" i="12"/>
  <c r="P54" i="12"/>
  <c r="R54" i="12"/>
  <c r="S54" i="12"/>
  <c r="T54" i="12"/>
  <c r="V54" i="12"/>
  <c r="W54" i="12"/>
  <c r="X54" i="12"/>
  <c r="Z54" i="12"/>
  <c r="AA54" i="12"/>
  <c r="AB54" i="12"/>
  <c r="B55" i="12"/>
  <c r="C55" i="12"/>
  <c r="D55" i="12"/>
  <c r="F55" i="12"/>
  <c r="G55" i="12"/>
  <c r="H55" i="12"/>
  <c r="J55" i="12"/>
  <c r="K55" i="12"/>
  <c r="L55" i="12"/>
  <c r="N55" i="12"/>
  <c r="O55" i="12"/>
  <c r="P55" i="12"/>
  <c r="R55" i="12"/>
  <c r="S55" i="12"/>
  <c r="T55" i="12"/>
  <c r="V55" i="12"/>
  <c r="W55" i="12"/>
  <c r="X55" i="12"/>
  <c r="Z55" i="12"/>
  <c r="AA55" i="12"/>
  <c r="AB55" i="12"/>
  <c r="B56" i="12"/>
  <c r="C56" i="12"/>
  <c r="D56" i="12"/>
  <c r="N56" i="12"/>
  <c r="O56" i="12"/>
  <c r="P56" i="12"/>
  <c r="R56" i="12"/>
  <c r="S56" i="12"/>
  <c r="T56" i="12"/>
  <c r="V56" i="12"/>
  <c r="W56" i="12"/>
  <c r="X56" i="12"/>
  <c r="Z56" i="12"/>
  <c r="AA56" i="12"/>
  <c r="AB56" i="12"/>
  <c r="B57" i="12"/>
  <c r="C57" i="12"/>
  <c r="D57" i="12"/>
  <c r="J57" i="12"/>
  <c r="L57" i="12"/>
  <c r="N57" i="12"/>
  <c r="O57" i="12"/>
  <c r="P57" i="12"/>
  <c r="R57" i="12"/>
  <c r="S57" i="12"/>
  <c r="T57" i="12"/>
  <c r="V57" i="12"/>
  <c r="W57" i="12"/>
  <c r="X57" i="12"/>
  <c r="Z57" i="12"/>
  <c r="AA57" i="12"/>
  <c r="AB57" i="12"/>
  <c r="B58" i="12"/>
  <c r="C58" i="12"/>
  <c r="D58" i="12"/>
  <c r="J58" i="12"/>
  <c r="L58" i="12"/>
  <c r="N58" i="12"/>
  <c r="P58" i="12"/>
  <c r="R58" i="12"/>
  <c r="S58" i="12"/>
  <c r="T58" i="12"/>
  <c r="V58" i="12"/>
  <c r="W58" i="12"/>
  <c r="X58" i="12"/>
  <c r="Z58" i="12"/>
  <c r="AA58" i="12"/>
  <c r="AB58" i="12"/>
  <c r="B59" i="12"/>
  <c r="C59" i="12"/>
  <c r="D59" i="12"/>
  <c r="R59" i="12"/>
  <c r="S59" i="12"/>
  <c r="V59" i="12"/>
  <c r="W59" i="12"/>
  <c r="X59" i="12"/>
  <c r="Z59" i="12"/>
  <c r="AA59" i="12"/>
  <c r="AB59" i="12"/>
  <c r="B60" i="12"/>
  <c r="C60" i="12"/>
  <c r="D60" i="12"/>
  <c r="R60" i="12"/>
  <c r="S60" i="12"/>
  <c r="T60" i="12"/>
  <c r="V60" i="12"/>
  <c r="W60" i="12"/>
  <c r="X60" i="12"/>
  <c r="Z60" i="12"/>
  <c r="AA60" i="12"/>
  <c r="AB60" i="12"/>
  <c r="B61" i="12"/>
  <c r="C61" i="12"/>
  <c r="D61" i="12"/>
  <c r="V61" i="12"/>
  <c r="W61" i="12"/>
  <c r="X61" i="12"/>
  <c r="Z61" i="12"/>
  <c r="AA61" i="12"/>
  <c r="AB61" i="12"/>
  <c r="B62" i="12"/>
  <c r="C62" i="12"/>
  <c r="D62" i="12"/>
  <c r="R62" i="12"/>
  <c r="T62" i="12"/>
  <c r="V62" i="12"/>
  <c r="W62" i="12"/>
  <c r="X62" i="12"/>
  <c r="B63" i="12"/>
  <c r="C63" i="12"/>
  <c r="V63" i="12"/>
  <c r="W63" i="12"/>
  <c r="Z63" i="12"/>
  <c r="AA63" i="12"/>
  <c r="B65" i="12"/>
  <c r="C65" i="12"/>
  <c r="D65" i="12"/>
  <c r="R65" i="12"/>
  <c r="T65" i="12"/>
  <c r="V65" i="12"/>
  <c r="W65" i="12"/>
  <c r="X65" i="12"/>
  <c r="Z65" i="12"/>
  <c r="AA65" i="12"/>
  <c r="AB65" i="12"/>
  <c r="B66" i="12"/>
  <c r="C66" i="12"/>
  <c r="D66" i="12"/>
  <c r="J66" i="12"/>
  <c r="L66" i="12"/>
  <c r="N66" i="12"/>
  <c r="P66" i="12"/>
  <c r="R66" i="12"/>
  <c r="T66" i="12"/>
  <c r="V66" i="12"/>
  <c r="W66" i="12"/>
  <c r="Z66" i="12"/>
  <c r="AB66" i="12"/>
  <c r="B67" i="12"/>
  <c r="C67" i="12"/>
  <c r="D67" i="12"/>
  <c r="V67" i="12"/>
  <c r="X67" i="12"/>
  <c r="Z67" i="12"/>
  <c r="AA67" i="12"/>
  <c r="B68" i="12"/>
  <c r="D68" i="12"/>
  <c r="J68" i="12"/>
  <c r="L68" i="12"/>
  <c r="C43" i="12"/>
  <c r="D43" i="12"/>
  <c r="F43" i="12"/>
  <c r="G43" i="12"/>
  <c r="H43" i="12"/>
  <c r="J43" i="12"/>
  <c r="K43" i="12"/>
  <c r="L43" i="12"/>
  <c r="N43" i="12"/>
  <c r="O43" i="12"/>
  <c r="P43" i="12"/>
  <c r="R43" i="12"/>
  <c r="S43" i="12"/>
  <c r="T43" i="12"/>
  <c r="V43" i="12"/>
  <c r="W43" i="12"/>
  <c r="X43" i="12"/>
  <c r="Z43" i="12"/>
  <c r="AA43" i="12"/>
  <c r="AB43" i="12"/>
  <c r="B43" i="12"/>
  <c r="X19" i="11"/>
  <c r="T19" i="11"/>
  <c r="P19" i="11"/>
  <c r="L19" i="11"/>
  <c r="H19" i="11"/>
  <c r="H18" i="11"/>
  <c r="H17" i="11"/>
  <c r="L18" i="11"/>
  <c r="L17" i="11"/>
  <c r="P18" i="11"/>
  <c r="P17" i="11"/>
  <c r="T18" i="11"/>
  <c r="T17" i="11"/>
  <c r="X18" i="11"/>
  <c r="X17" i="11"/>
  <c r="B12" i="11"/>
  <c r="C12" i="11"/>
  <c r="D12" i="11"/>
  <c r="F12" i="11"/>
  <c r="G12" i="11"/>
  <c r="H12" i="11"/>
  <c r="J12" i="11"/>
  <c r="K12" i="11"/>
  <c r="L12" i="11"/>
  <c r="N12" i="11"/>
  <c r="O12" i="11"/>
  <c r="P12" i="11"/>
  <c r="R12" i="11"/>
  <c r="S12" i="11"/>
  <c r="T12" i="11"/>
  <c r="V12" i="11"/>
  <c r="W12" i="11"/>
  <c r="X12" i="11"/>
  <c r="Z12" i="11"/>
  <c r="AA12" i="11"/>
  <c r="AS15" i="14" l="1"/>
  <c r="AS16" i="14"/>
  <c r="BE16" i="14"/>
  <c r="BE18" i="14"/>
  <c r="AO21" i="14"/>
  <c r="AO31" i="14"/>
  <c r="P21" i="14"/>
  <c r="X31" i="14"/>
  <c r="T31" i="14"/>
  <c r="AW13" i="14"/>
  <c r="AE11" i="14"/>
  <c r="AS13" i="14"/>
  <c r="AB31" i="14"/>
  <c r="L31" i="14"/>
  <c r="AK17" i="14"/>
  <c r="X21" i="14"/>
  <c r="AQ11" i="14"/>
  <c r="AS11" i="14" s="1"/>
  <c r="BA13" i="14"/>
  <c r="BA14" i="14"/>
  <c r="T21" i="14"/>
  <c r="AB21" i="14"/>
  <c r="AO17" i="14"/>
  <c r="BA18" i="14"/>
  <c r="AK19" i="14"/>
  <c r="P31" i="14"/>
  <c r="H31" i="14"/>
  <c r="BC11" i="14"/>
  <c r="BE11" i="14" s="1"/>
  <c r="BE15" i="14"/>
  <c r="AI11" i="31"/>
  <c r="AK11" i="31" s="1"/>
  <c r="BD11" i="31"/>
  <c r="BE11" i="31" s="1"/>
  <c r="AU11" i="31"/>
  <c r="AW11" i="31" s="1"/>
  <c r="AK16" i="31"/>
  <c r="AZ11" i="31"/>
  <c r="BA11" i="31" s="1"/>
  <c r="AS12" i="31"/>
  <c r="AK11" i="30"/>
  <c r="BE11" i="30"/>
  <c r="BD11" i="30"/>
  <c r="AU11" i="30"/>
  <c r="AW11" i="30" s="1"/>
  <c r="AK31" i="30"/>
  <c r="AG16" i="27"/>
  <c r="AG21" i="27"/>
  <c r="AK16" i="27"/>
  <c r="AK11" i="27"/>
  <c r="AE12" i="27"/>
  <c r="AG12" i="27" s="1"/>
  <c r="AO12" i="27"/>
  <c r="AS13" i="27"/>
  <c r="AK21" i="27"/>
  <c r="AQ11" i="27"/>
  <c r="AS11" i="27" s="1"/>
  <c r="AY11" i="26"/>
  <c r="BA11" i="26" s="1"/>
  <c r="AS11" i="23"/>
  <c r="AG24" i="23"/>
  <c r="AE14" i="23"/>
  <c r="AS16" i="23"/>
  <c r="BE21" i="23"/>
  <c r="AF14" i="23"/>
  <c r="AY11" i="22"/>
  <c r="BA11" i="22" s="1"/>
  <c r="AG14" i="19"/>
  <c r="AG21" i="19"/>
  <c r="AG11" i="19" s="1"/>
  <c r="AM11" i="19"/>
  <c r="AO11" i="19" s="1"/>
  <c r="AK16" i="19"/>
  <c r="AW21" i="19"/>
  <c r="AJ11" i="18"/>
  <c r="AK11" i="18" s="1"/>
  <c r="AU11" i="18"/>
  <c r="AW11" i="18" s="1"/>
  <c r="BA11" i="14"/>
  <c r="AM11" i="14"/>
  <c r="AO11" i="14" s="1"/>
  <c r="AZ11" i="14"/>
  <c r="AB11" i="13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3" i="12"/>
  <c r="AB22" i="12"/>
  <c r="AB21" i="12"/>
  <c r="AB20" i="12"/>
  <c r="AB19" i="12"/>
  <c r="AB18" i="12"/>
  <c r="AB17" i="12"/>
  <c r="AB16" i="12"/>
  <c r="AB15" i="12"/>
  <c r="AB14" i="12"/>
  <c r="X39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9" i="12"/>
  <c r="X18" i="12"/>
  <c r="X17" i="12"/>
  <c r="X16" i="12"/>
  <c r="X15" i="12"/>
  <c r="X14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14" i="12"/>
  <c r="F12" i="12"/>
  <c r="G12" i="12"/>
  <c r="J12" i="12"/>
  <c r="K12" i="12"/>
  <c r="N12" i="12"/>
  <c r="O12" i="12"/>
  <c r="R12" i="12"/>
  <c r="S12" i="12"/>
  <c r="V12" i="12"/>
  <c r="W12" i="12"/>
  <c r="Z12" i="12"/>
  <c r="AA12" i="12"/>
  <c r="BE24" i="11"/>
  <c r="BA24" i="11"/>
  <c r="AW24" i="11"/>
  <c r="AS24" i="11"/>
  <c r="AO24" i="11"/>
  <c r="AK24" i="11"/>
  <c r="BE23" i="11"/>
  <c r="BA23" i="11"/>
  <c r="AW23" i="11"/>
  <c r="AS23" i="11"/>
  <c r="AO23" i="11"/>
  <c r="AK23" i="11"/>
  <c r="BE22" i="11"/>
  <c r="BA22" i="11"/>
  <c r="AW22" i="11"/>
  <c r="AS22" i="11"/>
  <c r="AO22" i="11"/>
  <c r="AK22" i="11"/>
  <c r="BD21" i="11"/>
  <c r="BC21" i="11"/>
  <c r="BE21" i="11" s="1"/>
  <c r="BA21" i="11"/>
  <c r="AZ21" i="11"/>
  <c r="AY21" i="11"/>
  <c r="AV21" i="11"/>
  <c r="AV11" i="11" s="1"/>
  <c r="AU21" i="11"/>
  <c r="AW21" i="11" s="1"/>
  <c r="AR21" i="11"/>
  <c r="AQ21" i="11"/>
  <c r="AQ11" i="11" s="1"/>
  <c r="AS11" i="11" s="1"/>
  <c r="AN21" i="11"/>
  <c r="AM21" i="11"/>
  <c r="AO21" i="11" s="1"/>
  <c r="AK21" i="11"/>
  <c r="AJ21" i="11"/>
  <c r="AI21" i="11"/>
  <c r="AG21" i="11"/>
  <c r="AF21" i="11"/>
  <c r="AF11" i="11" s="1"/>
  <c r="AE21" i="11"/>
  <c r="BE19" i="11"/>
  <c r="BA19" i="11"/>
  <c r="AW19" i="11"/>
  <c r="AS19" i="11"/>
  <c r="AO19" i="11"/>
  <c r="AK19" i="11"/>
  <c r="BE18" i="11"/>
  <c r="BA18" i="11"/>
  <c r="AW18" i="11"/>
  <c r="AS18" i="11"/>
  <c r="AO18" i="11"/>
  <c r="AK18" i="11"/>
  <c r="BE17" i="11"/>
  <c r="BA17" i="11"/>
  <c r="AW17" i="11"/>
  <c r="AS17" i="11"/>
  <c r="AO17" i="11"/>
  <c r="AK17" i="11"/>
  <c r="BE16" i="11"/>
  <c r="BD16" i="11"/>
  <c r="BC16" i="11"/>
  <c r="AZ16" i="11"/>
  <c r="AY16" i="11"/>
  <c r="BA16" i="11" s="1"/>
  <c r="AV16" i="11"/>
  <c r="AU16" i="11"/>
  <c r="AW16" i="11" s="1"/>
  <c r="AR16" i="11"/>
  <c r="AQ16" i="11"/>
  <c r="AS16" i="11" s="1"/>
  <c r="AO16" i="11"/>
  <c r="AN16" i="11"/>
  <c r="AM16" i="11"/>
  <c r="AJ16" i="11"/>
  <c r="AI16" i="11"/>
  <c r="AK16" i="11" s="1"/>
  <c r="AG16" i="11"/>
  <c r="AF16" i="11"/>
  <c r="AE16" i="11"/>
  <c r="BD14" i="11"/>
  <c r="BC14" i="11"/>
  <c r="BE14" i="11" s="1"/>
  <c r="BA14" i="11"/>
  <c r="AZ14" i="11"/>
  <c r="AY14" i="11"/>
  <c r="AV14" i="11"/>
  <c r="AU14" i="11"/>
  <c r="AW14" i="11" s="1"/>
  <c r="AR14" i="11"/>
  <c r="AQ14" i="11"/>
  <c r="AS14" i="11" s="1"/>
  <c r="AN14" i="11"/>
  <c r="AM14" i="11"/>
  <c r="AO14" i="11" s="1"/>
  <c r="AK14" i="11"/>
  <c r="AJ14" i="11"/>
  <c r="AI14" i="11"/>
  <c r="AG14" i="11"/>
  <c r="AF14" i="11"/>
  <c r="AE14" i="11"/>
  <c r="BD13" i="11"/>
  <c r="BC13" i="11"/>
  <c r="BE13" i="11" s="1"/>
  <c r="AZ13" i="11"/>
  <c r="BA13" i="11" s="1"/>
  <c r="AY13" i="11"/>
  <c r="AW13" i="11"/>
  <c r="AV13" i="11"/>
  <c r="AU13" i="11"/>
  <c r="AR13" i="11"/>
  <c r="AQ13" i="11"/>
  <c r="AS13" i="11" s="1"/>
  <c r="AN13" i="11"/>
  <c r="AM13" i="11"/>
  <c r="AO13" i="11" s="1"/>
  <c r="AK13" i="11"/>
  <c r="AJ13" i="11"/>
  <c r="AI13" i="11"/>
  <c r="AG13" i="11"/>
  <c r="AF13" i="11"/>
  <c r="AE13" i="11"/>
  <c r="BD12" i="11"/>
  <c r="BC12" i="11"/>
  <c r="BE12" i="11" s="1"/>
  <c r="AZ12" i="11"/>
  <c r="AY12" i="11"/>
  <c r="BA12" i="11" s="1"/>
  <c r="AV12" i="11"/>
  <c r="AW12" i="11" s="1"/>
  <c r="AU12" i="11"/>
  <c r="AS12" i="11"/>
  <c r="AR12" i="11"/>
  <c r="AQ12" i="11"/>
  <c r="AN12" i="11"/>
  <c r="AM12" i="11"/>
  <c r="AO12" i="11" s="1"/>
  <c r="AJ12" i="11"/>
  <c r="AI12" i="11"/>
  <c r="AK12" i="11" s="1"/>
  <c r="AG12" i="11"/>
  <c r="AF12" i="11"/>
  <c r="AE12" i="11"/>
  <c r="BE11" i="11"/>
  <c r="BD11" i="11"/>
  <c r="BC11" i="11"/>
  <c r="AZ11" i="11"/>
  <c r="AY11" i="11"/>
  <c r="BA11" i="11" s="1"/>
  <c r="AU11" i="11"/>
  <c r="AR11" i="11"/>
  <c r="AO11" i="11"/>
  <c r="AN11" i="11"/>
  <c r="AM11" i="11"/>
  <c r="AJ11" i="11"/>
  <c r="AI11" i="11"/>
  <c r="AK11" i="11" s="1"/>
  <c r="AG11" i="11"/>
  <c r="AE11" i="11"/>
  <c r="AE11" i="27" l="1"/>
  <c r="AG11" i="27" s="1"/>
  <c r="AG14" i="23"/>
  <c r="AG21" i="23"/>
  <c r="AG11" i="23" s="1"/>
  <c r="L12" i="12"/>
  <c r="H12" i="12"/>
  <c r="AB12" i="12"/>
  <c r="X12" i="12"/>
  <c r="T12" i="12"/>
  <c r="P12" i="12"/>
  <c r="AW11" i="11"/>
  <c r="AS21" i="11"/>
  <c r="AB23" i="11" l="1"/>
  <c r="AB21" i="11" s="1"/>
  <c r="AB22" i="11"/>
  <c r="X23" i="11"/>
  <c r="X22" i="11"/>
  <c r="T23" i="11"/>
  <c r="T22" i="11"/>
  <c r="T21" i="11" s="1"/>
  <c r="P23" i="11"/>
  <c r="P22" i="11"/>
  <c r="L23" i="11"/>
  <c r="L21" i="11" s="1"/>
  <c r="L22" i="11"/>
  <c r="H23" i="11"/>
  <c r="H22" i="11"/>
  <c r="H21" i="11" s="1"/>
  <c r="AB19" i="11"/>
  <c r="AB18" i="11"/>
  <c r="AB17" i="11"/>
  <c r="X16" i="11"/>
  <c r="P16" i="11"/>
  <c r="L16" i="11"/>
  <c r="AA21" i="11"/>
  <c r="Z21" i="11"/>
  <c r="X21" i="11"/>
  <c r="W21" i="11"/>
  <c r="V21" i="11"/>
  <c r="S21" i="11"/>
  <c r="R21" i="11"/>
  <c r="P21" i="11"/>
  <c r="O21" i="11"/>
  <c r="N21" i="11"/>
  <c r="K21" i="11"/>
  <c r="J21" i="11"/>
  <c r="G21" i="11"/>
  <c r="F21" i="11"/>
  <c r="D21" i="11"/>
  <c r="C21" i="11"/>
  <c r="B21" i="11"/>
  <c r="AA16" i="11"/>
  <c r="Z16" i="11"/>
  <c r="W16" i="11"/>
  <c r="V16" i="11"/>
  <c r="T16" i="11"/>
  <c r="S16" i="11"/>
  <c r="R16" i="11"/>
  <c r="O16" i="11"/>
  <c r="N16" i="11"/>
  <c r="K16" i="11"/>
  <c r="J16" i="11"/>
  <c r="H16" i="11"/>
  <c r="G16" i="11"/>
  <c r="F16" i="11"/>
  <c r="C16" i="11"/>
  <c r="D16" i="11"/>
  <c r="B16" i="11"/>
  <c r="AB16" i="11" l="1"/>
  <c r="B58" i="33" l="1"/>
  <c r="C58" i="33"/>
  <c r="D58" i="33"/>
  <c r="V58" i="33"/>
  <c r="W58" i="33"/>
  <c r="X58" i="33"/>
  <c r="Z58" i="33"/>
  <c r="AA58" i="33"/>
  <c r="AB58" i="33"/>
  <c r="B62" i="33"/>
  <c r="C62" i="33"/>
  <c r="D62" i="33"/>
  <c r="R62" i="33"/>
  <c r="S62" i="33"/>
  <c r="T62" i="33"/>
  <c r="V62" i="33"/>
  <c r="W62" i="33"/>
  <c r="X62" i="33"/>
  <c r="Z62" i="33"/>
  <c r="AA62" i="33"/>
  <c r="AB62" i="33"/>
  <c r="B66" i="33"/>
  <c r="C66" i="33"/>
  <c r="D66" i="33"/>
  <c r="R66" i="33"/>
  <c r="S66" i="33"/>
  <c r="T66" i="33"/>
  <c r="V66" i="33"/>
  <c r="W66" i="33"/>
  <c r="X66" i="33"/>
  <c r="B68" i="33"/>
  <c r="C68" i="33"/>
  <c r="D68" i="33"/>
  <c r="R68" i="33"/>
  <c r="S68" i="33"/>
  <c r="T68" i="33"/>
  <c r="B69" i="33"/>
  <c r="C69" i="33"/>
  <c r="D69" i="33"/>
  <c r="Z69" i="33"/>
  <c r="AA69" i="33"/>
  <c r="AB69" i="33"/>
  <c r="B71" i="33"/>
  <c r="C71" i="33"/>
  <c r="D71" i="33"/>
  <c r="V71" i="33"/>
  <c r="W71" i="33"/>
  <c r="X71" i="33"/>
  <c r="Z71" i="33"/>
  <c r="AA71" i="33"/>
  <c r="AB71" i="33"/>
  <c r="B76" i="33"/>
  <c r="C76" i="33"/>
  <c r="D76" i="33"/>
  <c r="V76" i="33"/>
  <c r="W76" i="33"/>
  <c r="X76" i="33"/>
  <c r="B78" i="33"/>
  <c r="C78" i="33"/>
  <c r="D78" i="33"/>
  <c r="R78" i="33"/>
  <c r="S78" i="33"/>
  <c r="T78" i="33"/>
  <c r="V78" i="33"/>
  <c r="W78" i="33"/>
  <c r="X78" i="33"/>
  <c r="B79" i="33"/>
  <c r="C79" i="33"/>
  <c r="D79" i="33"/>
  <c r="V79" i="33"/>
  <c r="W79" i="33"/>
  <c r="X79" i="33"/>
  <c r="Z79" i="33"/>
  <c r="AA79" i="33"/>
  <c r="AB79" i="33"/>
  <c r="B56" i="29"/>
  <c r="C56" i="29"/>
  <c r="D56" i="29"/>
  <c r="F56" i="29"/>
  <c r="G56" i="29"/>
  <c r="H56" i="29"/>
  <c r="J56" i="29"/>
  <c r="K56" i="29"/>
  <c r="L56" i="29"/>
  <c r="N56" i="29"/>
  <c r="O56" i="29"/>
  <c r="P56" i="29"/>
  <c r="R56" i="29"/>
  <c r="S56" i="29"/>
  <c r="T56" i="29"/>
  <c r="V56" i="29"/>
  <c r="W56" i="29"/>
  <c r="X56" i="29"/>
  <c r="B58" i="29"/>
  <c r="C58" i="29"/>
  <c r="D58" i="29"/>
  <c r="F58" i="29"/>
  <c r="G58" i="29"/>
  <c r="H58" i="29"/>
  <c r="J58" i="29"/>
  <c r="K58" i="29"/>
  <c r="L58" i="29"/>
  <c r="N58" i="29"/>
  <c r="O58" i="29"/>
  <c r="P58" i="29"/>
  <c r="R58" i="29"/>
  <c r="S58" i="29"/>
  <c r="T58" i="29"/>
  <c r="V58" i="29"/>
  <c r="W58" i="29"/>
  <c r="X58" i="29"/>
  <c r="B59" i="29"/>
  <c r="C59" i="29"/>
  <c r="D59" i="29"/>
  <c r="F59" i="29"/>
  <c r="G59" i="29"/>
  <c r="H59" i="29"/>
  <c r="J59" i="29"/>
  <c r="K59" i="29"/>
  <c r="L59" i="29"/>
  <c r="N59" i="29"/>
  <c r="O59" i="29"/>
  <c r="P59" i="29"/>
  <c r="R59" i="29"/>
  <c r="S59" i="29"/>
  <c r="T59" i="29"/>
  <c r="V59" i="29"/>
  <c r="W59" i="29"/>
  <c r="X59" i="29"/>
  <c r="B60" i="29"/>
  <c r="C60" i="29"/>
  <c r="D60" i="29"/>
  <c r="F60" i="29"/>
  <c r="G60" i="29"/>
  <c r="H60" i="29"/>
  <c r="J60" i="29"/>
  <c r="K60" i="29"/>
  <c r="L60" i="29"/>
  <c r="N60" i="29"/>
  <c r="O60" i="29"/>
  <c r="P60" i="29"/>
  <c r="R60" i="29"/>
  <c r="S60" i="29"/>
  <c r="T60" i="29"/>
  <c r="V60" i="29"/>
  <c r="W60" i="29"/>
  <c r="X60" i="29"/>
  <c r="B62" i="29"/>
  <c r="C62" i="29"/>
  <c r="D62" i="29"/>
  <c r="F62" i="29"/>
  <c r="G62" i="29"/>
  <c r="H62" i="29"/>
  <c r="J62" i="29"/>
  <c r="K62" i="29"/>
  <c r="L62" i="29"/>
  <c r="N62" i="29"/>
  <c r="O62" i="29"/>
  <c r="P62" i="29"/>
  <c r="R62" i="29"/>
  <c r="S62" i="29"/>
  <c r="T62" i="29"/>
  <c r="V62" i="29"/>
  <c r="W62" i="29"/>
  <c r="X62" i="29"/>
  <c r="B63" i="29"/>
  <c r="C63" i="29"/>
  <c r="D63" i="29"/>
  <c r="F63" i="29"/>
  <c r="G63" i="29"/>
  <c r="H63" i="29"/>
  <c r="J63" i="29"/>
  <c r="K63" i="29"/>
  <c r="L63" i="29"/>
  <c r="N63" i="29"/>
  <c r="O63" i="29"/>
  <c r="P63" i="29"/>
  <c r="R63" i="29"/>
  <c r="S63" i="29"/>
  <c r="T63" i="29"/>
  <c r="V63" i="29"/>
  <c r="W63" i="29"/>
  <c r="X63" i="29"/>
  <c r="B66" i="29"/>
  <c r="C66" i="29"/>
  <c r="D66" i="29"/>
  <c r="F66" i="29"/>
  <c r="G66" i="29"/>
  <c r="H66" i="29"/>
  <c r="J66" i="29"/>
  <c r="K66" i="29"/>
  <c r="L66" i="29"/>
  <c r="N66" i="29"/>
  <c r="O66" i="29"/>
  <c r="P66" i="29"/>
  <c r="R66" i="29"/>
  <c r="S66" i="29"/>
  <c r="T66" i="29"/>
  <c r="V66" i="29"/>
  <c r="W66" i="29"/>
  <c r="X66" i="29"/>
  <c r="B67" i="29"/>
  <c r="C67" i="29"/>
  <c r="D67" i="29"/>
  <c r="F67" i="29"/>
  <c r="G67" i="29"/>
  <c r="H67" i="29"/>
  <c r="J67" i="29"/>
  <c r="K67" i="29"/>
  <c r="L67" i="29"/>
  <c r="N67" i="29"/>
  <c r="O67" i="29"/>
  <c r="P67" i="29"/>
  <c r="R67" i="29"/>
  <c r="S67" i="29"/>
  <c r="T67" i="29"/>
  <c r="V67" i="29"/>
  <c r="W67" i="29"/>
  <c r="X67" i="29"/>
  <c r="B68" i="29"/>
  <c r="C68" i="29"/>
  <c r="D68" i="29"/>
  <c r="F68" i="29"/>
  <c r="G68" i="29"/>
  <c r="H68" i="29"/>
  <c r="J68" i="29"/>
  <c r="K68" i="29"/>
  <c r="L68" i="29"/>
  <c r="N68" i="29"/>
  <c r="O68" i="29"/>
  <c r="P68" i="29"/>
  <c r="R68" i="29"/>
  <c r="S68" i="29"/>
  <c r="T68" i="29"/>
  <c r="V68" i="29"/>
  <c r="W68" i="29"/>
  <c r="X68" i="29"/>
  <c r="B69" i="29"/>
  <c r="C69" i="29"/>
  <c r="D69" i="29"/>
  <c r="F69" i="29"/>
  <c r="G69" i="29"/>
  <c r="H69" i="29"/>
  <c r="J69" i="29"/>
  <c r="K69" i="29"/>
  <c r="L69" i="29"/>
  <c r="N69" i="29"/>
  <c r="O69" i="29"/>
  <c r="P69" i="29"/>
  <c r="R69" i="29"/>
  <c r="S69" i="29"/>
  <c r="T69" i="29"/>
  <c r="V69" i="29"/>
  <c r="W69" i="29"/>
  <c r="X69" i="29"/>
  <c r="B70" i="29"/>
  <c r="C70" i="29"/>
  <c r="D70" i="29"/>
  <c r="F70" i="29"/>
  <c r="G70" i="29"/>
  <c r="H70" i="29"/>
  <c r="J70" i="29"/>
  <c r="K70" i="29"/>
  <c r="L70" i="29"/>
  <c r="N70" i="29"/>
  <c r="O70" i="29"/>
  <c r="P70" i="29"/>
  <c r="R70" i="29"/>
  <c r="S70" i="29"/>
  <c r="T70" i="29"/>
  <c r="V70" i="29"/>
  <c r="W70" i="29"/>
  <c r="X70" i="29"/>
  <c r="B71" i="29"/>
  <c r="C71" i="29"/>
  <c r="D71" i="29"/>
  <c r="F71" i="29"/>
  <c r="G71" i="29"/>
  <c r="H71" i="29"/>
  <c r="J71" i="29"/>
  <c r="K71" i="29"/>
  <c r="L71" i="29"/>
  <c r="N71" i="29"/>
  <c r="O71" i="29"/>
  <c r="P71" i="29"/>
  <c r="R71" i="29"/>
  <c r="S71" i="29"/>
  <c r="T71" i="29"/>
  <c r="V71" i="29"/>
  <c r="W71" i="29"/>
  <c r="X71" i="29"/>
  <c r="B72" i="29"/>
  <c r="C72" i="29"/>
  <c r="D72" i="29"/>
  <c r="F72" i="29"/>
  <c r="G72" i="29"/>
  <c r="H72" i="29"/>
  <c r="J72" i="29"/>
  <c r="K72" i="29"/>
  <c r="L72" i="29"/>
  <c r="N72" i="29"/>
  <c r="O72" i="29"/>
  <c r="P72" i="29"/>
  <c r="R72" i="29"/>
  <c r="S72" i="29"/>
  <c r="T72" i="29"/>
  <c r="V72" i="29"/>
  <c r="W72" i="29"/>
  <c r="X72" i="29"/>
  <c r="B73" i="29"/>
  <c r="C73" i="29"/>
  <c r="D73" i="29"/>
  <c r="F73" i="29"/>
  <c r="G73" i="29"/>
  <c r="H73" i="29"/>
  <c r="J73" i="29"/>
  <c r="K73" i="29"/>
  <c r="L73" i="29"/>
  <c r="N73" i="29"/>
  <c r="O73" i="29"/>
  <c r="P73" i="29"/>
  <c r="R73" i="29"/>
  <c r="S73" i="29"/>
  <c r="T73" i="29"/>
  <c r="V73" i="29"/>
  <c r="W73" i="29"/>
  <c r="X73" i="29"/>
  <c r="B74" i="29"/>
  <c r="C74" i="29"/>
  <c r="D74" i="29"/>
  <c r="F74" i="29"/>
  <c r="G74" i="29"/>
  <c r="H74" i="29"/>
  <c r="J74" i="29"/>
  <c r="K74" i="29"/>
  <c r="L74" i="29"/>
  <c r="N74" i="29"/>
  <c r="O74" i="29"/>
  <c r="P74" i="29"/>
  <c r="R74" i="29"/>
  <c r="S74" i="29"/>
  <c r="T74" i="29"/>
  <c r="V74" i="29"/>
  <c r="W74" i="29"/>
  <c r="X74" i="29"/>
  <c r="B75" i="29"/>
  <c r="C75" i="29"/>
  <c r="D75" i="29"/>
  <c r="F75" i="29"/>
  <c r="G75" i="29"/>
  <c r="H75" i="29"/>
  <c r="J75" i="29"/>
  <c r="K75" i="29"/>
  <c r="L75" i="29"/>
  <c r="N75" i="29"/>
  <c r="O75" i="29"/>
  <c r="P75" i="29"/>
  <c r="R75" i="29"/>
  <c r="S75" i="29"/>
  <c r="T75" i="29"/>
  <c r="V75" i="29"/>
  <c r="W75" i="29"/>
  <c r="X75" i="29"/>
  <c r="B76" i="29"/>
  <c r="C76" i="29"/>
  <c r="D76" i="29"/>
  <c r="F76" i="29"/>
  <c r="G76" i="29"/>
  <c r="H76" i="29"/>
  <c r="J76" i="29"/>
  <c r="K76" i="29"/>
  <c r="L76" i="29"/>
  <c r="N76" i="29"/>
  <c r="O76" i="29"/>
  <c r="P76" i="29"/>
  <c r="R76" i="29"/>
  <c r="S76" i="29"/>
  <c r="T76" i="29"/>
  <c r="V76" i="29"/>
  <c r="W76" i="29"/>
  <c r="X76" i="29"/>
  <c r="B77" i="29"/>
  <c r="C77" i="29"/>
  <c r="D77" i="29"/>
  <c r="F77" i="29"/>
  <c r="G77" i="29"/>
  <c r="H77" i="29"/>
  <c r="J77" i="29"/>
  <c r="K77" i="29"/>
  <c r="L77" i="29"/>
  <c r="N77" i="29"/>
  <c r="O77" i="29"/>
  <c r="P77" i="29"/>
  <c r="R77" i="29"/>
  <c r="S77" i="29"/>
  <c r="T77" i="29"/>
  <c r="V77" i="29"/>
  <c r="W77" i="29"/>
  <c r="X77" i="29"/>
  <c r="B79" i="29"/>
  <c r="C79" i="29"/>
  <c r="D79" i="29"/>
  <c r="F79" i="29"/>
  <c r="G79" i="29"/>
  <c r="H79" i="29"/>
  <c r="J79" i="29"/>
  <c r="K79" i="29"/>
  <c r="L79" i="29"/>
  <c r="N79" i="29"/>
  <c r="O79" i="29"/>
  <c r="P79" i="29"/>
  <c r="R79" i="29"/>
  <c r="S79" i="29"/>
  <c r="T79" i="29"/>
  <c r="V79" i="29"/>
  <c r="W79" i="29"/>
  <c r="X79" i="29"/>
  <c r="B80" i="29"/>
  <c r="C80" i="29"/>
  <c r="D80" i="29"/>
  <c r="F80" i="29"/>
  <c r="G80" i="29"/>
  <c r="H80" i="29"/>
  <c r="J80" i="29"/>
  <c r="K80" i="29"/>
  <c r="L80" i="29"/>
  <c r="N80" i="29"/>
  <c r="O80" i="29"/>
  <c r="P80" i="29"/>
  <c r="R80" i="29"/>
  <c r="S80" i="29"/>
  <c r="T80" i="29"/>
  <c r="V80" i="29"/>
  <c r="W80" i="29"/>
  <c r="X80" i="29"/>
  <c r="B81" i="29"/>
  <c r="C81" i="29"/>
  <c r="D81" i="29"/>
  <c r="F81" i="29"/>
  <c r="G81" i="29"/>
  <c r="H81" i="29"/>
  <c r="J81" i="29"/>
  <c r="K81" i="29"/>
  <c r="L81" i="29"/>
  <c r="N81" i="29"/>
  <c r="O81" i="29"/>
  <c r="P81" i="29"/>
  <c r="R81" i="29"/>
  <c r="S81" i="29"/>
  <c r="T81" i="29"/>
  <c r="V81" i="29"/>
  <c r="W81" i="29"/>
  <c r="X81" i="29"/>
  <c r="B11" i="14"/>
  <c r="C11" i="14"/>
  <c r="D11" i="14"/>
  <c r="F11" i="14"/>
  <c r="G11" i="14"/>
  <c r="H11" i="14"/>
  <c r="J11" i="14"/>
  <c r="K11" i="14"/>
  <c r="L11" i="14"/>
  <c r="N11" i="14"/>
  <c r="O11" i="14"/>
  <c r="P11" i="14"/>
  <c r="R11" i="14"/>
  <c r="S11" i="14"/>
  <c r="T11" i="14"/>
  <c r="V11" i="14"/>
  <c r="W11" i="14"/>
  <c r="X11" i="14"/>
  <c r="Z11" i="14"/>
  <c r="AA11" i="14"/>
  <c r="AB11" i="14"/>
  <c r="W17" i="3"/>
  <c r="W12" i="3"/>
  <c r="W10" i="3" l="1"/>
  <c r="AB11" i="33"/>
  <c r="AA11" i="33"/>
  <c r="AA53" i="33" s="1"/>
  <c r="Z11" i="33"/>
  <c r="Z53" i="33" s="1"/>
  <c r="X11" i="33"/>
  <c r="W11" i="33"/>
  <c r="W53" i="33" s="1"/>
  <c r="V11" i="33"/>
  <c r="T11" i="33"/>
  <c r="S11" i="33"/>
  <c r="R11" i="33"/>
  <c r="P11" i="33"/>
  <c r="O11" i="33"/>
  <c r="N11" i="33"/>
  <c r="L11" i="33"/>
  <c r="K11" i="33"/>
  <c r="J11" i="33"/>
  <c r="H11" i="33"/>
  <c r="G11" i="33"/>
  <c r="F11" i="33"/>
  <c r="D11" i="33"/>
  <c r="C11" i="33"/>
  <c r="B11" i="33"/>
  <c r="B53" i="33" s="1"/>
  <c r="AA39" i="31"/>
  <c r="Z39" i="31"/>
  <c r="W39" i="31"/>
  <c r="V39" i="31"/>
  <c r="S39" i="31"/>
  <c r="R39" i="31"/>
  <c r="D39" i="31"/>
  <c r="C39" i="31"/>
  <c r="B39" i="31"/>
  <c r="AA38" i="31"/>
  <c r="Z38" i="31"/>
  <c r="W38" i="31"/>
  <c r="V38" i="31"/>
  <c r="S38" i="31"/>
  <c r="R38" i="31"/>
  <c r="D38" i="31"/>
  <c r="C38" i="31"/>
  <c r="B38" i="31"/>
  <c r="W36" i="31"/>
  <c r="V36" i="31"/>
  <c r="S36" i="31"/>
  <c r="R36" i="31"/>
  <c r="D36" i="31"/>
  <c r="C36" i="31"/>
  <c r="B36" i="31"/>
  <c r="AA34" i="31"/>
  <c r="Z34" i="31"/>
  <c r="W34" i="31"/>
  <c r="V34" i="31"/>
  <c r="S34" i="31"/>
  <c r="R34" i="31"/>
  <c r="D34" i="31"/>
  <c r="C34" i="31"/>
  <c r="B34" i="31"/>
  <c r="X39" i="31"/>
  <c r="T39" i="31"/>
  <c r="X38" i="31"/>
  <c r="T38" i="31"/>
  <c r="X36" i="31"/>
  <c r="T36" i="31"/>
  <c r="X34" i="31"/>
  <c r="T34" i="31"/>
  <c r="AA33" i="31"/>
  <c r="Z33" i="31"/>
  <c r="W33" i="31"/>
  <c r="V33" i="31"/>
  <c r="S33" i="31"/>
  <c r="R33" i="31"/>
  <c r="AA14" i="31"/>
  <c r="Z14" i="31"/>
  <c r="X14" i="31"/>
  <c r="W14" i="31"/>
  <c r="V14" i="31"/>
  <c r="T14" i="31"/>
  <c r="S14" i="31"/>
  <c r="R14" i="31"/>
  <c r="D14" i="31"/>
  <c r="C14" i="31"/>
  <c r="B14" i="31"/>
  <c r="AA12" i="31"/>
  <c r="Z12" i="31"/>
  <c r="Z29" i="31" s="1"/>
  <c r="X12" i="31"/>
  <c r="W12" i="31"/>
  <c r="V12" i="31"/>
  <c r="V29" i="31" s="1"/>
  <c r="T12" i="31"/>
  <c r="S12" i="31"/>
  <c r="R12" i="31"/>
  <c r="D12" i="31"/>
  <c r="D29" i="31" s="1"/>
  <c r="C12" i="31"/>
  <c r="B12" i="31"/>
  <c r="B29" i="31" s="1"/>
  <c r="AA11" i="31"/>
  <c r="Z11" i="31"/>
  <c r="X11" i="31"/>
  <c r="W11" i="31"/>
  <c r="V11" i="31"/>
  <c r="T11" i="31"/>
  <c r="S11" i="31"/>
  <c r="R11" i="31"/>
  <c r="D11" i="31"/>
  <c r="C11" i="31"/>
  <c r="B11" i="31"/>
  <c r="W82" i="30"/>
  <c r="V82" i="30"/>
  <c r="S82" i="30"/>
  <c r="R82" i="30"/>
  <c r="O82" i="30"/>
  <c r="N82" i="30"/>
  <c r="K82" i="30"/>
  <c r="J82" i="30"/>
  <c r="G82" i="30"/>
  <c r="F82" i="30"/>
  <c r="D82" i="30"/>
  <c r="C82" i="30"/>
  <c r="B82" i="30"/>
  <c r="W81" i="30"/>
  <c r="V81" i="30"/>
  <c r="S81" i="30"/>
  <c r="R81" i="30"/>
  <c r="O81" i="30"/>
  <c r="N81" i="30"/>
  <c r="K81" i="30"/>
  <c r="J81" i="30"/>
  <c r="G81" i="30"/>
  <c r="F81" i="30"/>
  <c r="D81" i="30"/>
  <c r="C81" i="30"/>
  <c r="B81" i="30"/>
  <c r="W79" i="30"/>
  <c r="V79" i="30"/>
  <c r="S79" i="30"/>
  <c r="R79" i="30"/>
  <c r="O79" i="30"/>
  <c r="N79" i="30"/>
  <c r="K79" i="30"/>
  <c r="J79" i="30"/>
  <c r="G79" i="30"/>
  <c r="F79" i="30"/>
  <c r="D79" i="30"/>
  <c r="C79" i="30"/>
  <c r="B79" i="30"/>
  <c r="W77" i="30"/>
  <c r="V77" i="30"/>
  <c r="S77" i="30"/>
  <c r="R77" i="30"/>
  <c r="O77" i="30"/>
  <c r="N77" i="30"/>
  <c r="K77" i="30"/>
  <c r="J77" i="30"/>
  <c r="G77" i="30"/>
  <c r="F77" i="30"/>
  <c r="D77" i="30"/>
  <c r="C77" i="30"/>
  <c r="B77" i="30"/>
  <c r="W76" i="30"/>
  <c r="V76" i="30"/>
  <c r="S76" i="30"/>
  <c r="R76" i="30"/>
  <c r="O76" i="30"/>
  <c r="N76" i="30"/>
  <c r="K76" i="30"/>
  <c r="J76" i="30"/>
  <c r="G76" i="30"/>
  <c r="F76" i="30"/>
  <c r="D76" i="30"/>
  <c r="C76" i="30"/>
  <c r="B76" i="30"/>
  <c r="W72" i="30"/>
  <c r="V72" i="30"/>
  <c r="S72" i="30"/>
  <c r="R72" i="30"/>
  <c r="O72" i="30"/>
  <c r="N72" i="30"/>
  <c r="K72" i="30"/>
  <c r="J72" i="30"/>
  <c r="G72" i="30"/>
  <c r="F72" i="30"/>
  <c r="D72" i="30"/>
  <c r="C72" i="30"/>
  <c r="B72" i="30"/>
  <c r="W71" i="30"/>
  <c r="V71" i="30"/>
  <c r="S71" i="30"/>
  <c r="R71" i="30"/>
  <c r="O71" i="30"/>
  <c r="N71" i="30"/>
  <c r="K71" i="30"/>
  <c r="J71" i="30"/>
  <c r="G71" i="30"/>
  <c r="F71" i="30"/>
  <c r="D71" i="30"/>
  <c r="C71" i="30"/>
  <c r="B71" i="30"/>
  <c r="W70" i="30"/>
  <c r="V70" i="30"/>
  <c r="S70" i="30"/>
  <c r="R70" i="30"/>
  <c r="O70" i="30"/>
  <c r="N70" i="30"/>
  <c r="K70" i="30"/>
  <c r="J70" i="30"/>
  <c r="G70" i="30"/>
  <c r="F70" i="30"/>
  <c r="D70" i="30"/>
  <c r="C70" i="30"/>
  <c r="B70" i="30"/>
  <c r="W69" i="30"/>
  <c r="V69" i="30"/>
  <c r="S69" i="30"/>
  <c r="R69" i="30"/>
  <c r="O69" i="30"/>
  <c r="N69" i="30"/>
  <c r="K69" i="30"/>
  <c r="J69" i="30"/>
  <c r="G69" i="30"/>
  <c r="F69" i="30"/>
  <c r="D69" i="30"/>
  <c r="C69" i="30"/>
  <c r="B69" i="30"/>
  <c r="W68" i="30"/>
  <c r="V68" i="30"/>
  <c r="S68" i="30"/>
  <c r="R68" i="30"/>
  <c r="O68" i="30"/>
  <c r="N68" i="30"/>
  <c r="K68" i="30"/>
  <c r="J68" i="30"/>
  <c r="G68" i="30"/>
  <c r="F68" i="30"/>
  <c r="D68" i="30"/>
  <c r="C68" i="30"/>
  <c r="B68" i="30"/>
  <c r="W67" i="30"/>
  <c r="V67" i="30"/>
  <c r="S67" i="30"/>
  <c r="R67" i="30"/>
  <c r="O67" i="30"/>
  <c r="N67" i="30"/>
  <c r="K67" i="30"/>
  <c r="J67" i="30"/>
  <c r="G67" i="30"/>
  <c r="F67" i="30"/>
  <c r="D67" i="30"/>
  <c r="C67" i="30"/>
  <c r="B67" i="30"/>
  <c r="W66" i="30"/>
  <c r="V66" i="30"/>
  <c r="S66" i="30"/>
  <c r="R66" i="30"/>
  <c r="O66" i="30"/>
  <c r="N66" i="30"/>
  <c r="K66" i="30"/>
  <c r="J66" i="30"/>
  <c r="G66" i="30"/>
  <c r="F66" i="30"/>
  <c r="D66" i="30"/>
  <c r="C66" i="30"/>
  <c r="B66" i="30"/>
  <c r="X82" i="30"/>
  <c r="T82" i="30"/>
  <c r="P82" i="30"/>
  <c r="L82" i="30"/>
  <c r="H82" i="30"/>
  <c r="X81" i="30"/>
  <c r="T81" i="30"/>
  <c r="P81" i="30"/>
  <c r="L81" i="30"/>
  <c r="H81" i="30"/>
  <c r="X79" i="30"/>
  <c r="T79" i="30"/>
  <c r="P79" i="30"/>
  <c r="L79" i="30"/>
  <c r="H79" i="30"/>
  <c r="X77" i="30"/>
  <c r="T77" i="30"/>
  <c r="P77" i="30"/>
  <c r="L77" i="30"/>
  <c r="H77" i="30"/>
  <c r="X76" i="30"/>
  <c r="T76" i="30"/>
  <c r="P76" i="30"/>
  <c r="L76" i="30"/>
  <c r="H76" i="30"/>
  <c r="W74" i="30"/>
  <c r="S74" i="30"/>
  <c r="T74" i="30"/>
  <c r="O74" i="30"/>
  <c r="N74" i="30"/>
  <c r="K74" i="30"/>
  <c r="J74" i="30"/>
  <c r="G74" i="30"/>
  <c r="F74" i="30"/>
  <c r="D74" i="30"/>
  <c r="C74" i="30"/>
  <c r="B74" i="30"/>
  <c r="X72" i="30"/>
  <c r="T72" i="30"/>
  <c r="P72" i="30"/>
  <c r="L72" i="30"/>
  <c r="H72" i="30"/>
  <c r="X71" i="30"/>
  <c r="T71" i="30"/>
  <c r="P71" i="30"/>
  <c r="L71" i="30"/>
  <c r="H71" i="30"/>
  <c r="X70" i="30"/>
  <c r="T70" i="30"/>
  <c r="P70" i="30"/>
  <c r="L70" i="30"/>
  <c r="H70" i="30"/>
  <c r="X69" i="30"/>
  <c r="T69" i="30"/>
  <c r="P69" i="30"/>
  <c r="L69" i="30"/>
  <c r="H69" i="30"/>
  <c r="X68" i="30"/>
  <c r="T68" i="30"/>
  <c r="P68" i="30"/>
  <c r="L68" i="30"/>
  <c r="H68" i="30"/>
  <c r="X67" i="30"/>
  <c r="T67" i="30"/>
  <c r="P67" i="30"/>
  <c r="L67" i="30"/>
  <c r="H67" i="30"/>
  <c r="X66" i="30"/>
  <c r="T66" i="30"/>
  <c r="P66" i="30"/>
  <c r="L66" i="30"/>
  <c r="H66" i="30"/>
  <c r="W64" i="30"/>
  <c r="V64" i="30"/>
  <c r="R64" i="30"/>
  <c r="O64" i="30"/>
  <c r="N64" i="30"/>
  <c r="K64" i="30"/>
  <c r="J64" i="30"/>
  <c r="F64" i="30"/>
  <c r="D64" i="30"/>
  <c r="C64" i="30"/>
  <c r="B64" i="30"/>
  <c r="X19" i="30"/>
  <c r="W19" i="30"/>
  <c r="V19" i="30"/>
  <c r="T19" i="30"/>
  <c r="S19" i="30"/>
  <c r="R19" i="30"/>
  <c r="P19" i="30"/>
  <c r="O19" i="30"/>
  <c r="N19" i="30"/>
  <c r="N62" i="30" s="1"/>
  <c r="L19" i="30"/>
  <c r="K19" i="30"/>
  <c r="K62" i="30" s="1"/>
  <c r="J19" i="30"/>
  <c r="H19" i="30"/>
  <c r="G19" i="30"/>
  <c r="F19" i="30"/>
  <c r="D19" i="30"/>
  <c r="C19" i="30"/>
  <c r="B19" i="30"/>
  <c r="B62" i="30" s="1"/>
  <c r="X18" i="30"/>
  <c r="W18" i="30"/>
  <c r="W61" i="30" s="1"/>
  <c r="V18" i="30"/>
  <c r="T18" i="30"/>
  <c r="S18" i="30"/>
  <c r="R18" i="30"/>
  <c r="R61" i="30" s="1"/>
  <c r="P18" i="30"/>
  <c r="O18" i="30"/>
  <c r="N18" i="30"/>
  <c r="N61" i="30" s="1"/>
  <c r="L18" i="30"/>
  <c r="K18" i="30"/>
  <c r="J18" i="30"/>
  <c r="H18" i="30"/>
  <c r="G18" i="30"/>
  <c r="F18" i="30"/>
  <c r="D18" i="30"/>
  <c r="C18" i="30"/>
  <c r="C61" i="30" s="1"/>
  <c r="B18" i="30"/>
  <c r="X17" i="30"/>
  <c r="W17" i="30"/>
  <c r="V17" i="30"/>
  <c r="T17" i="30"/>
  <c r="S17" i="30"/>
  <c r="S60" i="30" s="1"/>
  <c r="R17" i="30"/>
  <c r="P17" i="30"/>
  <c r="O17" i="30"/>
  <c r="O60" i="30" s="1"/>
  <c r="N17" i="30"/>
  <c r="N60" i="30" s="1"/>
  <c r="L17" i="30"/>
  <c r="K17" i="30"/>
  <c r="J17" i="30"/>
  <c r="J60" i="30" s="1"/>
  <c r="H17" i="30"/>
  <c r="G17" i="30"/>
  <c r="F17" i="30"/>
  <c r="D17" i="30"/>
  <c r="D60" i="30" s="1"/>
  <c r="C17" i="30"/>
  <c r="C60" i="30" s="1"/>
  <c r="B17" i="30"/>
  <c r="X16" i="30"/>
  <c r="W16" i="30"/>
  <c r="V16" i="30"/>
  <c r="V59" i="30" s="1"/>
  <c r="T16" i="30"/>
  <c r="S16" i="30"/>
  <c r="R16" i="30"/>
  <c r="P16" i="30"/>
  <c r="O16" i="30"/>
  <c r="N16" i="30"/>
  <c r="L16" i="30"/>
  <c r="K16" i="30"/>
  <c r="K59" i="30" s="1"/>
  <c r="J16" i="30"/>
  <c r="H16" i="30"/>
  <c r="G16" i="30"/>
  <c r="F16" i="30"/>
  <c r="D16" i="30"/>
  <c r="C16" i="30"/>
  <c r="C59" i="30" s="1"/>
  <c r="B16" i="30"/>
  <c r="X15" i="30"/>
  <c r="W15" i="30"/>
  <c r="W58" i="30" s="1"/>
  <c r="V15" i="30"/>
  <c r="V58" i="30" s="1"/>
  <c r="T15" i="30"/>
  <c r="S15" i="30"/>
  <c r="R15" i="30"/>
  <c r="P15" i="30"/>
  <c r="O15" i="30"/>
  <c r="N15" i="30"/>
  <c r="N58" i="30" s="1"/>
  <c r="L15" i="30"/>
  <c r="K15" i="30"/>
  <c r="J15" i="30"/>
  <c r="H15" i="30"/>
  <c r="G15" i="30"/>
  <c r="F15" i="30"/>
  <c r="F58" i="30" s="1"/>
  <c r="D15" i="30"/>
  <c r="D58" i="30" s="1"/>
  <c r="C15" i="30"/>
  <c r="B15" i="30"/>
  <c r="X14" i="30"/>
  <c r="W14" i="30"/>
  <c r="W57" i="30" s="1"/>
  <c r="V14" i="30"/>
  <c r="T14" i="30"/>
  <c r="S14" i="30"/>
  <c r="R14" i="30"/>
  <c r="P14" i="30"/>
  <c r="O14" i="30"/>
  <c r="O57" i="30" s="1"/>
  <c r="N14" i="30"/>
  <c r="N57" i="30" s="1"/>
  <c r="L14" i="30"/>
  <c r="K14" i="30"/>
  <c r="J14" i="30"/>
  <c r="J57" i="30" s="1"/>
  <c r="H14" i="30"/>
  <c r="G14" i="30"/>
  <c r="G57" i="30" s="1"/>
  <c r="F14" i="30"/>
  <c r="D14" i="30"/>
  <c r="C14" i="30"/>
  <c r="B14" i="30"/>
  <c r="X13" i="30"/>
  <c r="W13" i="30"/>
  <c r="V13" i="30"/>
  <c r="T13" i="30"/>
  <c r="S13" i="30"/>
  <c r="R13" i="30"/>
  <c r="R56" i="30" s="1"/>
  <c r="P13" i="30"/>
  <c r="O13" i="30"/>
  <c r="N13" i="30"/>
  <c r="N56" i="30" s="1"/>
  <c r="L13" i="30"/>
  <c r="K13" i="30"/>
  <c r="K56" i="30" s="1"/>
  <c r="J13" i="30"/>
  <c r="J56" i="30" s="1"/>
  <c r="H13" i="30"/>
  <c r="G13" i="30"/>
  <c r="F13" i="30"/>
  <c r="D13" i="30"/>
  <c r="C13" i="30"/>
  <c r="B13" i="30"/>
  <c r="X11" i="30"/>
  <c r="W11" i="30"/>
  <c r="V11" i="30"/>
  <c r="T11" i="30"/>
  <c r="S11" i="30"/>
  <c r="R11" i="30"/>
  <c r="P11" i="30"/>
  <c r="O11" i="30"/>
  <c r="N11" i="30"/>
  <c r="L11" i="30"/>
  <c r="K11" i="30"/>
  <c r="J11" i="30"/>
  <c r="J54" i="30" s="1"/>
  <c r="H11" i="30"/>
  <c r="G11" i="30"/>
  <c r="F11" i="30"/>
  <c r="D11" i="30"/>
  <c r="C11" i="30"/>
  <c r="B11" i="30"/>
  <c r="W55" i="29"/>
  <c r="V55" i="29"/>
  <c r="S55" i="29"/>
  <c r="R55" i="29"/>
  <c r="O55" i="29"/>
  <c r="N55" i="29"/>
  <c r="K55" i="29"/>
  <c r="J55" i="29"/>
  <c r="G55" i="29"/>
  <c r="F55" i="29"/>
  <c r="D55" i="29"/>
  <c r="C55" i="29"/>
  <c r="B55" i="29"/>
  <c r="X55" i="29"/>
  <c r="T55" i="29"/>
  <c r="P55" i="29"/>
  <c r="L55" i="29"/>
  <c r="H55" i="29"/>
  <c r="AA11" i="29"/>
  <c r="Z11" i="29"/>
  <c r="X11" i="29"/>
  <c r="W11" i="29"/>
  <c r="W53" i="29" s="1"/>
  <c r="V11" i="29"/>
  <c r="V53" i="29" s="1"/>
  <c r="T11" i="29"/>
  <c r="S11" i="29"/>
  <c r="R11" i="29"/>
  <c r="R53" i="29" s="1"/>
  <c r="P11" i="29"/>
  <c r="O11" i="29"/>
  <c r="O53" i="29" s="1"/>
  <c r="N11" i="29"/>
  <c r="L11" i="29"/>
  <c r="K11" i="29"/>
  <c r="K53" i="29" s="1"/>
  <c r="J11" i="29"/>
  <c r="J53" i="29" s="1"/>
  <c r="H11" i="29"/>
  <c r="G11" i="29"/>
  <c r="F11" i="29"/>
  <c r="D11" i="29"/>
  <c r="C11" i="29"/>
  <c r="C53" i="29" s="1"/>
  <c r="B11" i="29"/>
  <c r="B53" i="29" s="1"/>
  <c r="W39" i="27"/>
  <c r="V39" i="27"/>
  <c r="S39" i="27"/>
  <c r="R39" i="27"/>
  <c r="O39" i="27"/>
  <c r="N39" i="27"/>
  <c r="K39" i="27"/>
  <c r="J39" i="27"/>
  <c r="G39" i="27"/>
  <c r="F39" i="27"/>
  <c r="D39" i="27"/>
  <c r="C39" i="27"/>
  <c r="B39" i="27"/>
  <c r="W35" i="27"/>
  <c r="V35" i="27"/>
  <c r="S35" i="27"/>
  <c r="R35" i="27"/>
  <c r="O35" i="27"/>
  <c r="N35" i="27"/>
  <c r="K35" i="27"/>
  <c r="J35" i="27"/>
  <c r="G35" i="27"/>
  <c r="F35" i="27"/>
  <c r="D35" i="27"/>
  <c r="C35" i="27"/>
  <c r="B35" i="27"/>
  <c r="W34" i="27"/>
  <c r="V34" i="27"/>
  <c r="S34" i="27"/>
  <c r="R34" i="27"/>
  <c r="O34" i="27"/>
  <c r="N34" i="27"/>
  <c r="K34" i="27"/>
  <c r="J34" i="27"/>
  <c r="G34" i="27"/>
  <c r="F34" i="27"/>
  <c r="D34" i="27"/>
  <c r="C34" i="27"/>
  <c r="B34" i="27"/>
  <c r="X39" i="27"/>
  <c r="T39" i="27"/>
  <c r="P39" i="27"/>
  <c r="L39" i="27"/>
  <c r="H39" i="27"/>
  <c r="V38" i="27"/>
  <c r="S38" i="27"/>
  <c r="R38" i="27"/>
  <c r="O38" i="27"/>
  <c r="N38" i="27"/>
  <c r="K38" i="27"/>
  <c r="L38" i="27"/>
  <c r="F38" i="27"/>
  <c r="X35" i="27"/>
  <c r="T35" i="27"/>
  <c r="P35" i="27"/>
  <c r="L35" i="27"/>
  <c r="H35" i="27"/>
  <c r="X34" i="27"/>
  <c r="T34" i="27"/>
  <c r="P34" i="27"/>
  <c r="L34" i="27"/>
  <c r="H34" i="27"/>
  <c r="W33" i="27"/>
  <c r="V33" i="27"/>
  <c r="R33" i="27"/>
  <c r="P33" i="27"/>
  <c r="N33" i="27"/>
  <c r="K33" i="27"/>
  <c r="L33" i="27"/>
  <c r="G33" i="27"/>
  <c r="X13" i="27"/>
  <c r="W13" i="27"/>
  <c r="V13" i="27"/>
  <c r="T13" i="27"/>
  <c r="S13" i="27"/>
  <c r="R13" i="27"/>
  <c r="P13" i="27"/>
  <c r="O13" i="27"/>
  <c r="O30" i="27" s="1"/>
  <c r="N13" i="27"/>
  <c r="N30" i="27" s="1"/>
  <c r="L13" i="27"/>
  <c r="K13" i="27"/>
  <c r="J13" i="27"/>
  <c r="H13" i="27"/>
  <c r="G13" i="27"/>
  <c r="G30" i="27" s="1"/>
  <c r="F13" i="27"/>
  <c r="F30" i="27" s="1"/>
  <c r="D13" i="27"/>
  <c r="C13" i="27"/>
  <c r="B13" i="27"/>
  <c r="X12" i="27"/>
  <c r="W12" i="27"/>
  <c r="V12" i="27"/>
  <c r="T12" i="27"/>
  <c r="S12" i="27"/>
  <c r="R12" i="27"/>
  <c r="R29" i="27" s="1"/>
  <c r="P12" i="27"/>
  <c r="O12" i="27"/>
  <c r="N12" i="27"/>
  <c r="L12" i="27"/>
  <c r="K12" i="27"/>
  <c r="J12" i="27"/>
  <c r="H12" i="27"/>
  <c r="G12" i="27"/>
  <c r="F12" i="27"/>
  <c r="D12" i="27"/>
  <c r="C12" i="27"/>
  <c r="B12" i="27"/>
  <c r="X11" i="27"/>
  <c r="W11" i="27"/>
  <c r="V11" i="27"/>
  <c r="T11" i="27"/>
  <c r="S11" i="27"/>
  <c r="R11" i="27"/>
  <c r="P11" i="27"/>
  <c r="O11" i="27"/>
  <c r="N11" i="27"/>
  <c r="L11" i="27"/>
  <c r="K11" i="27"/>
  <c r="J11" i="27"/>
  <c r="H11" i="27"/>
  <c r="G11" i="27"/>
  <c r="F11" i="27"/>
  <c r="D11" i="27"/>
  <c r="C11" i="27"/>
  <c r="B11" i="27"/>
  <c r="AA82" i="26"/>
  <c r="Z82" i="26"/>
  <c r="W82" i="26"/>
  <c r="V82" i="26"/>
  <c r="S82" i="26"/>
  <c r="R82" i="26"/>
  <c r="O82" i="26"/>
  <c r="N82" i="26"/>
  <c r="K82" i="26"/>
  <c r="J82" i="26"/>
  <c r="G82" i="26"/>
  <c r="F82" i="26"/>
  <c r="D82" i="26"/>
  <c r="C82" i="26"/>
  <c r="B82" i="26"/>
  <c r="AA81" i="26"/>
  <c r="Z81" i="26"/>
  <c r="W81" i="26"/>
  <c r="V81" i="26"/>
  <c r="S81" i="26"/>
  <c r="R81" i="26"/>
  <c r="O81" i="26"/>
  <c r="N81" i="26"/>
  <c r="K81" i="26"/>
  <c r="J81" i="26"/>
  <c r="G81" i="26"/>
  <c r="F81" i="26"/>
  <c r="D81" i="26"/>
  <c r="C81" i="26"/>
  <c r="B81" i="26"/>
  <c r="AA80" i="26"/>
  <c r="Z80" i="26"/>
  <c r="W80" i="26"/>
  <c r="V80" i="26"/>
  <c r="S80" i="26"/>
  <c r="R80" i="26"/>
  <c r="O80" i="26"/>
  <c r="N80" i="26"/>
  <c r="K80" i="26"/>
  <c r="J80" i="26"/>
  <c r="G80" i="26"/>
  <c r="F80" i="26"/>
  <c r="D80" i="26"/>
  <c r="C80" i="26"/>
  <c r="B80" i="26"/>
  <c r="AA79" i="26"/>
  <c r="Z79" i="26"/>
  <c r="W79" i="26"/>
  <c r="V79" i="26"/>
  <c r="S79" i="26"/>
  <c r="R79" i="26"/>
  <c r="O79" i="26"/>
  <c r="N79" i="26"/>
  <c r="K79" i="26"/>
  <c r="J79" i="26"/>
  <c r="G79" i="26"/>
  <c r="F79" i="26"/>
  <c r="D79" i="26"/>
  <c r="C79" i="26"/>
  <c r="B79" i="26"/>
  <c r="AA78" i="26"/>
  <c r="Z78" i="26"/>
  <c r="W78" i="26"/>
  <c r="V78" i="26"/>
  <c r="S78" i="26"/>
  <c r="R78" i="26"/>
  <c r="O78" i="26"/>
  <c r="N78" i="26"/>
  <c r="K78" i="26"/>
  <c r="J78" i="26"/>
  <c r="G78" i="26"/>
  <c r="F78" i="26"/>
  <c r="D78" i="26"/>
  <c r="C78" i="26"/>
  <c r="B78" i="26"/>
  <c r="AA77" i="26"/>
  <c r="Z77" i="26"/>
  <c r="W77" i="26"/>
  <c r="V77" i="26"/>
  <c r="S77" i="26"/>
  <c r="R77" i="26"/>
  <c r="O77" i="26"/>
  <c r="N77" i="26"/>
  <c r="K77" i="26"/>
  <c r="J77" i="26"/>
  <c r="G77" i="26"/>
  <c r="F77" i="26"/>
  <c r="D77" i="26"/>
  <c r="C77" i="26"/>
  <c r="B77" i="26"/>
  <c r="AA76" i="26"/>
  <c r="Z76" i="26"/>
  <c r="W76" i="26"/>
  <c r="V76" i="26"/>
  <c r="S76" i="26"/>
  <c r="R76" i="26"/>
  <c r="O76" i="26"/>
  <c r="N76" i="26"/>
  <c r="K76" i="26"/>
  <c r="J76" i="26"/>
  <c r="G76" i="26"/>
  <c r="F76" i="26"/>
  <c r="D76" i="26"/>
  <c r="C76" i="26"/>
  <c r="B76" i="26"/>
  <c r="AA72" i="26"/>
  <c r="Z72" i="26"/>
  <c r="W72" i="26"/>
  <c r="V72" i="26"/>
  <c r="S72" i="26"/>
  <c r="R72" i="26"/>
  <c r="O72" i="26"/>
  <c r="N72" i="26"/>
  <c r="K72" i="26"/>
  <c r="J72" i="26"/>
  <c r="G72" i="26"/>
  <c r="F72" i="26"/>
  <c r="D72" i="26"/>
  <c r="C72" i="26"/>
  <c r="B72" i="26"/>
  <c r="AA71" i="26"/>
  <c r="Z71" i="26"/>
  <c r="W71" i="26"/>
  <c r="V71" i="26"/>
  <c r="S71" i="26"/>
  <c r="R71" i="26"/>
  <c r="O71" i="26"/>
  <c r="N71" i="26"/>
  <c r="K71" i="26"/>
  <c r="J71" i="26"/>
  <c r="G71" i="26"/>
  <c r="F71" i="26"/>
  <c r="D71" i="26"/>
  <c r="C71" i="26"/>
  <c r="B71" i="26"/>
  <c r="AA70" i="26"/>
  <c r="Z70" i="26"/>
  <c r="W70" i="26"/>
  <c r="V70" i="26"/>
  <c r="S70" i="26"/>
  <c r="R70" i="26"/>
  <c r="O70" i="26"/>
  <c r="N70" i="26"/>
  <c r="K70" i="26"/>
  <c r="J70" i="26"/>
  <c r="G70" i="26"/>
  <c r="F70" i="26"/>
  <c r="D70" i="26"/>
  <c r="C70" i="26"/>
  <c r="B70" i="26"/>
  <c r="AA69" i="26"/>
  <c r="Z69" i="26"/>
  <c r="W69" i="26"/>
  <c r="V69" i="26"/>
  <c r="S69" i="26"/>
  <c r="R69" i="26"/>
  <c r="O69" i="26"/>
  <c r="N69" i="26"/>
  <c r="K69" i="26"/>
  <c r="J69" i="26"/>
  <c r="G69" i="26"/>
  <c r="F69" i="26"/>
  <c r="D69" i="26"/>
  <c r="C69" i="26"/>
  <c r="B69" i="26"/>
  <c r="AA68" i="26"/>
  <c r="Z68" i="26"/>
  <c r="W68" i="26"/>
  <c r="V68" i="26"/>
  <c r="S68" i="26"/>
  <c r="R68" i="26"/>
  <c r="O68" i="26"/>
  <c r="N68" i="26"/>
  <c r="K68" i="26"/>
  <c r="J68" i="26"/>
  <c r="G68" i="26"/>
  <c r="F68" i="26"/>
  <c r="D68" i="26"/>
  <c r="C68" i="26"/>
  <c r="B68" i="26"/>
  <c r="AA67" i="26"/>
  <c r="Z67" i="26"/>
  <c r="W67" i="26"/>
  <c r="V67" i="26"/>
  <c r="S67" i="26"/>
  <c r="R67" i="26"/>
  <c r="O67" i="26"/>
  <c r="N67" i="26"/>
  <c r="K67" i="26"/>
  <c r="J67" i="26"/>
  <c r="G67" i="26"/>
  <c r="F67" i="26"/>
  <c r="D67" i="26"/>
  <c r="C67" i="26"/>
  <c r="B67" i="26"/>
  <c r="AA66" i="26"/>
  <c r="Z66" i="26"/>
  <c r="W66" i="26"/>
  <c r="V66" i="26"/>
  <c r="S66" i="26"/>
  <c r="R66" i="26"/>
  <c r="O66" i="26"/>
  <c r="N66" i="26"/>
  <c r="K66" i="26"/>
  <c r="J66" i="26"/>
  <c r="G66" i="26"/>
  <c r="F66" i="26"/>
  <c r="D66" i="26"/>
  <c r="C66" i="26"/>
  <c r="B66" i="26"/>
  <c r="BA40" i="26"/>
  <c r="AW40" i="26"/>
  <c r="AS40" i="26"/>
  <c r="AO40" i="26"/>
  <c r="AK40" i="26"/>
  <c r="AB82" i="26"/>
  <c r="X82" i="26"/>
  <c r="T82" i="26"/>
  <c r="P82" i="26"/>
  <c r="L82" i="26"/>
  <c r="H82" i="26"/>
  <c r="AB81" i="26"/>
  <c r="X81" i="26"/>
  <c r="T81" i="26"/>
  <c r="P81" i="26"/>
  <c r="L81" i="26"/>
  <c r="H81" i="26"/>
  <c r="AB80" i="26"/>
  <c r="X80" i="26"/>
  <c r="T80" i="26"/>
  <c r="P80" i="26"/>
  <c r="L80" i="26"/>
  <c r="H80" i="26"/>
  <c r="AB79" i="26"/>
  <c r="X79" i="26"/>
  <c r="T79" i="26"/>
  <c r="P79" i="26"/>
  <c r="L79" i="26"/>
  <c r="H79" i="26"/>
  <c r="AB78" i="26"/>
  <c r="X78" i="26"/>
  <c r="T78" i="26"/>
  <c r="P78" i="26"/>
  <c r="L78" i="26"/>
  <c r="H78" i="26"/>
  <c r="AB77" i="26"/>
  <c r="X77" i="26"/>
  <c r="T77" i="26"/>
  <c r="P77" i="26"/>
  <c r="L77" i="26"/>
  <c r="H77" i="26"/>
  <c r="AB76" i="26"/>
  <c r="X76" i="26"/>
  <c r="T76" i="26"/>
  <c r="P76" i="26"/>
  <c r="L76" i="26"/>
  <c r="H76" i="26"/>
  <c r="W74" i="26"/>
  <c r="V74" i="26"/>
  <c r="S74" i="26"/>
  <c r="R74" i="26"/>
  <c r="N74" i="26"/>
  <c r="K74" i="26"/>
  <c r="J74" i="26"/>
  <c r="G74" i="26"/>
  <c r="C74" i="26"/>
  <c r="B74" i="26"/>
  <c r="AB72" i="26"/>
  <c r="X72" i="26"/>
  <c r="T72" i="26"/>
  <c r="P72" i="26"/>
  <c r="L72" i="26"/>
  <c r="H72" i="26"/>
  <c r="AB71" i="26"/>
  <c r="X71" i="26"/>
  <c r="T71" i="26"/>
  <c r="P71" i="26"/>
  <c r="L71" i="26"/>
  <c r="H71" i="26"/>
  <c r="AB70" i="26"/>
  <c r="X70" i="26"/>
  <c r="T70" i="26"/>
  <c r="P70" i="26"/>
  <c r="L70" i="26"/>
  <c r="H70" i="26"/>
  <c r="AB69" i="26"/>
  <c r="X69" i="26"/>
  <c r="T69" i="26"/>
  <c r="P69" i="26"/>
  <c r="L69" i="26"/>
  <c r="H69" i="26"/>
  <c r="AB68" i="26"/>
  <c r="X68" i="26"/>
  <c r="T68" i="26"/>
  <c r="P68" i="26"/>
  <c r="L68" i="26"/>
  <c r="H68" i="26"/>
  <c r="AB67" i="26"/>
  <c r="X67" i="26"/>
  <c r="T67" i="26"/>
  <c r="P67" i="26"/>
  <c r="L67" i="26"/>
  <c r="H67" i="26"/>
  <c r="AB66" i="26"/>
  <c r="X66" i="26"/>
  <c r="T66" i="26"/>
  <c r="P66" i="26"/>
  <c r="L66" i="26"/>
  <c r="H66" i="26"/>
  <c r="AA64" i="26"/>
  <c r="AB64" i="26"/>
  <c r="W64" i="26"/>
  <c r="V64" i="26"/>
  <c r="S64" i="26"/>
  <c r="R64" i="26"/>
  <c r="O64" i="26"/>
  <c r="N64" i="26"/>
  <c r="K64" i="26"/>
  <c r="J64" i="26"/>
  <c r="G64" i="26"/>
  <c r="F64" i="26"/>
  <c r="D64" i="26"/>
  <c r="C64" i="26"/>
  <c r="B64" i="26"/>
  <c r="AB19" i="26"/>
  <c r="AA19" i="26"/>
  <c r="Z19" i="26"/>
  <c r="Z62" i="26" s="1"/>
  <c r="X19" i="26"/>
  <c r="W19" i="26"/>
  <c r="W62" i="26" s="1"/>
  <c r="V19" i="26"/>
  <c r="V62" i="26" s="1"/>
  <c r="T19" i="26"/>
  <c r="S19" i="26"/>
  <c r="S62" i="26" s="1"/>
  <c r="R19" i="26"/>
  <c r="P19" i="26"/>
  <c r="O19" i="26"/>
  <c r="N19" i="26"/>
  <c r="N62" i="26" s="1"/>
  <c r="L19" i="26"/>
  <c r="K19" i="26"/>
  <c r="J19" i="26"/>
  <c r="H19" i="26"/>
  <c r="G19" i="26"/>
  <c r="G62" i="26" s="1"/>
  <c r="F19" i="26"/>
  <c r="F62" i="26" s="1"/>
  <c r="D19" i="26"/>
  <c r="C19" i="26"/>
  <c r="B19" i="26"/>
  <c r="AB18" i="26"/>
  <c r="AA18" i="26"/>
  <c r="Z18" i="26"/>
  <c r="X18" i="26"/>
  <c r="W18" i="26"/>
  <c r="V18" i="26"/>
  <c r="V61" i="26" s="1"/>
  <c r="T18" i="26"/>
  <c r="S18" i="26"/>
  <c r="R18" i="26"/>
  <c r="P18" i="26"/>
  <c r="O18" i="26"/>
  <c r="N18" i="26"/>
  <c r="L18" i="26"/>
  <c r="K18" i="26"/>
  <c r="K61" i="26" s="1"/>
  <c r="J18" i="26"/>
  <c r="H18" i="26"/>
  <c r="G18" i="26"/>
  <c r="F18" i="26"/>
  <c r="F61" i="26" s="1"/>
  <c r="D18" i="26"/>
  <c r="C18" i="26"/>
  <c r="B18" i="26"/>
  <c r="AB17" i="26"/>
  <c r="AA17" i="26"/>
  <c r="Z17" i="26"/>
  <c r="Z60" i="26" s="1"/>
  <c r="X17" i="26"/>
  <c r="W17" i="26"/>
  <c r="W60" i="26" s="1"/>
  <c r="V17" i="26"/>
  <c r="T17" i="26"/>
  <c r="S17" i="26"/>
  <c r="S60" i="26" s="1"/>
  <c r="R17" i="26"/>
  <c r="P17" i="26"/>
  <c r="O17" i="26"/>
  <c r="O60" i="26" s="1"/>
  <c r="N17" i="26"/>
  <c r="N60" i="26" s="1"/>
  <c r="L17" i="26"/>
  <c r="K17" i="26"/>
  <c r="J17" i="26"/>
  <c r="H17" i="26"/>
  <c r="G17" i="26"/>
  <c r="G60" i="26" s="1"/>
  <c r="F17" i="26"/>
  <c r="D17" i="26"/>
  <c r="D60" i="26" s="1"/>
  <c r="C17" i="26"/>
  <c r="B17" i="26"/>
  <c r="AB16" i="26"/>
  <c r="AA16" i="26"/>
  <c r="Z16" i="26"/>
  <c r="X16" i="26"/>
  <c r="W16" i="26"/>
  <c r="V16" i="26"/>
  <c r="V59" i="26" s="1"/>
  <c r="T16" i="26"/>
  <c r="S16" i="26"/>
  <c r="R16" i="26"/>
  <c r="P16" i="26"/>
  <c r="O16" i="26"/>
  <c r="N16" i="26"/>
  <c r="N59" i="26" s="1"/>
  <c r="L16" i="26"/>
  <c r="K16" i="26"/>
  <c r="J16" i="26"/>
  <c r="J59" i="26" s="1"/>
  <c r="H16" i="26"/>
  <c r="G16" i="26"/>
  <c r="F16" i="26"/>
  <c r="D16" i="26"/>
  <c r="C16" i="26"/>
  <c r="B16" i="26"/>
  <c r="AB15" i="26"/>
  <c r="AA15" i="26"/>
  <c r="Z15" i="26"/>
  <c r="Z58" i="26" s="1"/>
  <c r="X15" i="26"/>
  <c r="W15" i="26"/>
  <c r="V15" i="26"/>
  <c r="T15" i="26"/>
  <c r="S15" i="26"/>
  <c r="S58" i="26" s="1"/>
  <c r="R15" i="26"/>
  <c r="P15" i="26"/>
  <c r="O15" i="26"/>
  <c r="N15" i="26"/>
  <c r="L15" i="26"/>
  <c r="K15" i="26"/>
  <c r="J15" i="26"/>
  <c r="H15" i="26"/>
  <c r="G15" i="26"/>
  <c r="G58" i="26" s="1"/>
  <c r="F15" i="26"/>
  <c r="F58" i="26" s="1"/>
  <c r="D15" i="26"/>
  <c r="D58" i="26" s="1"/>
  <c r="C15" i="26"/>
  <c r="B15" i="26"/>
  <c r="AB14" i="26"/>
  <c r="AA14" i="26"/>
  <c r="Z14" i="26"/>
  <c r="Z57" i="26" s="1"/>
  <c r="X14" i="26"/>
  <c r="W14" i="26"/>
  <c r="V14" i="26"/>
  <c r="V57" i="26" s="1"/>
  <c r="T14" i="26"/>
  <c r="S14" i="26"/>
  <c r="R14" i="26"/>
  <c r="P14" i="26"/>
  <c r="O14" i="26"/>
  <c r="O57" i="26" s="1"/>
  <c r="N14" i="26"/>
  <c r="L14" i="26"/>
  <c r="K14" i="26"/>
  <c r="K57" i="26" s="1"/>
  <c r="J14" i="26"/>
  <c r="J57" i="26" s="1"/>
  <c r="H14" i="26"/>
  <c r="G14" i="26"/>
  <c r="F14" i="26"/>
  <c r="D14" i="26"/>
  <c r="C14" i="26"/>
  <c r="B14" i="26"/>
  <c r="B57" i="26" s="1"/>
  <c r="AB13" i="26"/>
  <c r="AA13" i="26"/>
  <c r="Z13" i="26"/>
  <c r="X13" i="26"/>
  <c r="W13" i="26"/>
  <c r="V13" i="26"/>
  <c r="T13" i="26"/>
  <c r="S13" i="26"/>
  <c r="R13" i="26"/>
  <c r="P13" i="26"/>
  <c r="O13" i="26"/>
  <c r="N13" i="26"/>
  <c r="L13" i="26"/>
  <c r="K13" i="26"/>
  <c r="J13" i="26"/>
  <c r="H13" i="26"/>
  <c r="G13" i="26"/>
  <c r="F13" i="26"/>
  <c r="F56" i="26" s="1"/>
  <c r="D13" i="26"/>
  <c r="C13" i="26"/>
  <c r="B13" i="26"/>
  <c r="AB11" i="26"/>
  <c r="AA11" i="26"/>
  <c r="Z11" i="26"/>
  <c r="X11" i="26"/>
  <c r="W11" i="26"/>
  <c r="V11" i="26"/>
  <c r="T11" i="26"/>
  <c r="S11" i="26"/>
  <c r="R11" i="26"/>
  <c r="P11" i="26"/>
  <c r="O11" i="26"/>
  <c r="N11" i="26"/>
  <c r="L11" i="26"/>
  <c r="K11" i="26"/>
  <c r="J11" i="26"/>
  <c r="H11" i="26"/>
  <c r="G11" i="26"/>
  <c r="F11" i="26"/>
  <c r="D11" i="26"/>
  <c r="C11" i="26"/>
  <c r="B11" i="26"/>
  <c r="AA81" i="25"/>
  <c r="Z81" i="25"/>
  <c r="W81" i="25"/>
  <c r="V81" i="25"/>
  <c r="S81" i="25"/>
  <c r="R81" i="25"/>
  <c r="O81" i="25"/>
  <c r="N81" i="25"/>
  <c r="K81" i="25"/>
  <c r="J81" i="25"/>
  <c r="G81" i="25"/>
  <c r="F81" i="25"/>
  <c r="D81" i="25"/>
  <c r="C81" i="25"/>
  <c r="B81" i="25"/>
  <c r="AA80" i="25"/>
  <c r="Z80" i="25"/>
  <c r="W80" i="25"/>
  <c r="V80" i="25"/>
  <c r="S80" i="25"/>
  <c r="R80" i="25"/>
  <c r="O80" i="25"/>
  <c r="N80" i="25"/>
  <c r="K80" i="25"/>
  <c r="J80" i="25"/>
  <c r="G80" i="25"/>
  <c r="F80" i="25"/>
  <c r="D80" i="25"/>
  <c r="C80" i="25"/>
  <c r="B80" i="25"/>
  <c r="AA79" i="25"/>
  <c r="Z79" i="25"/>
  <c r="W79" i="25"/>
  <c r="V79" i="25"/>
  <c r="S79" i="25"/>
  <c r="R79" i="25"/>
  <c r="O79" i="25"/>
  <c r="N79" i="25"/>
  <c r="K79" i="25"/>
  <c r="J79" i="25"/>
  <c r="G79" i="25"/>
  <c r="F79" i="25"/>
  <c r="D79" i="25"/>
  <c r="C79" i="25"/>
  <c r="B79" i="25"/>
  <c r="AA78" i="25"/>
  <c r="Z78" i="25"/>
  <c r="W78" i="25"/>
  <c r="V78" i="25"/>
  <c r="S78" i="25"/>
  <c r="R78" i="25"/>
  <c r="O78" i="25"/>
  <c r="N78" i="25"/>
  <c r="K78" i="25"/>
  <c r="J78" i="25"/>
  <c r="G78" i="25"/>
  <c r="F78" i="25"/>
  <c r="D78" i="25"/>
  <c r="C78" i="25"/>
  <c r="B78" i="25"/>
  <c r="AA77" i="25"/>
  <c r="Z77" i="25"/>
  <c r="W77" i="25"/>
  <c r="V77" i="25"/>
  <c r="S77" i="25"/>
  <c r="R77" i="25"/>
  <c r="O77" i="25"/>
  <c r="N77" i="25"/>
  <c r="K77" i="25"/>
  <c r="J77" i="25"/>
  <c r="G77" i="25"/>
  <c r="F77" i="25"/>
  <c r="D77" i="25"/>
  <c r="C77" i="25"/>
  <c r="B77" i="25"/>
  <c r="AA76" i="25"/>
  <c r="Z76" i="25"/>
  <c r="W76" i="25"/>
  <c r="V76" i="25"/>
  <c r="S76" i="25"/>
  <c r="R76" i="25"/>
  <c r="O76" i="25"/>
  <c r="N76" i="25"/>
  <c r="K76" i="25"/>
  <c r="J76" i="25"/>
  <c r="G76" i="25"/>
  <c r="F76" i="25"/>
  <c r="D76" i="25"/>
  <c r="C76" i="25"/>
  <c r="B76" i="25"/>
  <c r="AA75" i="25"/>
  <c r="Z75" i="25"/>
  <c r="W75" i="25"/>
  <c r="V75" i="25"/>
  <c r="S75" i="25"/>
  <c r="R75" i="25"/>
  <c r="O75" i="25"/>
  <c r="N75" i="25"/>
  <c r="K75" i="25"/>
  <c r="J75" i="25"/>
  <c r="G75" i="25"/>
  <c r="F75" i="25"/>
  <c r="D75" i="25"/>
  <c r="C75" i="25"/>
  <c r="B75" i="25"/>
  <c r="AA74" i="25"/>
  <c r="Z74" i="25"/>
  <c r="W74" i="25"/>
  <c r="V74" i="25"/>
  <c r="S74" i="25"/>
  <c r="R74" i="25"/>
  <c r="O74" i="25"/>
  <c r="N74" i="25"/>
  <c r="K74" i="25"/>
  <c r="J74" i="25"/>
  <c r="G74" i="25"/>
  <c r="F74" i="25"/>
  <c r="D74" i="25"/>
  <c r="C74" i="25"/>
  <c r="B74" i="25"/>
  <c r="AA73" i="25"/>
  <c r="Z73" i="25"/>
  <c r="W73" i="25"/>
  <c r="V73" i="25"/>
  <c r="S73" i="25"/>
  <c r="R73" i="25"/>
  <c r="O73" i="25"/>
  <c r="N73" i="25"/>
  <c r="K73" i="25"/>
  <c r="J73" i="25"/>
  <c r="G73" i="25"/>
  <c r="F73" i="25"/>
  <c r="D73" i="25"/>
  <c r="C73" i="25"/>
  <c r="B73" i="25"/>
  <c r="AA72" i="25"/>
  <c r="Z72" i="25"/>
  <c r="W72" i="25"/>
  <c r="V72" i="25"/>
  <c r="S72" i="25"/>
  <c r="R72" i="25"/>
  <c r="O72" i="25"/>
  <c r="N72" i="25"/>
  <c r="K72" i="25"/>
  <c r="J72" i="25"/>
  <c r="G72" i="25"/>
  <c r="F72" i="25"/>
  <c r="D72" i="25"/>
  <c r="C72" i="25"/>
  <c r="B72" i="25"/>
  <c r="AA71" i="25"/>
  <c r="Z71" i="25"/>
  <c r="W71" i="25"/>
  <c r="V71" i="25"/>
  <c r="S71" i="25"/>
  <c r="R71" i="25"/>
  <c r="O71" i="25"/>
  <c r="N71" i="25"/>
  <c r="K71" i="25"/>
  <c r="J71" i="25"/>
  <c r="G71" i="25"/>
  <c r="F71" i="25"/>
  <c r="D71" i="25"/>
  <c r="C71" i="25"/>
  <c r="B71" i="25"/>
  <c r="AA70" i="25"/>
  <c r="Z70" i="25"/>
  <c r="W70" i="25"/>
  <c r="V70" i="25"/>
  <c r="S70" i="25"/>
  <c r="R70" i="25"/>
  <c r="O70" i="25"/>
  <c r="N70" i="25"/>
  <c r="K70" i="25"/>
  <c r="J70" i="25"/>
  <c r="G70" i="25"/>
  <c r="F70" i="25"/>
  <c r="D70" i="25"/>
  <c r="C70" i="25"/>
  <c r="B70" i="25"/>
  <c r="AA69" i="25"/>
  <c r="Z69" i="25"/>
  <c r="W69" i="25"/>
  <c r="V69" i="25"/>
  <c r="S69" i="25"/>
  <c r="R69" i="25"/>
  <c r="O69" i="25"/>
  <c r="N69" i="25"/>
  <c r="K69" i="25"/>
  <c r="J69" i="25"/>
  <c r="G69" i="25"/>
  <c r="F69" i="25"/>
  <c r="D69" i="25"/>
  <c r="C69" i="25"/>
  <c r="B69" i="25"/>
  <c r="AA68" i="25"/>
  <c r="Z68" i="25"/>
  <c r="W68" i="25"/>
  <c r="V68" i="25"/>
  <c r="S68" i="25"/>
  <c r="R68" i="25"/>
  <c r="O68" i="25"/>
  <c r="N68" i="25"/>
  <c r="K68" i="25"/>
  <c r="J68" i="25"/>
  <c r="G68" i="25"/>
  <c r="F68" i="25"/>
  <c r="D68" i="25"/>
  <c r="C68" i="25"/>
  <c r="B68" i="25"/>
  <c r="AA67" i="25"/>
  <c r="Z67" i="25"/>
  <c r="W67" i="25"/>
  <c r="V67" i="25"/>
  <c r="S67" i="25"/>
  <c r="R67" i="25"/>
  <c r="O67" i="25"/>
  <c r="N67" i="25"/>
  <c r="K67" i="25"/>
  <c r="J67" i="25"/>
  <c r="G67" i="25"/>
  <c r="F67" i="25"/>
  <c r="D67" i="25"/>
  <c r="C67" i="25"/>
  <c r="B67" i="25"/>
  <c r="AA66" i="25"/>
  <c r="Z66" i="25"/>
  <c r="W66" i="25"/>
  <c r="V66" i="25"/>
  <c r="S66" i="25"/>
  <c r="R66" i="25"/>
  <c r="O66" i="25"/>
  <c r="N66" i="25"/>
  <c r="K66" i="25"/>
  <c r="J66" i="25"/>
  <c r="G66" i="25"/>
  <c r="F66" i="25"/>
  <c r="D66" i="25"/>
  <c r="C66" i="25"/>
  <c r="B66" i="25"/>
  <c r="AA65" i="25"/>
  <c r="Z65" i="25"/>
  <c r="W65" i="25"/>
  <c r="V65" i="25"/>
  <c r="S65" i="25"/>
  <c r="R65" i="25"/>
  <c r="O65" i="25"/>
  <c r="N65" i="25"/>
  <c r="K65" i="25"/>
  <c r="J65" i="25"/>
  <c r="G65" i="25"/>
  <c r="F65" i="25"/>
  <c r="D65" i="25"/>
  <c r="C65" i="25"/>
  <c r="B65" i="25"/>
  <c r="AA64" i="25"/>
  <c r="Z64" i="25"/>
  <c r="W64" i="25"/>
  <c r="V64" i="25"/>
  <c r="S64" i="25"/>
  <c r="R64" i="25"/>
  <c r="O64" i="25"/>
  <c r="N64" i="25"/>
  <c r="K64" i="25"/>
  <c r="J64" i="25"/>
  <c r="G64" i="25"/>
  <c r="F64" i="25"/>
  <c r="D64" i="25"/>
  <c r="C64" i="25"/>
  <c r="B64" i="25"/>
  <c r="AA63" i="25"/>
  <c r="Z63" i="25"/>
  <c r="W63" i="25"/>
  <c r="V63" i="25"/>
  <c r="S63" i="25"/>
  <c r="R63" i="25"/>
  <c r="O63" i="25"/>
  <c r="N63" i="25"/>
  <c r="K63" i="25"/>
  <c r="J63" i="25"/>
  <c r="G63" i="25"/>
  <c r="F63" i="25"/>
  <c r="D63" i="25"/>
  <c r="C63" i="25"/>
  <c r="B63" i="25"/>
  <c r="AA62" i="25"/>
  <c r="Z62" i="25"/>
  <c r="W62" i="25"/>
  <c r="V62" i="25"/>
  <c r="S62" i="25"/>
  <c r="R62" i="25"/>
  <c r="O62" i="25"/>
  <c r="N62" i="25"/>
  <c r="K62" i="25"/>
  <c r="J62" i="25"/>
  <c r="G62" i="25"/>
  <c r="F62" i="25"/>
  <c r="D62" i="25"/>
  <c r="C62" i="25"/>
  <c r="B62" i="25"/>
  <c r="AA61" i="25"/>
  <c r="Z61" i="25"/>
  <c r="W61" i="25"/>
  <c r="V61" i="25"/>
  <c r="S61" i="25"/>
  <c r="R61" i="25"/>
  <c r="O61" i="25"/>
  <c r="N61" i="25"/>
  <c r="K61" i="25"/>
  <c r="J61" i="25"/>
  <c r="G61" i="25"/>
  <c r="F61" i="25"/>
  <c r="D61" i="25"/>
  <c r="C61" i="25"/>
  <c r="B61" i="25"/>
  <c r="AA60" i="25"/>
  <c r="Z60" i="25"/>
  <c r="W60" i="25"/>
  <c r="V60" i="25"/>
  <c r="S60" i="25"/>
  <c r="R60" i="25"/>
  <c r="O60" i="25"/>
  <c r="N60" i="25"/>
  <c r="K60" i="25"/>
  <c r="J60" i="25"/>
  <c r="G60" i="25"/>
  <c r="F60" i="25"/>
  <c r="D60" i="25"/>
  <c r="C60" i="25"/>
  <c r="B60" i="25"/>
  <c r="AA59" i="25"/>
  <c r="Z59" i="25"/>
  <c r="W59" i="25"/>
  <c r="V59" i="25"/>
  <c r="S59" i="25"/>
  <c r="R59" i="25"/>
  <c r="O59" i="25"/>
  <c r="N59" i="25"/>
  <c r="K59" i="25"/>
  <c r="J59" i="25"/>
  <c r="G59" i="25"/>
  <c r="F59" i="25"/>
  <c r="D59" i="25"/>
  <c r="C59" i="25"/>
  <c r="B59" i="25"/>
  <c r="AA58" i="25"/>
  <c r="Z58" i="25"/>
  <c r="W58" i="25"/>
  <c r="V58" i="25"/>
  <c r="S58" i="25"/>
  <c r="R58" i="25"/>
  <c r="O58" i="25"/>
  <c r="N58" i="25"/>
  <c r="K58" i="25"/>
  <c r="J58" i="25"/>
  <c r="G58" i="25"/>
  <c r="F58" i="25"/>
  <c r="D58" i="25"/>
  <c r="C58" i="25"/>
  <c r="B58" i="25"/>
  <c r="AA57" i="25"/>
  <c r="Z57" i="25"/>
  <c r="W57" i="25"/>
  <c r="V57" i="25"/>
  <c r="S57" i="25"/>
  <c r="R57" i="25"/>
  <c r="D57" i="25"/>
  <c r="C57" i="25"/>
  <c r="B57" i="25"/>
  <c r="AA56" i="25"/>
  <c r="Z56" i="25"/>
  <c r="W56" i="25"/>
  <c r="V56" i="25"/>
  <c r="S56" i="25"/>
  <c r="R56" i="25"/>
  <c r="K56" i="25"/>
  <c r="J56" i="25"/>
  <c r="G56" i="25"/>
  <c r="F56" i="25"/>
  <c r="D56" i="25"/>
  <c r="C56" i="25"/>
  <c r="B56" i="25"/>
  <c r="AA55" i="25"/>
  <c r="Z55" i="25"/>
  <c r="W55" i="25"/>
  <c r="V55" i="25"/>
  <c r="S55" i="25"/>
  <c r="R55" i="25"/>
  <c r="O55" i="25"/>
  <c r="N55" i="25"/>
  <c r="K55" i="25"/>
  <c r="J55" i="25"/>
  <c r="G55" i="25"/>
  <c r="F55" i="25"/>
  <c r="D55" i="25"/>
  <c r="C55" i="25"/>
  <c r="B55" i="25"/>
  <c r="AB81" i="25"/>
  <c r="X81" i="25"/>
  <c r="T81" i="25"/>
  <c r="P81" i="25"/>
  <c r="L81" i="25"/>
  <c r="H81" i="25"/>
  <c r="AB80" i="25"/>
  <c r="X80" i="25"/>
  <c r="T80" i="25"/>
  <c r="P80" i="25"/>
  <c r="L80" i="25"/>
  <c r="H80" i="25"/>
  <c r="AB79" i="25"/>
  <c r="X79" i="25"/>
  <c r="T79" i="25"/>
  <c r="P79" i="25"/>
  <c r="L79" i="25"/>
  <c r="H79" i="25"/>
  <c r="AB78" i="25"/>
  <c r="X78" i="25"/>
  <c r="T78" i="25"/>
  <c r="P78" i="25"/>
  <c r="L78" i="25"/>
  <c r="H78" i="25"/>
  <c r="AB77" i="25"/>
  <c r="X77" i="25"/>
  <c r="T77" i="25"/>
  <c r="P77" i="25"/>
  <c r="L77" i="25"/>
  <c r="H77" i="25"/>
  <c r="AB76" i="25"/>
  <c r="X76" i="25"/>
  <c r="T76" i="25"/>
  <c r="P76" i="25"/>
  <c r="L76" i="25"/>
  <c r="H76" i="25"/>
  <c r="AB75" i="25"/>
  <c r="X75" i="25"/>
  <c r="T75" i="25"/>
  <c r="P75" i="25"/>
  <c r="L75" i="25"/>
  <c r="H75" i="25"/>
  <c r="AB74" i="25"/>
  <c r="X74" i="25"/>
  <c r="T74" i="25"/>
  <c r="P74" i="25"/>
  <c r="L74" i="25"/>
  <c r="H74" i="25"/>
  <c r="AB73" i="25"/>
  <c r="X73" i="25"/>
  <c r="T73" i="25"/>
  <c r="P73" i="25"/>
  <c r="L73" i="25"/>
  <c r="H73" i="25"/>
  <c r="AB72" i="25"/>
  <c r="X72" i="25"/>
  <c r="T72" i="25"/>
  <c r="P72" i="25"/>
  <c r="L72" i="25"/>
  <c r="H72" i="25"/>
  <c r="AB71" i="25"/>
  <c r="X71" i="25"/>
  <c r="T71" i="25"/>
  <c r="P71" i="25"/>
  <c r="L71" i="25"/>
  <c r="H71" i="25"/>
  <c r="AB70" i="25"/>
  <c r="X70" i="25"/>
  <c r="T70" i="25"/>
  <c r="P70" i="25"/>
  <c r="L70" i="25"/>
  <c r="H70" i="25"/>
  <c r="AB69" i="25"/>
  <c r="X69" i="25"/>
  <c r="T69" i="25"/>
  <c r="P69" i="25"/>
  <c r="L69" i="25"/>
  <c r="H69" i="25"/>
  <c r="AB68" i="25"/>
  <c r="X68" i="25"/>
  <c r="T68" i="25"/>
  <c r="P68" i="25"/>
  <c r="L68" i="25"/>
  <c r="H68" i="25"/>
  <c r="AB67" i="25"/>
  <c r="X67" i="25"/>
  <c r="T67" i="25"/>
  <c r="P67" i="25"/>
  <c r="L67" i="25"/>
  <c r="H67" i="25"/>
  <c r="AB66" i="25"/>
  <c r="X66" i="25"/>
  <c r="T66" i="25"/>
  <c r="P66" i="25"/>
  <c r="L66" i="25"/>
  <c r="H66" i="25"/>
  <c r="AB65" i="25"/>
  <c r="X65" i="25"/>
  <c r="T65" i="25"/>
  <c r="P65" i="25"/>
  <c r="L65" i="25"/>
  <c r="H65" i="25"/>
  <c r="AB64" i="25"/>
  <c r="X64" i="25"/>
  <c r="T64" i="25"/>
  <c r="P64" i="25"/>
  <c r="L64" i="25"/>
  <c r="H64" i="25"/>
  <c r="AB63" i="25"/>
  <c r="X63" i="25"/>
  <c r="T63" i="25"/>
  <c r="P63" i="25"/>
  <c r="L63" i="25"/>
  <c r="H63" i="25"/>
  <c r="AB62" i="25"/>
  <c r="X62" i="25"/>
  <c r="T62" i="25"/>
  <c r="P62" i="25"/>
  <c r="L62" i="25"/>
  <c r="H62" i="25"/>
  <c r="AB61" i="25"/>
  <c r="X61" i="25"/>
  <c r="T61" i="25"/>
  <c r="P61" i="25"/>
  <c r="L61" i="25"/>
  <c r="H61" i="25"/>
  <c r="AB60" i="25"/>
  <c r="X60" i="25"/>
  <c r="T60" i="25"/>
  <c r="P60" i="25"/>
  <c r="L60" i="25"/>
  <c r="H60" i="25"/>
  <c r="AB59" i="25"/>
  <c r="X59" i="25"/>
  <c r="T59" i="25"/>
  <c r="P59" i="25"/>
  <c r="L59" i="25"/>
  <c r="H59" i="25"/>
  <c r="AB58" i="25"/>
  <c r="X58" i="25"/>
  <c r="T58" i="25"/>
  <c r="P58" i="25"/>
  <c r="L58" i="25"/>
  <c r="H58" i="25"/>
  <c r="AB57" i="25"/>
  <c r="X57" i="25"/>
  <c r="T57" i="25"/>
  <c r="AB56" i="25"/>
  <c r="X56" i="25"/>
  <c r="T56" i="25"/>
  <c r="L56" i="25"/>
  <c r="H56" i="25"/>
  <c r="AB55" i="25"/>
  <c r="X55" i="25"/>
  <c r="T55" i="25"/>
  <c r="P55" i="25"/>
  <c r="L55" i="25"/>
  <c r="H55" i="25"/>
  <c r="AB11" i="25"/>
  <c r="AA11" i="25"/>
  <c r="AA53" i="25" s="1"/>
  <c r="Z11" i="25"/>
  <c r="X11" i="25"/>
  <c r="W11" i="25"/>
  <c r="V11" i="25"/>
  <c r="T11" i="25"/>
  <c r="S11" i="25"/>
  <c r="S53" i="25" s="1"/>
  <c r="R11" i="25"/>
  <c r="R53" i="25" s="1"/>
  <c r="P11" i="25"/>
  <c r="O11" i="25"/>
  <c r="O53" i="25" s="1"/>
  <c r="N11" i="25"/>
  <c r="N53" i="25" s="1"/>
  <c r="L11" i="25"/>
  <c r="K11" i="25"/>
  <c r="K53" i="25" s="1"/>
  <c r="J11" i="25"/>
  <c r="H11" i="25"/>
  <c r="G11" i="25"/>
  <c r="F11" i="25"/>
  <c r="D11" i="25"/>
  <c r="D53" i="25" s="1"/>
  <c r="C11" i="25"/>
  <c r="C53" i="25" s="1"/>
  <c r="B11" i="25"/>
  <c r="AA39" i="23"/>
  <c r="Z39" i="23"/>
  <c r="W39" i="23"/>
  <c r="V39" i="23"/>
  <c r="S39" i="23"/>
  <c r="R39" i="23"/>
  <c r="O39" i="23"/>
  <c r="N39" i="23"/>
  <c r="K39" i="23"/>
  <c r="J39" i="23"/>
  <c r="G39" i="23"/>
  <c r="F39" i="23"/>
  <c r="D39" i="23"/>
  <c r="C39" i="23"/>
  <c r="B39" i="23"/>
  <c r="W36" i="23"/>
  <c r="V36" i="23"/>
  <c r="S36" i="23"/>
  <c r="R36" i="23"/>
  <c r="O36" i="23"/>
  <c r="N36" i="23"/>
  <c r="K36" i="23"/>
  <c r="J36" i="23"/>
  <c r="G36" i="23"/>
  <c r="F36" i="23"/>
  <c r="D36" i="23"/>
  <c r="C36" i="23"/>
  <c r="B36" i="23"/>
  <c r="AA35" i="23"/>
  <c r="Z35" i="23"/>
  <c r="W35" i="23"/>
  <c r="V35" i="23"/>
  <c r="S35" i="23"/>
  <c r="R35" i="23"/>
  <c r="O35" i="23"/>
  <c r="N35" i="23"/>
  <c r="K35" i="23"/>
  <c r="J35" i="23"/>
  <c r="G35" i="23"/>
  <c r="F35" i="23"/>
  <c r="D35" i="23"/>
  <c r="C35" i="23"/>
  <c r="B35" i="23"/>
  <c r="AA34" i="23"/>
  <c r="Z34" i="23"/>
  <c r="W34" i="23"/>
  <c r="V34" i="23"/>
  <c r="S34" i="23"/>
  <c r="R34" i="23"/>
  <c r="O34" i="23"/>
  <c r="N34" i="23"/>
  <c r="K34" i="23"/>
  <c r="J34" i="23"/>
  <c r="G34" i="23"/>
  <c r="F34" i="23"/>
  <c r="D34" i="23"/>
  <c r="C34" i="23"/>
  <c r="B34" i="23"/>
  <c r="B38" i="23"/>
  <c r="AB39" i="23"/>
  <c r="X39" i="23"/>
  <c r="T39" i="23"/>
  <c r="P39" i="23"/>
  <c r="L39" i="23"/>
  <c r="H39" i="23"/>
  <c r="Z38" i="23"/>
  <c r="W38" i="23"/>
  <c r="X38" i="23"/>
  <c r="S38" i="23"/>
  <c r="T38" i="23"/>
  <c r="O38" i="23"/>
  <c r="N38" i="23"/>
  <c r="K38" i="23"/>
  <c r="J38" i="23"/>
  <c r="G38" i="23"/>
  <c r="X36" i="23"/>
  <c r="T36" i="23"/>
  <c r="AB35" i="23"/>
  <c r="X35" i="23"/>
  <c r="T35" i="23"/>
  <c r="P35" i="23"/>
  <c r="L35" i="23"/>
  <c r="H35" i="23"/>
  <c r="AB34" i="23"/>
  <c r="X34" i="23"/>
  <c r="T34" i="23"/>
  <c r="P34" i="23"/>
  <c r="L34" i="23"/>
  <c r="H34" i="23"/>
  <c r="AA33" i="23"/>
  <c r="V33" i="23"/>
  <c r="S33" i="23"/>
  <c r="R33" i="23"/>
  <c r="N33" i="23"/>
  <c r="K33" i="23"/>
  <c r="J33" i="23"/>
  <c r="G33" i="23"/>
  <c r="F33" i="23"/>
  <c r="C33" i="23"/>
  <c r="AB14" i="23"/>
  <c r="AA14" i="23"/>
  <c r="Z14" i="23"/>
  <c r="X14" i="23"/>
  <c r="W14" i="23"/>
  <c r="W31" i="23" s="1"/>
  <c r="V14" i="23"/>
  <c r="V31" i="23" s="1"/>
  <c r="T14" i="23"/>
  <c r="S14" i="23"/>
  <c r="R14" i="23"/>
  <c r="R31" i="23" s="1"/>
  <c r="P14" i="23"/>
  <c r="O14" i="23"/>
  <c r="O31" i="23" s="1"/>
  <c r="N14" i="23"/>
  <c r="N31" i="23" s="1"/>
  <c r="L14" i="23"/>
  <c r="K14" i="23"/>
  <c r="J14" i="23"/>
  <c r="H14" i="23"/>
  <c r="G14" i="23"/>
  <c r="G31" i="23" s="1"/>
  <c r="F14" i="23"/>
  <c r="D14" i="23"/>
  <c r="C14" i="23"/>
  <c r="B14" i="23"/>
  <c r="AB13" i="23"/>
  <c r="AA13" i="23"/>
  <c r="AA30" i="23" s="1"/>
  <c r="Z13" i="23"/>
  <c r="Z30" i="23" s="1"/>
  <c r="X13" i="23"/>
  <c r="W13" i="23"/>
  <c r="W30" i="23" s="1"/>
  <c r="V13" i="23"/>
  <c r="T13" i="23"/>
  <c r="S13" i="23"/>
  <c r="R13" i="23"/>
  <c r="P13" i="23"/>
  <c r="O13" i="23"/>
  <c r="N13" i="23"/>
  <c r="L13" i="23"/>
  <c r="K13" i="23"/>
  <c r="J13" i="23"/>
  <c r="J30" i="23" s="1"/>
  <c r="H13" i="23"/>
  <c r="G13" i="23"/>
  <c r="F13" i="23"/>
  <c r="D13" i="23"/>
  <c r="D30" i="23" s="1"/>
  <c r="C13" i="23"/>
  <c r="B13" i="23"/>
  <c r="B30" i="23" s="1"/>
  <c r="AB12" i="23"/>
  <c r="AA12" i="23"/>
  <c r="AA29" i="23" s="1"/>
  <c r="Z12" i="23"/>
  <c r="Z29" i="23" s="1"/>
  <c r="X12" i="23"/>
  <c r="W12" i="23"/>
  <c r="W29" i="23" s="1"/>
  <c r="V12" i="23"/>
  <c r="T12" i="23"/>
  <c r="S12" i="23"/>
  <c r="R12" i="23"/>
  <c r="R29" i="23" s="1"/>
  <c r="P12" i="23"/>
  <c r="O12" i="23"/>
  <c r="N12" i="23"/>
  <c r="L12" i="23"/>
  <c r="K12" i="23"/>
  <c r="K29" i="23" s="1"/>
  <c r="J12" i="23"/>
  <c r="H12" i="23"/>
  <c r="G12" i="23"/>
  <c r="G29" i="23" s="1"/>
  <c r="F12" i="23"/>
  <c r="D12" i="23"/>
  <c r="C12" i="23"/>
  <c r="B12" i="23"/>
  <c r="AB11" i="23"/>
  <c r="AA11" i="23"/>
  <c r="Z11" i="23"/>
  <c r="X11" i="23"/>
  <c r="W11" i="23"/>
  <c r="W28" i="23" s="1"/>
  <c r="V11" i="23"/>
  <c r="T11" i="23"/>
  <c r="S11" i="23"/>
  <c r="R11" i="23"/>
  <c r="P11" i="23"/>
  <c r="O11" i="23"/>
  <c r="N11" i="23"/>
  <c r="L11" i="23"/>
  <c r="K11" i="23"/>
  <c r="J11" i="23"/>
  <c r="H11" i="23"/>
  <c r="G11" i="23"/>
  <c r="F11" i="23"/>
  <c r="D11" i="23"/>
  <c r="C11" i="23"/>
  <c r="B11" i="23"/>
  <c r="W82" i="22"/>
  <c r="V82" i="22"/>
  <c r="S82" i="22"/>
  <c r="R82" i="22"/>
  <c r="O82" i="22"/>
  <c r="N82" i="22"/>
  <c r="K82" i="22"/>
  <c r="J82" i="22"/>
  <c r="G82" i="22"/>
  <c r="F82" i="22"/>
  <c r="D82" i="22"/>
  <c r="C82" i="22"/>
  <c r="B82" i="22"/>
  <c r="W81" i="22"/>
  <c r="V81" i="22"/>
  <c r="S81" i="22"/>
  <c r="R81" i="22"/>
  <c r="O81" i="22"/>
  <c r="N81" i="22"/>
  <c r="K81" i="22"/>
  <c r="J81" i="22"/>
  <c r="G81" i="22"/>
  <c r="F81" i="22"/>
  <c r="D81" i="22"/>
  <c r="C81" i="22"/>
  <c r="B81" i="22"/>
  <c r="W80" i="22"/>
  <c r="V80" i="22"/>
  <c r="S80" i="22"/>
  <c r="R80" i="22"/>
  <c r="O80" i="22"/>
  <c r="N80" i="22"/>
  <c r="L80" i="22"/>
  <c r="K80" i="22"/>
  <c r="J80" i="22"/>
  <c r="G80" i="22"/>
  <c r="F80" i="22"/>
  <c r="D80" i="22"/>
  <c r="C80" i="22"/>
  <c r="B80" i="22"/>
  <c r="W79" i="22"/>
  <c r="V79" i="22"/>
  <c r="S79" i="22"/>
  <c r="R79" i="22"/>
  <c r="O79" i="22"/>
  <c r="N79" i="22"/>
  <c r="K79" i="22"/>
  <c r="J79" i="22"/>
  <c r="G79" i="22"/>
  <c r="F79" i="22"/>
  <c r="D79" i="22"/>
  <c r="C79" i="22"/>
  <c r="B79" i="22"/>
  <c r="W78" i="22"/>
  <c r="V78" i="22"/>
  <c r="S78" i="22"/>
  <c r="R78" i="22"/>
  <c r="O78" i="22"/>
  <c r="N78" i="22"/>
  <c r="K78" i="22"/>
  <c r="J78" i="22"/>
  <c r="G78" i="22"/>
  <c r="F78" i="22"/>
  <c r="D78" i="22"/>
  <c r="C78" i="22"/>
  <c r="B78" i="22"/>
  <c r="W77" i="22"/>
  <c r="V77" i="22"/>
  <c r="S77" i="22"/>
  <c r="R77" i="22"/>
  <c r="O77" i="22"/>
  <c r="N77" i="22"/>
  <c r="K77" i="22"/>
  <c r="J77" i="22"/>
  <c r="G77" i="22"/>
  <c r="F77" i="22"/>
  <c r="D77" i="22"/>
  <c r="C77" i="22"/>
  <c r="B77" i="22"/>
  <c r="W76" i="22"/>
  <c r="V76" i="22"/>
  <c r="S76" i="22"/>
  <c r="R76" i="22"/>
  <c r="O76" i="22"/>
  <c r="N76" i="22"/>
  <c r="L76" i="22"/>
  <c r="K76" i="22"/>
  <c r="J76" i="22"/>
  <c r="G76" i="22"/>
  <c r="F76" i="22"/>
  <c r="D76" i="22"/>
  <c r="C76" i="22"/>
  <c r="B76" i="22"/>
  <c r="W74" i="22"/>
  <c r="W72" i="22"/>
  <c r="V72" i="22"/>
  <c r="S72" i="22"/>
  <c r="R72" i="22"/>
  <c r="O72" i="22"/>
  <c r="N72" i="22"/>
  <c r="K72" i="22"/>
  <c r="J72" i="22"/>
  <c r="G72" i="22"/>
  <c r="F72" i="22"/>
  <c r="D72" i="22"/>
  <c r="C72" i="22"/>
  <c r="B72" i="22"/>
  <c r="W71" i="22"/>
  <c r="V71" i="22"/>
  <c r="S71" i="22"/>
  <c r="R71" i="22"/>
  <c r="O71" i="22"/>
  <c r="N71" i="22"/>
  <c r="K71" i="22"/>
  <c r="J71" i="22"/>
  <c r="G71" i="22"/>
  <c r="F71" i="22"/>
  <c r="D71" i="22"/>
  <c r="C71" i="22"/>
  <c r="B71" i="22"/>
  <c r="W70" i="22"/>
  <c r="V70" i="22"/>
  <c r="S70" i="22"/>
  <c r="R70" i="22"/>
  <c r="O70" i="22"/>
  <c r="N70" i="22"/>
  <c r="K70" i="22"/>
  <c r="J70" i="22"/>
  <c r="G70" i="22"/>
  <c r="F70" i="22"/>
  <c r="D70" i="22"/>
  <c r="C70" i="22"/>
  <c r="B70" i="22"/>
  <c r="W69" i="22"/>
  <c r="V69" i="22"/>
  <c r="S69" i="22"/>
  <c r="R69" i="22"/>
  <c r="O69" i="22"/>
  <c r="N69" i="22"/>
  <c r="K69" i="22"/>
  <c r="J69" i="22"/>
  <c r="G69" i="22"/>
  <c r="F69" i="22"/>
  <c r="D69" i="22"/>
  <c r="C69" i="22"/>
  <c r="B69" i="22"/>
  <c r="W68" i="22"/>
  <c r="V68" i="22"/>
  <c r="S68" i="22"/>
  <c r="R68" i="22"/>
  <c r="O68" i="22"/>
  <c r="N68" i="22"/>
  <c r="K68" i="22"/>
  <c r="J68" i="22"/>
  <c r="G68" i="22"/>
  <c r="F68" i="22"/>
  <c r="D68" i="22"/>
  <c r="C68" i="22"/>
  <c r="B68" i="22"/>
  <c r="W67" i="22"/>
  <c r="V67" i="22"/>
  <c r="S67" i="22"/>
  <c r="R67" i="22"/>
  <c r="O67" i="22"/>
  <c r="N67" i="22"/>
  <c r="K67" i="22"/>
  <c r="J67" i="22"/>
  <c r="G67" i="22"/>
  <c r="F67" i="22"/>
  <c r="D67" i="22"/>
  <c r="C67" i="22"/>
  <c r="B67" i="22"/>
  <c r="W66" i="22"/>
  <c r="V66" i="22"/>
  <c r="S66" i="22"/>
  <c r="R66" i="22"/>
  <c r="O66" i="22"/>
  <c r="N66" i="22"/>
  <c r="K66" i="22"/>
  <c r="J66" i="22"/>
  <c r="G66" i="22"/>
  <c r="F66" i="22"/>
  <c r="D66" i="22"/>
  <c r="C66" i="22"/>
  <c r="B66" i="22"/>
  <c r="X82" i="22"/>
  <c r="T82" i="22"/>
  <c r="P82" i="22"/>
  <c r="L82" i="22"/>
  <c r="H82" i="22"/>
  <c r="X81" i="22"/>
  <c r="T81" i="22"/>
  <c r="P81" i="22"/>
  <c r="L81" i="22"/>
  <c r="H81" i="22"/>
  <c r="X80" i="22"/>
  <c r="T80" i="22"/>
  <c r="P80" i="22"/>
  <c r="H80" i="22"/>
  <c r="X79" i="22"/>
  <c r="T79" i="22"/>
  <c r="P79" i="22"/>
  <c r="L79" i="22"/>
  <c r="H79" i="22"/>
  <c r="X78" i="22"/>
  <c r="T78" i="22"/>
  <c r="P78" i="22"/>
  <c r="L78" i="22"/>
  <c r="H78" i="22"/>
  <c r="X77" i="22"/>
  <c r="T77" i="22"/>
  <c r="P77" i="22"/>
  <c r="L77" i="22"/>
  <c r="H77" i="22"/>
  <c r="X76" i="22"/>
  <c r="T76" i="22"/>
  <c r="P76" i="22"/>
  <c r="H76" i="22"/>
  <c r="V74" i="22"/>
  <c r="S74" i="22"/>
  <c r="R74" i="22"/>
  <c r="O74" i="22"/>
  <c r="P74" i="22"/>
  <c r="K74" i="22"/>
  <c r="J74" i="22"/>
  <c r="G74" i="22"/>
  <c r="F74" i="22"/>
  <c r="D74" i="22"/>
  <c r="C74" i="22"/>
  <c r="B74" i="22"/>
  <c r="X72" i="22"/>
  <c r="T72" i="22"/>
  <c r="P72" i="22"/>
  <c r="L72" i="22"/>
  <c r="H72" i="22"/>
  <c r="X71" i="22"/>
  <c r="T71" i="22"/>
  <c r="P71" i="22"/>
  <c r="L71" i="22"/>
  <c r="H71" i="22"/>
  <c r="X70" i="22"/>
  <c r="T70" i="22"/>
  <c r="P70" i="22"/>
  <c r="L70" i="22"/>
  <c r="H70" i="22"/>
  <c r="X69" i="22"/>
  <c r="T69" i="22"/>
  <c r="P69" i="22"/>
  <c r="L69" i="22"/>
  <c r="H69" i="22"/>
  <c r="X68" i="22"/>
  <c r="T68" i="22"/>
  <c r="P68" i="22"/>
  <c r="L68" i="22"/>
  <c r="H68" i="22"/>
  <c r="X67" i="22"/>
  <c r="T67" i="22"/>
  <c r="P67" i="22"/>
  <c r="L67" i="22"/>
  <c r="H67" i="22"/>
  <c r="X66" i="22"/>
  <c r="T66" i="22"/>
  <c r="P66" i="22"/>
  <c r="L66" i="22"/>
  <c r="H66" i="22"/>
  <c r="V64" i="22"/>
  <c r="S64" i="22"/>
  <c r="T64" i="22"/>
  <c r="O64" i="22"/>
  <c r="N64" i="22"/>
  <c r="K64" i="22"/>
  <c r="J64" i="22"/>
  <c r="G64" i="22"/>
  <c r="D64" i="22"/>
  <c r="C64" i="22"/>
  <c r="X19" i="22"/>
  <c r="W19" i="22"/>
  <c r="W62" i="22" s="1"/>
  <c r="V19" i="22"/>
  <c r="T19" i="22"/>
  <c r="S19" i="22"/>
  <c r="S62" i="22" s="1"/>
  <c r="R19" i="22"/>
  <c r="R62" i="22" s="1"/>
  <c r="P19" i="22"/>
  <c r="O19" i="22"/>
  <c r="O62" i="22" s="1"/>
  <c r="N19" i="22"/>
  <c r="N62" i="22" s="1"/>
  <c r="L19" i="22"/>
  <c r="K19" i="22"/>
  <c r="J19" i="22"/>
  <c r="J62" i="22" s="1"/>
  <c r="H19" i="22"/>
  <c r="G19" i="22"/>
  <c r="F19" i="22"/>
  <c r="D19" i="22"/>
  <c r="D62" i="22" s="1"/>
  <c r="C19" i="22"/>
  <c r="C62" i="22" s="1"/>
  <c r="B19" i="22"/>
  <c r="B62" i="22" s="1"/>
  <c r="X18" i="22"/>
  <c r="W18" i="22"/>
  <c r="V18" i="22"/>
  <c r="V61" i="22" s="1"/>
  <c r="T18" i="22"/>
  <c r="S18" i="22"/>
  <c r="S61" i="22" s="1"/>
  <c r="R18" i="22"/>
  <c r="P18" i="22"/>
  <c r="O18" i="22"/>
  <c r="O61" i="22" s="1"/>
  <c r="N18" i="22"/>
  <c r="N61" i="22" s="1"/>
  <c r="L18" i="22"/>
  <c r="K18" i="22"/>
  <c r="K61" i="22" s="1"/>
  <c r="J18" i="22"/>
  <c r="J61" i="22" s="1"/>
  <c r="H18" i="22"/>
  <c r="G18" i="22"/>
  <c r="F18" i="22"/>
  <c r="F61" i="22" s="1"/>
  <c r="D18" i="22"/>
  <c r="D61" i="22" s="1"/>
  <c r="C18" i="22"/>
  <c r="C61" i="22" s="1"/>
  <c r="B18" i="22"/>
  <c r="X17" i="22"/>
  <c r="W17" i="22"/>
  <c r="W60" i="22" s="1"/>
  <c r="V17" i="22"/>
  <c r="V60" i="22" s="1"/>
  <c r="T17" i="22"/>
  <c r="S17" i="22"/>
  <c r="S60" i="22" s="1"/>
  <c r="R17" i="22"/>
  <c r="R60" i="22" s="1"/>
  <c r="P17" i="22"/>
  <c r="O17" i="22"/>
  <c r="N17" i="22"/>
  <c r="N60" i="22" s="1"/>
  <c r="L17" i="22"/>
  <c r="K17" i="22"/>
  <c r="J17" i="22"/>
  <c r="H17" i="22"/>
  <c r="H60" i="22" s="1"/>
  <c r="G17" i="22"/>
  <c r="G60" i="22" s="1"/>
  <c r="F17" i="22"/>
  <c r="D17" i="22"/>
  <c r="C17" i="22"/>
  <c r="B17" i="22"/>
  <c r="B60" i="22" s="1"/>
  <c r="X16" i="22"/>
  <c r="W16" i="22"/>
  <c r="V16" i="22"/>
  <c r="T16" i="22"/>
  <c r="S16" i="22"/>
  <c r="R16" i="22"/>
  <c r="R59" i="22" s="1"/>
  <c r="P16" i="22"/>
  <c r="O16" i="22"/>
  <c r="N16" i="22"/>
  <c r="N59" i="22" s="1"/>
  <c r="L16" i="22"/>
  <c r="K16" i="22"/>
  <c r="J16" i="22"/>
  <c r="H16" i="22"/>
  <c r="G16" i="22"/>
  <c r="G59" i="22" s="1"/>
  <c r="F16" i="22"/>
  <c r="D16" i="22"/>
  <c r="C16" i="22"/>
  <c r="B16" i="22"/>
  <c r="X15" i="22"/>
  <c r="W15" i="22"/>
  <c r="V15" i="22"/>
  <c r="T15" i="22"/>
  <c r="S15" i="22"/>
  <c r="S58" i="22" s="1"/>
  <c r="R15" i="22"/>
  <c r="P15" i="22"/>
  <c r="O15" i="22"/>
  <c r="O58" i="22" s="1"/>
  <c r="N15" i="22"/>
  <c r="N58" i="22" s="1"/>
  <c r="L15" i="22"/>
  <c r="K15" i="22"/>
  <c r="J15" i="22"/>
  <c r="J58" i="22" s="1"/>
  <c r="H15" i="22"/>
  <c r="G15" i="22"/>
  <c r="F15" i="22"/>
  <c r="D15" i="22"/>
  <c r="D58" i="22" s="1"/>
  <c r="C15" i="22"/>
  <c r="B15" i="22"/>
  <c r="X14" i="22"/>
  <c r="W14" i="22"/>
  <c r="V14" i="22"/>
  <c r="T14" i="22"/>
  <c r="T57" i="22" s="1"/>
  <c r="S14" i="22"/>
  <c r="R14" i="22"/>
  <c r="P14" i="22"/>
  <c r="O14" i="22"/>
  <c r="O57" i="22" s="1"/>
  <c r="N14" i="22"/>
  <c r="N57" i="22" s="1"/>
  <c r="L14" i="22"/>
  <c r="K14" i="22"/>
  <c r="J14" i="22"/>
  <c r="H14" i="22"/>
  <c r="G14" i="22"/>
  <c r="F14" i="22"/>
  <c r="F57" i="22" s="1"/>
  <c r="D14" i="22"/>
  <c r="C14" i="22"/>
  <c r="B14" i="22"/>
  <c r="B57" i="22" s="1"/>
  <c r="X13" i="22"/>
  <c r="W13" i="22"/>
  <c r="W56" i="22" s="1"/>
  <c r="V13" i="22"/>
  <c r="T13" i="22"/>
  <c r="S13" i="22"/>
  <c r="S56" i="22" s="1"/>
  <c r="R13" i="22"/>
  <c r="R56" i="22" s="1"/>
  <c r="P13" i="22"/>
  <c r="O13" i="22"/>
  <c r="O56" i="22" s="1"/>
  <c r="N13" i="22"/>
  <c r="L13" i="22"/>
  <c r="K13" i="22"/>
  <c r="J13" i="22"/>
  <c r="J56" i="22" s="1"/>
  <c r="H13" i="22"/>
  <c r="G13" i="22"/>
  <c r="G56" i="22" s="1"/>
  <c r="F13" i="22"/>
  <c r="D13" i="22"/>
  <c r="C13" i="22"/>
  <c r="C56" i="22" s="1"/>
  <c r="B13" i="22"/>
  <c r="B56" i="22" s="1"/>
  <c r="X11" i="22"/>
  <c r="W11" i="22"/>
  <c r="V11" i="22"/>
  <c r="T11" i="22"/>
  <c r="S11" i="22"/>
  <c r="R11" i="22"/>
  <c r="P11" i="22"/>
  <c r="O11" i="22"/>
  <c r="N11" i="22"/>
  <c r="L11" i="22"/>
  <c r="K11" i="22"/>
  <c r="J11" i="22"/>
  <c r="H11" i="22"/>
  <c r="G11" i="22"/>
  <c r="F11" i="22"/>
  <c r="D11" i="22"/>
  <c r="C11" i="22"/>
  <c r="B11" i="22"/>
  <c r="W81" i="21"/>
  <c r="V81" i="21"/>
  <c r="S81" i="21"/>
  <c r="R81" i="21"/>
  <c r="O81" i="21"/>
  <c r="N81" i="21"/>
  <c r="K81" i="21"/>
  <c r="J81" i="21"/>
  <c r="G81" i="21"/>
  <c r="F81" i="21"/>
  <c r="D81" i="21"/>
  <c r="C81" i="21"/>
  <c r="B81" i="21"/>
  <c r="W80" i="21"/>
  <c r="V80" i="21"/>
  <c r="S80" i="21"/>
  <c r="R80" i="21"/>
  <c r="O80" i="21"/>
  <c r="N80" i="21"/>
  <c r="K80" i="21"/>
  <c r="J80" i="21"/>
  <c r="G80" i="21"/>
  <c r="F80" i="21"/>
  <c r="D80" i="21"/>
  <c r="C80" i="21"/>
  <c r="B80" i="21"/>
  <c r="W79" i="21"/>
  <c r="V79" i="21"/>
  <c r="S79" i="21"/>
  <c r="R79" i="21"/>
  <c r="O79" i="21"/>
  <c r="N79" i="21"/>
  <c r="K79" i="21"/>
  <c r="J79" i="21"/>
  <c r="G79" i="21"/>
  <c r="F79" i="21"/>
  <c r="D79" i="21"/>
  <c r="C79" i="21"/>
  <c r="B79" i="21"/>
  <c r="W78" i="21"/>
  <c r="V78" i="21"/>
  <c r="S78" i="21"/>
  <c r="R78" i="21"/>
  <c r="O78" i="21"/>
  <c r="N78" i="21"/>
  <c r="K78" i="21"/>
  <c r="J78" i="21"/>
  <c r="G78" i="21"/>
  <c r="F78" i="21"/>
  <c r="D78" i="21"/>
  <c r="C78" i="21"/>
  <c r="B78" i="21"/>
  <c r="W77" i="21"/>
  <c r="V77" i="21"/>
  <c r="S77" i="21"/>
  <c r="R77" i="21"/>
  <c r="O77" i="21"/>
  <c r="N77" i="21"/>
  <c r="K77" i="21"/>
  <c r="J77" i="21"/>
  <c r="G77" i="21"/>
  <c r="F77" i="21"/>
  <c r="D77" i="21"/>
  <c r="C77" i="21"/>
  <c r="B77" i="21"/>
  <c r="W76" i="21"/>
  <c r="V76" i="21"/>
  <c r="S76" i="21"/>
  <c r="R76" i="21"/>
  <c r="O76" i="21"/>
  <c r="N76" i="21"/>
  <c r="K76" i="21"/>
  <c r="J76" i="21"/>
  <c r="G76" i="21"/>
  <c r="F76" i="21"/>
  <c r="D76" i="21"/>
  <c r="C76" i="21"/>
  <c r="B76" i="21"/>
  <c r="W75" i="21"/>
  <c r="V75" i="21"/>
  <c r="S75" i="21"/>
  <c r="R75" i="21"/>
  <c r="O75" i="21"/>
  <c r="N75" i="21"/>
  <c r="K75" i="21"/>
  <c r="J75" i="21"/>
  <c r="G75" i="21"/>
  <c r="F75" i="21"/>
  <c r="D75" i="21"/>
  <c r="C75" i="21"/>
  <c r="B75" i="21"/>
  <c r="W74" i="21"/>
  <c r="V74" i="21"/>
  <c r="S74" i="21"/>
  <c r="R74" i="21"/>
  <c r="O74" i="21"/>
  <c r="N74" i="21"/>
  <c r="K74" i="21"/>
  <c r="J74" i="21"/>
  <c r="G74" i="21"/>
  <c r="F74" i="21"/>
  <c r="D74" i="21"/>
  <c r="C74" i="21"/>
  <c r="B74" i="21"/>
  <c r="W73" i="21"/>
  <c r="V73" i="21"/>
  <c r="S73" i="21"/>
  <c r="R73" i="21"/>
  <c r="O73" i="21"/>
  <c r="N73" i="21"/>
  <c r="K73" i="21"/>
  <c r="J73" i="21"/>
  <c r="G73" i="21"/>
  <c r="F73" i="21"/>
  <c r="D73" i="21"/>
  <c r="C73" i="21"/>
  <c r="B73" i="21"/>
  <c r="W72" i="21"/>
  <c r="V72" i="21"/>
  <c r="S72" i="21"/>
  <c r="R72" i="21"/>
  <c r="O72" i="21"/>
  <c r="N72" i="21"/>
  <c r="K72" i="21"/>
  <c r="J72" i="21"/>
  <c r="G72" i="21"/>
  <c r="F72" i="21"/>
  <c r="D72" i="21"/>
  <c r="C72" i="21"/>
  <c r="B72" i="21"/>
  <c r="W71" i="21"/>
  <c r="V71" i="21"/>
  <c r="S71" i="21"/>
  <c r="R71" i="21"/>
  <c r="O71" i="21"/>
  <c r="N71" i="21"/>
  <c r="K71" i="21"/>
  <c r="J71" i="21"/>
  <c r="G71" i="21"/>
  <c r="F71" i="21"/>
  <c r="D71" i="21"/>
  <c r="C71" i="21"/>
  <c r="B71" i="21"/>
  <c r="W70" i="21"/>
  <c r="V70" i="21"/>
  <c r="S70" i="21"/>
  <c r="R70" i="21"/>
  <c r="O70" i="21"/>
  <c r="N70" i="21"/>
  <c r="K70" i="21"/>
  <c r="J70" i="21"/>
  <c r="G70" i="21"/>
  <c r="F70" i="21"/>
  <c r="D70" i="21"/>
  <c r="C70" i="21"/>
  <c r="B70" i="21"/>
  <c r="W69" i="21"/>
  <c r="V69" i="21"/>
  <c r="S69" i="21"/>
  <c r="R69" i="21"/>
  <c r="O69" i="21"/>
  <c r="N69" i="21"/>
  <c r="K69" i="21"/>
  <c r="J69" i="21"/>
  <c r="G69" i="21"/>
  <c r="F69" i="21"/>
  <c r="D69" i="21"/>
  <c r="C69" i="21"/>
  <c r="B69" i="21"/>
  <c r="W68" i="21"/>
  <c r="V68" i="21"/>
  <c r="S68" i="21"/>
  <c r="R68" i="21"/>
  <c r="O68" i="21"/>
  <c r="N68" i="21"/>
  <c r="K68" i="21"/>
  <c r="J68" i="21"/>
  <c r="G68" i="21"/>
  <c r="F68" i="21"/>
  <c r="D68" i="21"/>
  <c r="C68" i="21"/>
  <c r="B68" i="21"/>
  <c r="W67" i="21"/>
  <c r="V67" i="21"/>
  <c r="S67" i="21"/>
  <c r="R67" i="21"/>
  <c r="O67" i="21"/>
  <c r="N67" i="21"/>
  <c r="K67" i="21"/>
  <c r="J67" i="21"/>
  <c r="G67" i="21"/>
  <c r="F67" i="21"/>
  <c r="D67" i="21"/>
  <c r="C67" i="21"/>
  <c r="B67" i="21"/>
  <c r="W66" i="21"/>
  <c r="V66" i="21"/>
  <c r="S66" i="21"/>
  <c r="R66" i="21"/>
  <c r="O66" i="21"/>
  <c r="N66" i="21"/>
  <c r="K66" i="21"/>
  <c r="J66" i="21"/>
  <c r="G66" i="21"/>
  <c r="F66" i="21"/>
  <c r="D66" i="21"/>
  <c r="C66" i="21"/>
  <c r="B66" i="21"/>
  <c r="W65" i="21"/>
  <c r="V65" i="21"/>
  <c r="S65" i="21"/>
  <c r="R65" i="21"/>
  <c r="O65" i="21"/>
  <c r="N65" i="21"/>
  <c r="K65" i="21"/>
  <c r="J65" i="21"/>
  <c r="G65" i="21"/>
  <c r="F65" i="21"/>
  <c r="D65" i="21"/>
  <c r="C65" i="21"/>
  <c r="B65" i="21"/>
  <c r="W64" i="21"/>
  <c r="V64" i="21"/>
  <c r="S64" i="21"/>
  <c r="R64" i="21"/>
  <c r="O64" i="21"/>
  <c r="N64" i="21"/>
  <c r="K64" i="21"/>
  <c r="J64" i="21"/>
  <c r="G64" i="21"/>
  <c r="F64" i="21"/>
  <c r="D64" i="21"/>
  <c r="C64" i="21"/>
  <c r="B64" i="21"/>
  <c r="W63" i="21"/>
  <c r="V63" i="21"/>
  <c r="S63" i="21"/>
  <c r="R63" i="21"/>
  <c r="O63" i="21"/>
  <c r="N63" i="21"/>
  <c r="K63" i="21"/>
  <c r="J63" i="21"/>
  <c r="G63" i="21"/>
  <c r="F63" i="21"/>
  <c r="D63" i="21"/>
  <c r="C63" i="21"/>
  <c r="B63" i="21"/>
  <c r="W62" i="21"/>
  <c r="V62" i="21"/>
  <c r="S62" i="21"/>
  <c r="R62" i="21"/>
  <c r="O62" i="21"/>
  <c r="N62" i="21"/>
  <c r="K62" i="21"/>
  <c r="J62" i="21"/>
  <c r="G62" i="21"/>
  <c r="F62" i="21"/>
  <c r="D62" i="21"/>
  <c r="C62" i="21"/>
  <c r="B62" i="21"/>
  <c r="W61" i="21"/>
  <c r="V61" i="21"/>
  <c r="S61" i="21"/>
  <c r="R61" i="21"/>
  <c r="O61" i="21"/>
  <c r="N61" i="21"/>
  <c r="K61" i="21"/>
  <c r="J61" i="21"/>
  <c r="G61" i="21"/>
  <c r="F61" i="21"/>
  <c r="D61" i="21"/>
  <c r="C61" i="21"/>
  <c r="B61" i="21"/>
  <c r="W60" i="21"/>
  <c r="V60" i="21"/>
  <c r="S60" i="21"/>
  <c r="R60" i="21"/>
  <c r="O60" i="21"/>
  <c r="N60" i="21"/>
  <c r="K60" i="21"/>
  <c r="J60" i="21"/>
  <c r="G60" i="21"/>
  <c r="F60" i="21"/>
  <c r="D60" i="21"/>
  <c r="C60" i="21"/>
  <c r="B60" i="21"/>
  <c r="W59" i="21"/>
  <c r="V59" i="21"/>
  <c r="S59" i="21"/>
  <c r="R59" i="21"/>
  <c r="O59" i="21"/>
  <c r="N59" i="21"/>
  <c r="K59" i="21"/>
  <c r="J59" i="21"/>
  <c r="G59" i="21"/>
  <c r="F59" i="21"/>
  <c r="D59" i="21"/>
  <c r="C59" i="21"/>
  <c r="B59" i="21"/>
  <c r="W58" i="21"/>
  <c r="V58" i="21"/>
  <c r="S58" i="21"/>
  <c r="R58" i="21"/>
  <c r="O58" i="21"/>
  <c r="N58" i="21"/>
  <c r="K58" i="21"/>
  <c r="J58" i="21"/>
  <c r="G58" i="21"/>
  <c r="F58" i="21"/>
  <c r="D58" i="21"/>
  <c r="C58" i="21"/>
  <c r="B58" i="21"/>
  <c r="W57" i="21"/>
  <c r="V57" i="21"/>
  <c r="S57" i="21"/>
  <c r="R57" i="21"/>
  <c r="O57" i="21"/>
  <c r="N57" i="21"/>
  <c r="K57" i="21"/>
  <c r="J57" i="21"/>
  <c r="G57" i="21"/>
  <c r="F57" i="21"/>
  <c r="D57" i="21"/>
  <c r="C57" i="21"/>
  <c r="B57" i="21"/>
  <c r="W56" i="21"/>
  <c r="V56" i="21"/>
  <c r="S56" i="21"/>
  <c r="R56" i="21"/>
  <c r="O56" i="21"/>
  <c r="N56" i="21"/>
  <c r="K56" i="21"/>
  <c r="J56" i="21"/>
  <c r="G56" i="21"/>
  <c r="F56" i="21"/>
  <c r="D56" i="21"/>
  <c r="C56" i="21"/>
  <c r="B56" i="21"/>
  <c r="W55" i="21"/>
  <c r="V55" i="21"/>
  <c r="S55" i="21"/>
  <c r="R55" i="21"/>
  <c r="O55" i="21"/>
  <c r="N55" i="21"/>
  <c r="K55" i="21"/>
  <c r="J55" i="21"/>
  <c r="G55" i="21"/>
  <c r="F55" i="21"/>
  <c r="D55" i="21"/>
  <c r="C55" i="21"/>
  <c r="B55" i="21"/>
  <c r="X81" i="21"/>
  <c r="T81" i="21"/>
  <c r="P81" i="21"/>
  <c r="L81" i="21"/>
  <c r="H81" i="21"/>
  <c r="X80" i="21"/>
  <c r="T80" i="21"/>
  <c r="P80" i="21"/>
  <c r="L80" i="21"/>
  <c r="H80" i="21"/>
  <c r="X79" i="21"/>
  <c r="T79" i="21"/>
  <c r="P79" i="21"/>
  <c r="L79" i="21"/>
  <c r="H79" i="21"/>
  <c r="X78" i="21"/>
  <c r="T78" i="21"/>
  <c r="P78" i="21"/>
  <c r="L78" i="21"/>
  <c r="H78" i="21"/>
  <c r="X77" i="21"/>
  <c r="T77" i="21"/>
  <c r="P77" i="21"/>
  <c r="L77" i="21"/>
  <c r="H77" i="21"/>
  <c r="X76" i="21"/>
  <c r="T76" i="21"/>
  <c r="P76" i="21"/>
  <c r="L76" i="21"/>
  <c r="H76" i="21"/>
  <c r="X75" i="21"/>
  <c r="T75" i="21"/>
  <c r="P75" i="21"/>
  <c r="L75" i="21"/>
  <c r="H75" i="21"/>
  <c r="X74" i="21"/>
  <c r="T74" i="21"/>
  <c r="P74" i="21"/>
  <c r="L74" i="21"/>
  <c r="H74" i="21"/>
  <c r="X73" i="21"/>
  <c r="T73" i="21"/>
  <c r="P73" i="21"/>
  <c r="L73" i="21"/>
  <c r="H73" i="21"/>
  <c r="X72" i="21"/>
  <c r="T72" i="21"/>
  <c r="P72" i="21"/>
  <c r="L72" i="21"/>
  <c r="H72" i="21"/>
  <c r="X71" i="21"/>
  <c r="T71" i="21"/>
  <c r="P71" i="21"/>
  <c r="L71" i="21"/>
  <c r="H71" i="21"/>
  <c r="X70" i="21"/>
  <c r="T70" i="21"/>
  <c r="P70" i="21"/>
  <c r="L70" i="21"/>
  <c r="H70" i="21"/>
  <c r="X69" i="21"/>
  <c r="T69" i="21"/>
  <c r="P69" i="21"/>
  <c r="L69" i="21"/>
  <c r="H69" i="21"/>
  <c r="X68" i="21"/>
  <c r="T68" i="21"/>
  <c r="P68" i="21"/>
  <c r="L68" i="21"/>
  <c r="H68" i="21"/>
  <c r="X67" i="21"/>
  <c r="T67" i="21"/>
  <c r="P67" i="21"/>
  <c r="L67" i="21"/>
  <c r="H67" i="21"/>
  <c r="X66" i="21"/>
  <c r="T66" i="21"/>
  <c r="P66" i="21"/>
  <c r="L66" i="21"/>
  <c r="H66" i="21"/>
  <c r="X65" i="21"/>
  <c r="T65" i="21"/>
  <c r="P65" i="21"/>
  <c r="L65" i="21"/>
  <c r="H65" i="21"/>
  <c r="X64" i="21"/>
  <c r="T64" i="21"/>
  <c r="P64" i="21"/>
  <c r="L64" i="21"/>
  <c r="H64" i="21"/>
  <c r="X63" i="21"/>
  <c r="T63" i="21"/>
  <c r="P63" i="21"/>
  <c r="L63" i="21"/>
  <c r="H63" i="21"/>
  <c r="X62" i="21"/>
  <c r="T62" i="21"/>
  <c r="P62" i="21"/>
  <c r="L62" i="21"/>
  <c r="H62" i="21"/>
  <c r="X61" i="21"/>
  <c r="T61" i="21"/>
  <c r="P61" i="21"/>
  <c r="L61" i="21"/>
  <c r="H61" i="21"/>
  <c r="X60" i="21"/>
  <c r="T60" i="21"/>
  <c r="P60" i="21"/>
  <c r="L60" i="21"/>
  <c r="H60" i="21"/>
  <c r="X59" i="21"/>
  <c r="T59" i="21"/>
  <c r="P59" i="21"/>
  <c r="L59" i="21"/>
  <c r="H59" i="21"/>
  <c r="X58" i="21"/>
  <c r="T58" i="21"/>
  <c r="P58" i="21"/>
  <c r="L58" i="21"/>
  <c r="H58" i="21"/>
  <c r="X57" i="21"/>
  <c r="T57" i="21"/>
  <c r="P57" i="21"/>
  <c r="L57" i="21"/>
  <c r="H57" i="21"/>
  <c r="X56" i="21"/>
  <c r="T56" i="21"/>
  <c r="P56" i="21"/>
  <c r="L56" i="21"/>
  <c r="H56" i="21"/>
  <c r="X55" i="21"/>
  <c r="T55" i="21"/>
  <c r="P55" i="21"/>
  <c r="L55" i="21"/>
  <c r="H55" i="21"/>
  <c r="X11" i="21"/>
  <c r="W11" i="21"/>
  <c r="V11" i="21"/>
  <c r="V53" i="21" s="1"/>
  <c r="T11" i="21"/>
  <c r="S11" i="21"/>
  <c r="S53" i="21" s="1"/>
  <c r="R11" i="21"/>
  <c r="P11" i="21"/>
  <c r="O11" i="21"/>
  <c r="O53" i="21" s="1"/>
  <c r="N11" i="21"/>
  <c r="L11" i="21"/>
  <c r="K11" i="21"/>
  <c r="K53" i="21" s="1"/>
  <c r="J11" i="21"/>
  <c r="H11" i="21"/>
  <c r="G11" i="21"/>
  <c r="F11" i="21"/>
  <c r="D11" i="21"/>
  <c r="D53" i="21" s="1"/>
  <c r="C11" i="21"/>
  <c r="B11" i="21"/>
  <c r="B53" i="21" s="1"/>
  <c r="W40" i="19"/>
  <c r="V40" i="19"/>
  <c r="S40" i="19"/>
  <c r="R40" i="19"/>
  <c r="O40" i="19"/>
  <c r="N40" i="19"/>
  <c r="K40" i="19"/>
  <c r="J40" i="19"/>
  <c r="G40" i="19"/>
  <c r="F40" i="19"/>
  <c r="D40" i="19"/>
  <c r="C40" i="19"/>
  <c r="B40" i="19"/>
  <c r="W39" i="19"/>
  <c r="V39" i="19"/>
  <c r="S39" i="19"/>
  <c r="R39" i="19"/>
  <c r="O39" i="19"/>
  <c r="N39" i="19"/>
  <c r="K39" i="19"/>
  <c r="J39" i="19"/>
  <c r="G39" i="19"/>
  <c r="F39" i="19"/>
  <c r="D39" i="19"/>
  <c r="C39" i="19"/>
  <c r="B39" i="19"/>
  <c r="W36" i="19"/>
  <c r="V36" i="19"/>
  <c r="S36" i="19"/>
  <c r="R36" i="19"/>
  <c r="O36" i="19"/>
  <c r="N36" i="19"/>
  <c r="K36" i="19"/>
  <c r="J36" i="19"/>
  <c r="G36" i="19"/>
  <c r="F36" i="19"/>
  <c r="D36" i="19"/>
  <c r="C36" i="19"/>
  <c r="B36" i="19"/>
  <c r="W35" i="19"/>
  <c r="V35" i="19"/>
  <c r="S35" i="19"/>
  <c r="R35" i="19"/>
  <c r="O35" i="19"/>
  <c r="N35" i="19"/>
  <c r="K35" i="19"/>
  <c r="J35" i="19"/>
  <c r="G35" i="19"/>
  <c r="F35" i="19"/>
  <c r="D35" i="19"/>
  <c r="C35" i="19"/>
  <c r="B35" i="19"/>
  <c r="W34" i="19"/>
  <c r="V34" i="19"/>
  <c r="S34" i="19"/>
  <c r="R34" i="19"/>
  <c r="O34" i="19"/>
  <c r="N34" i="19"/>
  <c r="K34" i="19"/>
  <c r="J34" i="19"/>
  <c r="G34" i="19"/>
  <c r="F34" i="19"/>
  <c r="D34" i="19"/>
  <c r="C34" i="19"/>
  <c r="B34" i="19"/>
  <c r="X40" i="19"/>
  <c r="T40" i="19"/>
  <c r="P40" i="19"/>
  <c r="L40" i="19"/>
  <c r="H40" i="19"/>
  <c r="X39" i="19"/>
  <c r="T39" i="19"/>
  <c r="P39" i="19"/>
  <c r="L39" i="19"/>
  <c r="H39" i="19"/>
  <c r="W38" i="19"/>
  <c r="X38" i="19"/>
  <c r="S38" i="19"/>
  <c r="R38" i="19"/>
  <c r="O38" i="19"/>
  <c r="N38" i="19"/>
  <c r="K38" i="19"/>
  <c r="L38" i="19"/>
  <c r="G38" i="19"/>
  <c r="F38" i="19"/>
  <c r="C38" i="19"/>
  <c r="X36" i="19"/>
  <c r="T36" i="19"/>
  <c r="P36" i="19"/>
  <c r="L36" i="19"/>
  <c r="X35" i="19"/>
  <c r="T35" i="19"/>
  <c r="P35" i="19"/>
  <c r="L35" i="19"/>
  <c r="H35" i="19"/>
  <c r="X34" i="19"/>
  <c r="T34" i="19"/>
  <c r="P34" i="19"/>
  <c r="L34" i="19"/>
  <c r="H34" i="19"/>
  <c r="X33" i="19"/>
  <c r="V33" i="19"/>
  <c r="S33" i="19"/>
  <c r="R33" i="19"/>
  <c r="O33" i="19"/>
  <c r="K33" i="19"/>
  <c r="G33" i="19"/>
  <c r="F33" i="19"/>
  <c r="D33" i="19"/>
  <c r="C33" i="19"/>
  <c r="B33" i="19"/>
  <c r="X14" i="19"/>
  <c r="W14" i="19"/>
  <c r="V14" i="19"/>
  <c r="V31" i="19" s="1"/>
  <c r="T14" i="19"/>
  <c r="S14" i="19"/>
  <c r="R14" i="19"/>
  <c r="P14" i="19"/>
  <c r="O14" i="19"/>
  <c r="N14" i="19"/>
  <c r="N31" i="19" s="1"/>
  <c r="L14" i="19"/>
  <c r="K14" i="19"/>
  <c r="K31" i="19" s="1"/>
  <c r="J14" i="19"/>
  <c r="G14" i="19"/>
  <c r="F14" i="19"/>
  <c r="D14" i="19"/>
  <c r="C14" i="19"/>
  <c r="B14" i="19"/>
  <c r="X13" i="19"/>
  <c r="W13" i="19"/>
  <c r="V13" i="19"/>
  <c r="V30" i="19" s="1"/>
  <c r="T13" i="19"/>
  <c r="S13" i="19"/>
  <c r="S30" i="19" s="1"/>
  <c r="R13" i="19"/>
  <c r="R30" i="19" s="1"/>
  <c r="P13" i="19"/>
  <c r="O13" i="19"/>
  <c r="O30" i="19" s="1"/>
  <c r="N13" i="19"/>
  <c r="L13" i="19"/>
  <c r="K13" i="19"/>
  <c r="J13" i="19"/>
  <c r="H13" i="19"/>
  <c r="G13" i="19"/>
  <c r="F13" i="19"/>
  <c r="F30" i="19" s="1"/>
  <c r="D13" i="19"/>
  <c r="D30" i="19" s="1"/>
  <c r="C13" i="19"/>
  <c r="B13" i="19"/>
  <c r="X12" i="19"/>
  <c r="W12" i="19"/>
  <c r="V12" i="19"/>
  <c r="T12" i="19"/>
  <c r="S12" i="19"/>
  <c r="S29" i="19" s="1"/>
  <c r="R12" i="19"/>
  <c r="P12" i="19"/>
  <c r="O12" i="19"/>
  <c r="O29" i="19" s="1"/>
  <c r="N12" i="19"/>
  <c r="N29" i="19" s="1"/>
  <c r="L12" i="19"/>
  <c r="K12" i="19"/>
  <c r="K29" i="19" s="1"/>
  <c r="J12" i="19"/>
  <c r="H12" i="19"/>
  <c r="G12" i="19"/>
  <c r="G29" i="19" s="1"/>
  <c r="F12" i="19"/>
  <c r="D12" i="19"/>
  <c r="C12" i="19"/>
  <c r="B12" i="19"/>
  <c r="B29" i="19" s="1"/>
  <c r="X11" i="19"/>
  <c r="W11" i="19"/>
  <c r="V11" i="19"/>
  <c r="T11" i="19"/>
  <c r="S11" i="19"/>
  <c r="R11" i="19"/>
  <c r="P11" i="19"/>
  <c r="O11" i="19"/>
  <c r="N11" i="19"/>
  <c r="L11" i="19"/>
  <c r="K11" i="19"/>
  <c r="J11" i="19"/>
  <c r="H11" i="19"/>
  <c r="G11" i="19"/>
  <c r="F11" i="19"/>
  <c r="D11" i="19"/>
  <c r="C11" i="19"/>
  <c r="B11" i="19"/>
  <c r="O58" i="30" l="1"/>
  <c r="F56" i="30"/>
  <c r="K60" i="30"/>
  <c r="S62" i="30"/>
  <c r="S56" i="30"/>
  <c r="R57" i="30"/>
  <c r="S58" i="30"/>
  <c r="R59" i="30"/>
  <c r="V57" i="30"/>
  <c r="N59" i="30"/>
  <c r="B58" i="30"/>
  <c r="K57" i="30"/>
  <c r="J58" i="30"/>
  <c r="P56" i="30"/>
  <c r="G54" i="30"/>
  <c r="V61" i="30"/>
  <c r="H54" i="30"/>
  <c r="H56" i="30"/>
  <c r="H57" i="30"/>
  <c r="G59" i="30"/>
  <c r="T64" i="30"/>
  <c r="H74" i="30"/>
  <c r="F54" i="30"/>
  <c r="V56" i="30"/>
  <c r="S57" i="30"/>
  <c r="R58" i="30"/>
  <c r="L61" i="30"/>
  <c r="V62" i="30"/>
  <c r="L64" i="30"/>
  <c r="R54" i="30"/>
  <c r="W62" i="30"/>
  <c r="G60" i="30"/>
  <c r="R60" i="30"/>
  <c r="C62" i="30"/>
  <c r="D56" i="30"/>
  <c r="B57" i="30"/>
  <c r="J59" i="30"/>
  <c r="H60" i="30"/>
  <c r="F61" i="30"/>
  <c r="O62" i="30"/>
  <c r="K54" i="30"/>
  <c r="G56" i="30"/>
  <c r="C58" i="30"/>
  <c r="B59" i="30"/>
  <c r="V60" i="30"/>
  <c r="X60" i="30"/>
  <c r="S61" i="30"/>
  <c r="H64" i="30"/>
  <c r="N54" i="30"/>
  <c r="S54" i="30"/>
  <c r="W60" i="30"/>
  <c r="J61" i="30"/>
  <c r="T61" i="30"/>
  <c r="H62" i="30"/>
  <c r="L54" i="30"/>
  <c r="W56" i="30"/>
  <c r="T57" i="30"/>
  <c r="T58" i="30"/>
  <c r="G64" i="30"/>
  <c r="R74" i="30"/>
  <c r="V54" i="30"/>
  <c r="G58" i="30"/>
  <c r="D59" i="30"/>
  <c r="O59" i="30"/>
  <c r="G61" i="30"/>
  <c r="F62" i="30"/>
  <c r="O56" i="30"/>
  <c r="X58" i="30"/>
  <c r="F59" i="30"/>
  <c r="B60" i="30"/>
  <c r="X61" i="30"/>
  <c r="G62" i="30"/>
  <c r="R62" i="30"/>
  <c r="X74" i="30"/>
  <c r="C54" i="30"/>
  <c r="T56" i="30"/>
  <c r="K58" i="30"/>
  <c r="L58" i="30"/>
  <c r="S59" i="30"/>
  <c r="K61" i="30"/>
  <c r="J62" i="30"/>
  <c r="T62" i="30"/>
  <c r="F57" i="30"/>
  <c r="P57" i="30"/>
  <c r="T59" i="30"/>
  <c r="F60" i="30"/>
  <c r="B61" i="30"/>
  <c r="W59" i="30"/>
  <c r="X56" i="30"/>
  <c r="P58" i="30"/>
  <c r="X59" i="30"/>
  <c r="X62" i="30"/>
  <c r="C56" i="30"/>
  <c r="L62" i="30"/>
  <c r="T60" i="30"/>
  <c r="D57" i="30"/>
  <c r="H59" i="30"/>
  <c r="L59" i="30"/>
  <c r="O61" i="30"/>
  <c r="B56" i="30"/>
  <c r="D62" i="30"/>
  <c r="D61" i="30"/>
  <c r="P62" i="30"/>
  <c r="C57" i="30"/>
  <c r="X57" i="30"/>
  <c r="W59" i="26"/>
  <c r="R62" i="26"/>
  <c r="V58" i="26"/>
  <c r="B56" i="26"/>
  <c r="G57" i="26"/>
  <c r="G59" i="26"/>
  <c r="B60" i="26"/>
  <c r="G61" i="26"/>
  <c r="W54" i="26"/>
  <c r="C56" i="26"/>
  <c r="C58" i="26"/>
  <c r="S59" i="26"/>
  <c r="S61" i="26"/>
  <c r="AA60" i="26"/>
  <c r="B54" i="26"/>
  <c r="C57" i="26"/>
  <c r="C61" i="26"/>
  <c r="J56" i="26"/>
  <c r="D59" i="26"/>
  <c r="J62" i="26"/>
  <c r="K58" i="26"/>
  <c r="K60" i="26"/>
  <c r="K62" i="26"/>
  <c r="L62" i="26"/>
  <c r="R54" i="26"/>
  <c r="R57" i="26"/>
  <c r="R61" i="26"/>
  <c r="S56" i="26"/>
  <c r="AA61" i="26"/>
  <c r="K54" i="26"/>
  <c r="L60" i="26"/>
  <c r="D57" i="26"/>
  <c r="B59" i="26"/>
  <c r="H59" i="26"/>
  <c r="T59" i="26"/>
  <c r="C62" i="26"/>
  <c r="N54" i="26"/>
  <c r="W56" i="26"/>
  <c r="O58" i="26"/>
  <c r="N56" i="26"/>
  <c r="O59" i="26"/>
  <c r="S57" i="26"/>
  <c r="W58" i="26"/>
  <c r="H58" i="26"/>
  <c r="AA59" i="26"/>
  <c r="T60" i="26"/>
  <c r="B61" i="26"/>
  <c r="AA56" i="26"/>
  <c r="AB56" i="26"/>
  <c r="T57" i="26"/>
  <c r="N58" i="26"/>
  <c r="R59" i="26"/>
  <c r="V60" i="26"/>
  <c r="Z54" i="26"/>
  <c r="X56" i="26"/>
  <c r="H62" i="26"/>
  <c r="H54" i="26"/>
  <c r="C54" i="26"/>
  <c r="D56" i="26"/>
  <c r="O56" i="26"/>
  <c r="Z56" i="26"/>
  <c r="F57" i="26"/>
  <c r="AA57" i="26"/>
  <c r="AB57" i="26"/>
  <c r="J58" i="26"/>
  <c r="P58" i="26"/>
  <c r="K59" i="26"/>
  <c r="C60" i="26"/>
  <c r="X60" i="26"/>
  <c r="P62" i="26"/>
  <c r="P57" i="26"/>
  <c r="B58" i="26"/>
  <c r="L58" i="26"/>
  <c r="C59" i="26"/>
  <c r="F60" i="26"/>
  <c r="O61" i="26"/>
  <c r="B62" i="26"/>
  <c r="AA54" i="26"/>
  <c r="P56" i="26"/>
  <c r="T58" i="26"/>
  <c r="Z59" i="26"/>
  <c r="L59" i="26"/>
  <c r="X59" i="26"/>
  <c r="R60" i="26"/>
  <c r="AB60" i="26"/>
  <c r="P60" i="26"/>
  <c r="J61" i="26"/>
  <c r="T61" i="26"/>
  <c r="T62" i="26"/>
  <c r="H64" i="26"/>
  <c r="T56" i="26"/>
  <c r="F59" i="26"/>
  <c r="P59" i="26"/>
  <c r="H60" i="26"/>
  <c r="D61" i="26"/>
  <c r="D62" i="26"/>
  <c r="O62" i="26"/>
  <c r="P54" i="26"/>
  <c r="X54" i="26"/>
  <c r="K56" i="26"/>
  <c r="V56" i="26"/>
  <c r="L57" i="26"/>
  <c r="W57" i="26"/>
  <c r="AA58" i="26"/>
  <c r="X58" i="26"/>
  <c r="J60" i="26"/>
  <c r="L61" i="26"/>
  <c r="W61" i="26"/>
  <c r="AA62" i="26"/>
  <c r="X62" i="26"/>
  <c r="G54" i="26"/>
  <c r="L56" i="26"/>
  <c r="N57" i="26"/>
  <c r="X57" i="26"/>
  <c r="R58" i="26"/>
  <c r="AB58" i="26"/>
  <c r="AB59" i="26"/>
  <c r="N61" i="26"/>
  <c r="X61" i="26"/>
  <c r="AB62" i="26"/>
  <c r="P64" i="26"/>
  <c r="D54" i="26"/>
  <c r="S59" i="22"/>
  <c r="H59" i="22"/>
  <c r="W57" i="22"/>
  <c r="C57" i="22"/>
  <c r="B58" i="22"/>
  <c r="W58" i="22"/>
  <c r="K59" i="22"/>
  <c r="V59" i="22"/>
  <c r="L59" i="22"/>
  <c r="J60" i="22"/>
  <c r="R61" i="22"/>
  <c r="R54" i="22"/>
  <c r="T56" i="22"/>
  <c r="C58" i="22"/>
  <c r="X58" i="22"/>
  <c r="K60" i="22"/>
  <c r="G62" i="22"/>
  <c r="L60" i="22"/>
  <c r="H62" i="22"/>
  <c r="X62" i="22"/>
  <c r="J54" i="22"/>
  <c r="G57" i="22"/>
  <c r="R57" i="22"/>
  <c r="C60" i="22"/>
  <c r="K56" i="22"/>
  <c r="V56" i="22"/>
  <c r="X57" i="22"/>
  <c r="G58" i="22"/>
  <c r="R58" i="22"/>
  <c r="F59" i="22"/>
  <c r="T59" i="22"/>
  <c r="D60" i="22"/>
  <c r="O60" i="22"/>
  <c r="P60" i="22"/>
  <c r="W59" i="22"/>
  <c r="G54" i="22"/>
  <c r="F56" i="22"/>
  <c r="P56" i="22"/>
  <c r="K57" i="22"/>
  <c r="V57" i="22"/>
  <c r="J57" i="22"/>
  <c r="D59" i="22"/>
  <c r="O59" i="22"/>
  <c r="B59" i="22"/>
  <c r="H61" i="22"/>
  <c r="F62" i="22"/>
  <c r="P62" i="22"/>
  <c r="H64" i="22"/>
  <c r="H74" i="22"/>
  <c r="X60" i="22"/>
  <c r="H56" i="22"/>
  <c r="W54" i="22"/>
  <c r="O54" i="22"/>
  <c r="D57" i="22"/>
  <c r="K58" i="22"/>
  <c r="V58" i="22"/>
  <c r="F60" i="22"/>
  <c r="B61" i="22"/>
  <c r="L61" i="22"/>
  <c r="W61" i="22"/>
  <c r="C54" i="22"/>
  <c r="N54" i="22"/>
  <c r="P57" i="22"/>
  <c r="L58" i="22"/>
  <c r="J59" i="22"/>
  <c r="X59" i="22"/>
  <c r="T60" i="22"/>
  <c r="X61" i="22"/>
  <c r="K62" i="22"/>
  <c r="V62" i="22"/>
  <c r="L64" i="22"/>
  <c r="L56" i="22"/>
  <c r="B54" i="22"/>
  <c r="F54" i="22"/>
  <c r="P54" i="22"/>
  <c r="D54" i="22"/>
  <c r="N56" i="22"/>
  <c r="S57" i="22"/>
  <c r="H58" i="22"/>
  <c r="D56" i="22"/>
  <c r="F58" i="22"/>
  <c r="P58" i="22"/>
  <c r="C59" i="22"/>
  <c r="G61" i="22"/>
  <c r="C53" i="33"/>
  <c r="V53" i="33"/>
  <c r="R53" i="33"/>
  <c r="T53" i="33"/>
  <c r="D53" i="33"/>
  <c r="AB53" i="33"/>
  <c r="S53" i="33"/>
  <c r="L53" i="29"/>
  <c r="F53" i="29"/>
  <c r="P53" i="29"/>
  <c r="N53" i="29"/>
  <c r="D53" i="29"/>
  <c r="S53" i="29"/>
  <c r="T53" i="29"/>
  <c r="G53" i="29"/>
  <c r="H53" i="29"/>
  <c r="X53" i="29"/>
  <c r="AB11" i="29"/>
  <c r="G53" i="25"/>
  <c r="Z53" i="25"/>
  <c r="J53" i="25"/>
  <c r="T53" i="25"/>
  <c r="B53" i="25"/>
  <c r="W53" i="25"/>
  <c r="AB53" i="25"/>
  <c r="F53" i="25"/>
  <c r="L53" i="25"/>
  <c r="P53" i="25"/>
  <c r="V53" i="25"/>
  <c r="R53" i="21"/>
  <c r="W53" i="21"/>
  <c r="F53" i="21"/>
  <c r="G53" i="21"/>
  <c r="H53" i="21"/>
  <c r="T53" i="21"/>
  <c r="J53" i="21"/>
  <c r="L53" i="21"/>
  <c r="C53" i="21"/>
  <c r="N53" i="21"/>
  <c r="AA29" i="31"/>
  <c r="D31" i="31"/>
  <c r="AA28" i="31"/>
  <c r="D28" i="31"/>
  <c r="R31" i="31"/>
  <c r="R28" i="31"/>
  <c r="R29" i="31"/>
  <c r="AB12" i="31"/>
  <c r="B31" i="31"/>
  <c r="S29" i="31"/>
  <c r="C31" i="31"/>
  <c r="AB14" i="31"/>
  <c r="W29" i="31"/>
  <c r="X29" i="31"/>
  <c r="S31" i="31"/>
  <c r="C33" i="31"/>
  <c r="V31" i="31"/>
  <c r="X33" i="31"/>
  <c r="AB11" i="31"/>
  <c r="C28" i="31"/>
  <c r="S28" i="31"/>
  <c r="T29" i="31"/>
  <c r="C29" i="31"/>
  <c r="W28" i="31"/>
  <c r="T31" i="31"/>
  <c r="B33" i="31"/>
  <c r="T33" i="31"/>
  <c r="W31" i="31"/>
  <c r="X31" i="31"/>
  <c r="T28" i="31"/>
  <c r="AB34" i="31"/>
  <c r="B28" i="31"/>
  <c r="AB39" i="31"/>
  <c r="G29" i="27"/>
  <c r="H33" i="27"/>
  <c r="S29" i="27"/>
  <c r="V29" i="27"/>
  <c r="H28" i="27"/>
  <c r="X38" i="27"/>
  <c r="T33" i="27"/>
  <c r="N29" i="27"/>
  <c r="W28" i="27"/>
  <c r="S28" i="27"/>
  <c r="R30" i="27"/>
  <c r="B30" i="27"/>
  <c r="S30" i="27"/>
  <c r="J29" i="27"/>
  <c r="V30" i="27"/>
  <c r="T30" i="27"/>
  <c r="G28" i="27"/>
  <c r="F29" i="27"/>
  <c r="H29" i="27"/>
  <c r="X29" i="27"/>
  <c r="H30" i="27"/>
  <c r="V28" i="27"/>
  <c r="C38" i="27"/>
  <c r="J30" i="27"/>
  <c r="K28" i="27"/>
  <c r="B38" i="27"/>
  <c r="P28" i="27"/>
  <c r="K30" i="27"/>
  <c r="L30" i="27"/>
  <c r="K29" i="27"/>
  <c r="P29" i="27"/>
  <c r="W30" i="27"/>
  <c r="P30" i="27"/>
  <c r="J33" i="27"/>
  <c r="G38" i="27"/>
  <c r="N28" i="27"/>
  <c r="W29" i="27"/>
  <c r="O33" i="27"/>
  <c r="O28" i="27"/>
  <c r="F28" i="27"/>
  <c r="T29" i="27"/>
  <c r="T38" i="27"/>
  <c r="N28" i="23"/>
  <c r="S31" i="23"/>
  <c r="J29" i="23"/>
  <c r="V29" i="23"/>
  <c r="K31" i="23"/>
  <c r="Z28" i="23"/>
  <c r="B28" i="23"/>
  <c r="O28" i="23"/>
  <c r="G28" i="23"/>
  <c r="AB29" i="23"/>
  <c r="W33" i="23"/>
  <c r="D29" i="23"/>
  <c r="F29" i="23"/>
  <c r="K30" i="23"/>
  <c r="T30" i="23"/>
  <c r="S29" i="23"/>
  <c r="X31" i="23"/>
  <c r="T29" i="23"/>
  <c r="L30" i="23"/>
  <c r="J31" i="23"/>
  <c r="C38" i="23"/>
  <c r="AA28" i="23"/>
  <c r="V30" i="23"/>
  <c r="AB28" i="23"/>
  <c r="C28" i="23"/>
  <c r="S28" i="23"/>
  <c r="P38" i="23"/>
  <c r="B29" i="23"/>
  <c r="C31" i="23"/>
  <c r="T31" i="23"/>
  <c r="C29" i="23"/>
  <c r="N29" i="23"/>
  <c r="X29" i="23"/>
  <c r="R30" i="23"/>
  <c r="T33" i="23"/>
  <c r="H28" i="23"/>
  <c r="R28" i="23"/>
  <c r="O29" i="23"/>
  <c r="B33" i="23"/>
  <c r="P29" i="23"/>
  <c r="L29" i="23"/>
  <c r="C30" i="23"/>
  <c r="L31" i="19"/>
  <c r="B38" i="19"/>
  <c r="R31" i="19"/>
  <c r="C29" i="19"/>
  <c r="W31" i="19"/>
  <c r="P33" i="19"/>
  <c r="J33" i="19"/>
  <c r="J38" i="19"/>
  <c r="R29" i="19"/>
  <c r="O31" i="19"/>
  <c r="B31" i="19"/>
  <c r="S28" i="19"/>
  <c r="J29" i="19"/>
  <c r="G31" i="19"/>
  <c r="C31" i="19"/>
  <c r="H29" i="19"/>
  <c r="X29" i="19"/>
  <c r="G30" i="19"/>
  <c r="J28" i="19"/>
  <c r="K30" i="19"/>
  <c r="L30" i="19"/>
  <c r="S31" i="19"/>
  <c r="C28" i="19"/>
  <c r="W29" i="19"/>
  <c r="L29" i="19"/>
  <c r="J30" i="19"/>
  <c r="T30" i="19"/>
  <c r="H30" i="19"/>
  <c r="F31" i="19"/>
  <c r="P31" i="19"/>
  <c r="L33" i="19"/>
  <c r="F28" i="19"/>
  <c r="V29" i="19"/>
  <c r="W28" i="19"/>
  <c r="X31" i="19"/>
  <c r="L28" i="19"/>
  <c r="D29" i="19"/>
  <c r="B30" i="19"/>
  <c r="W30" i="19"/>
  <c r="T38" i="19"/>
  <c r="V28" i="19"/>
  <c r="N28" i="19"/>
  <c r="F29" i="19"/>
  <c r="P29" i="19"/>
  <c r="C30" i="19"/>
  <c r="N30" i="19"/>
  <c r="X30" i="19"/>
  <c r="J31" i="19"/>
  <c r="T31" i="19"/>
  <c r="X53" i="33"/>
  <c r="AB33" i="31"/>
  <c r="AB38" i="31"/>
  <c r="L56" i="30"/>
  <c r="P61" i="30"/>
  <c r="L57" i="30"/>
  <c r="H58" i="30"/>
  <c r="P59" i="30"/>
  <c r="L60" i="30"/>
  <c r="H61" i="30"/>
  <c r="O54" i="30"/>
  <c r="P60" i="30"/>
  <c r="X64" i="30"/>
  <c r="S64" i="30"/>
  <c r="B54" i="30"/>
  <c r="X54" i="30"/>
  <c r="P64" i="30"/>
  <c r="L74" i="30"/>
  <c r="V74" i="30"/>
  <c r="D54" i="30"/>
  <c r="P54" i="30"/>
  <c r="P74" i="30"/>
  <c r="X28" i="27"/>
  <c r="X30" i="27"/>
  <c r="P38" i="27"/>
  <c r="F33" i="27"/>
  <c r="L29" i="27"/>
  <c r="C33" i="27"/>
  <c r="X33" i="27"/>
  <c r="J38" i="27"/>
  <c r="C29" i="27"/>
  <c r="H38" i="27"/>
  <c r="S33" i="27"/>
  <c r="O29" i="27"/>
  <c r="W38" i="27"/>
  <c r="AB61" i="26"/>
  <c r="H57" i="26"/>
  <c r="H61" i="26"/>
  <c r="H56" i="26"/>
  <c r="Z61" i="26"/>
  <c r="P61" i="26"/>
  <c r="T64" i="26"/>
  <c r="P74" i="26"/>
  <c r="G56" i="26"/>
  <c r="R56" i="26"/>
  <c r="AB74" i="26"/>
  <c r="Z64" i="26"/>
  <c r="D74" i="26"/>
  <c r="O74" i="26"/>
  <c r="Z74" i="26"/>
  <c r="L64" i="26"/>
  <c r="H74" i="26"/>
  <c r="F74" i="26"/>
  <c r="AA74" i="26"/>
  <c r="X64" i="26"/>
  <c r="T74" i="26"/>
  <c r="L74" i="26"/>
  <c r="X74" i="26"/>
  <c r="X53" i="25"/>
  <c r="H53" i="25"/>
  <c r="P28" i="23"/>
  <c r="H29" i="23"/>
  <c r="J28" i="23"/>
  <c r="T28" i="23"/>
  <c r="B31" i="23"/>
  <c r="P33" i="23"/>
  <c r="AB38" i="23"/>
  <c r="F38" i="23"/>
  <c r="AA38" i="23"/>
  <c r="K28" i="23"/>
  <c r="X28" i="23"/>
  <c r="AB33" i="23"/>
  <c r="H38" i="23"/>
  <c r="D33" i="23"/>
  <c r="O33" i="23"/>
  <c r="Z33" i="23"/>
  <c r="R38" i="23"/>
  <c r="H33" i="23"/>
  <c r="F31" i="23"/>
  <c r="L38" i="23"/>
  <c r="V38" i="23"/>
  <c r="L33" i="23"/>
  <c r="X33" i="23"/>
  <c r="X56" i="22"/>
  <c r="H57" i="22"/>
  <c r="P61" i="22"/>
  <c r="L62" i="22"/>
  <c r="P59" i="22"/>
  <c r="T61" i="22"/>
  <c r="T58" i="22"/>
  <c r="T62" i="22"/>
  <c r="B64" i="22"/>
  <c r="W64" i="22"/>
  <c r="X64" i="22"/>
  <c r="T74" i="22"/>
  <c r="N74" i="22"/>
  <c r="S54" i="22"/>
  <c r="P64" i="22"/>
  <c r="L74" i="22"/>
  <c r="F64" i="22"/>
  <c r="X74" i="22"/>
  <c r="R64" i="22"/>
  <c r="L54" i="22"/>
  <c r="X54" i="22"/>
  <c r="L57" i="22"/>
  <c r="P53" i="21"/>
  <c r="X53" i="21"/>
  <c r="P30" i="19"/>
  <c r="T29" i="19"/>
  <c r="D31" i="19"/>
  <c r="H33" i="19"/>
  <c r="P38" i="19"/>
  <c r="V38" i="19"/>
  <c r="T33" i="19"/>
  <c r="W33" i="19"/>
  <c r="H38" i="19"/>
  <c r="N33" i="19"/>
  <c r="G28" i="19"/>
  <c r="AA83" i="18"/>
  <c r="Z83" i="18"/>
  <c r="W83" i="18"/>
  <c r="V83" i="18"/>
  <c r="S83" i="18"/>
  <c r="R83" i="18"/>
  <c r="O83" i="18"/>
  <c r="N83" i="18"/>
  <c r="K83" i="18"/>
  <c r="J83" i="18"/>
  <c r="G83" i="18"/>
  <c r="F83" i="18"/>
  <c r="D83" i="18"/>
  <c r="C83" i="18"/>
  <c r="B83" i="18"/>
  <c r="AA82" i="18"/>
  <c r="Z82" i="18"/>
  <c r="W82" i="18"/>
  <c r="V82" i="18"/>
  <c r="S82" i="18"/>
  <c r="R82" i="18"/>
  <c r="O82" i="18"/>
  <c r="N82" i="18"/>
  <c r="K82" i="18"/>
  <c r="J82" i="18"/>
  <c r="G82" i="18"/>
  <c r="F82" i="18"/>
  <c r="D82" i="18"/>
  <c r="C82" i="18"/>
  <c r="B82" i="18"/>
  <c r="AA81" i="18"/>
  <c r="Z81" i="18"/>
  <c r="W81" i="18"/>
  <c r="V81" i="18"/>
  <c r="S81" i="18"/>
  <c r="R81" i="18"/>
  <c r="O81" i="18"/>
  <c r="N81" i="18"/>
  <c r="K81" i="18"/>
  <c r="J81" i="18"/>
  <c r="G81" i="18"/>
  <c r="F81" i="18"/>
  <c r="D81" i="18"/>
  <c r="C81" i="18"/>
  <c r="B81" i="18"/>
  <c r="AA80" i="18"/>
  <c r="Z80" i="18"/>
  <c r="W80" i="18"/>
  <c r="V80" i="18"/>
  <c r="S80" i="18"/>
  <c r="R80" i="18"/>
  <c r="O80" i="18"/>
  <c r="N80" i="18"/>
  <c r="K80" i="18"/>
  <c r="J80" i="18"/>
  <c r="G80" i="18"/>
  <c r="F80" i="18"/>
  <c r="D80" i="18"/>
  <c r="C80" i="18"/>
  <c r="B80" i="18"/>
  <c r="AA79" i="18"/>
  <c r="Z79" i="18"/>
  <c r="W79" i="18"/>
  <c r="V79" i="18"/>
  <c r="S79" i="18"/>
  <c r="R79" i="18"/>
  <c r="O79" i="18"/>
  <c r="N79" i="18"/>
  <c r="K79" i="18"/>
  <c r="J79" i="18"/>
  <c r="G79" i="18"/>
  <c r="F79" i="18"/>
  <c r="D79" i="18"/>
  <c r="C79" i="18"/>
  <c r="B79" i="18"/>
  <c r="AA78" i="18"/>
  <c r="Z78" i="18"/>
  <c r="W78" i="18"/>
  <c r="V78" i="18"/>
  <c r="S78" i="18"/>
  <c r="R78" i="18"/>
  <c r="O78" i="18"/>
  <c r="N78" i="18"/>
  <c r="K78" i="18"/>
  <c r="J78" i="18"/>
  <c r="H78" i="18"/>
  <c r="G78" i="18"/>
  <c r="F78" i="18"/>
  <c r="D78" i="18"/>
  <c r="C78" i="18"/>
  <c r="B78" i="18"/>
  <c r="AA77" i="18"/>
  <c r="Z77" i="18"/>
  <c r="W77" i="18"/>
  <c r="V77" i="18"/>
  <c r="S77" i="18"/>
  <c r="R77" i="18"/>
  <c r="O77" i="18"/>
  <c r="N77" i="18"/>
  <c r="K77" i="18"/>
  <c r="J77" i="18"/>
  <c r="G77" i="18"/>
  <c r="F77" i="18"/>
  <c r="D77" i="18"/>
  <c r="C77" i="18"/>
  <c r="B77" i="18"/>
  <c r="N75" i="18"/>
  <c r="AA73" i="18"/>
  <c r="Z73" i="18"/>
  <c r="W73" i="18"/>
  <c r="V73" i="18"/>
  <c r="S73" i="18"/>
  <c r="R73" i="18"/>
  <c r="O73" i="18"/>
  <c r="N73" i="18"/>
  <c r="K73" i="18"/>
  <c r="J73" i="18"/>
  <c r="H73" i="18"/>
  <c r="G73" i="18"/>
  <c r="F73" i="18"/>
  <c r="D73" i="18"/>
  <c r="C73" i="18"/>
  <c r="B73" i="18"/>
  <c r="AA72" i="18"/>
  <c r="Z72" i="18"/>
  <c r="X72" i="18"/>
  <c r="W72" i="18"/>
  <c r="V72" i="18"/>
  <c r="S72" i="18"/>
  <c r="R72" i="18"/>
  <c r="O72" i="18"/>
  <c r="N72" i="18"/>
  <c r="K72" i="18"/>
  <c r="J72" i="18"/>
  <c r="G72" i="18"/>
  <c r="F72" i="18"/>
  <c r="D72" i="18"/>
  <c r="C72" i="18"/>
  <c r="B72" i="18"/>
  <c r="AA71" i="18"/>
  <c r="Z71" i="18"/>
  <c r="W71" i="18"/>
  <c r="V71" i="18"/>
  <c r="S71" i="18"/>
  <c r="R71" i="18"/>
  <c r="O71" i="18"/>
  <c r="N71" i="18"/>
  <c r="L71" i="18"/>
  <c r="K71" i="18"/>
  <c r="J71" i="18"/>
  <c r="G71" i="18"/>
  <c r="F71" i="18"/>
  <c r="D71" i="18"/>
  <c r="C71" i="18"/>
  <c r="B71" i="18"/>
  <c r="AB70" i="18"/>
  <c r="AA70" i="18"/>
  <c r="Z70" i="18"/>
  <c r="W70" i="18"/>
  <c r="V70" i="18"/>
  <c r="S70" i="18"/>
  <c r="R70" i="18"/>
  <c r="O70" i="18"/>
  <c r="N70" i="18"/>
  <c r="K70" i="18"/>
  <c r="J70" i="18"/>
  <c r="G70" i="18"/>
  <c r="F70" i="18"/>
  <c r="D70" i="18"/>
  <c r="C70" i="18"/>
  <c r="B70" i="18"/>
  <c r="AA69" i="18"/>
  <c r="Z69" i="18"/>
  <c r="W69" i="18"/>
  <c r="V69" i="18"/>
  <c r="S69" i="18"/>
  <c r="R69" i="18"/>
  <c r="O69" i="18"/>
  <c r="N69" i="18"/>
  <c r="K69" i="18"/>
  <c r="J69" i="18"/>
  <c r="G69" i="18"/>
  <c r="F69" i="18"/>
  <c r="D69" i="18"/>
  <c r="C69" i="18"/>
  <c r="B69" i="18"/>
  <c r="AA68" i="18"/>
  <c r="Z68" i="18"/>
  <c r="W68" i="18"/>
  <c r="V68" i="18"/>
  <c r="S68" i="18"/>
  <c r="R68" i="18"/>
  <c r="O68" i="18"/>
  <c r="N68" i="18"/>
  <c r="K68" i="18"/>
  <c r="J68" i="18"/>
  <c r="G68" i="18"/>
  <c r="F68" i="18"/>
  <c r="D68" i="18"/>
  <c r="C68" i="18"/>
  <c r="B68" i="18"/>
  <c r="AA67" i="18"/>
  <c r="Z67" i="18"/>
  <c r="W67" i="18"/>
  <c r="V67" i="18"/>
  <c r="S67" i="18"/>
  <c r="R67" i="18"/>
  <c r="P67" i="18"/>
  <c r="O67" i="18"/>
  <c r="N67" i="18"/>
  <c r="K67" i="18"/>
  <c r="J67" i="18"/>
  <c r="G67" i="18"/>
  <c r="F67" i="18"/>
  <c r="D67" i="18"/>
  <c r="C67" i="18"/>
  <c r="B67" i="18"/>
  <c r="AB83" i="18"/>
  <c r="X83" i="18"/>
  <c r="T83" i="18"/>
  <c r="P83" i="18"/>
  <c r="L83" i="18"/>
  <c r="H83" i="18"/>
  <c r="AB82" i="18"/>
  <c r="X82" i="18"/>
  <c r="T82" i="18"/>
  <c r="P82" i="18"/>
  <c r="L82" i="18"/>
  <c r="H82" i="18"/>
  <c r="AB81" i="18"/>
  <c r="X81" i="18"/>
  <c r="T81" i="18"/>
  <c r="P81" i="18"/>
  <c r="L81" i="18"/>
  <c r="H81" i="18"/>
  <c r="AB80" i="18"/>
  <c r="X80" i="18"/>
  <c r="T80" i="18"/>
  <c r="P80" i="18"/>
  <c r="L80" i="18"/>
  <c r="H80" i="18"/>
  <c r="AB79" i="18"/>
  <c r="X79" i="18"/>
  <c r="T79" i="18"/>
  <c r="P79" i="18"/>
  <c r="L79" i="18"/>
  <c r="H79" i="18"/>
  <c r="AB78" i="18"/>
  <c r="X78" i="18"/>
  <c r="T78" i="18"/>
  <c r="P78" i="18"/>
  <c r="L78" i="18"/>
  <c r="AB77" i="18"/>
  <c r="X77" i="18"/>
  <c r="T77" i="18"/>
  <c r="P77" i="18"/>
  <c r="L77" i="18"/>
  <c r="H77" i="18"/>
  <c r="AA75" i="18"/>
  <c r="Z75" i="18"/>
  <c r="W75" i="18"/>
  <c r="X75" i="18"/>
  <c r="P75" i="18"/>
  <c r="F75" i="18"/>
  <c r="D75" i="18"/>
  <c r="C75" i="18"/>
  <c r="B75" i="18"/>
  <c r="AB73" i="18"/>
  <c r="X73" i="18"/>
  <c r="T73" i="18"/>
  <c r="P73" i="18"/>
  <c r="L73" i="18"/>
  <c r="AB72" i="18"/>
  <c r="T72" i="18"/>
  <c r="P72" i="18"/>
  <c r="L72" i="18"/>
  <c r="H72" i="18"/>
  <c r="AB71" i="18"/>
  <c r="X71" i="18"/>
  <c r="T71" i="18"/>
  <c r="P71" i="18"/>
  <c r="H71" i="18"/>
  <c r="X70" i="18"/>
  <c r="T70" i="18"/>
  <c r="P70" i="18"/>
  <c r="L70" i="18"/>
  <c r="H70" i="18"/>
  <c r="AB69" i="18"/>
  <c r="X69" i="18"/>
  <c r="T69" i="18"/>
  <c r="P69" i="18"/>
  <c r="L69" i="18"/>
  <c r="H69" i="18"/>
  <c r="AB68" i="18"/>
  <c r="X68" i="18"/>
  <c r="T68" i="18"/>
  <c r="P68" i="18"/>
  <c r="L68" i="18"/>
  <c r="H68" i="18"/>
  <c r="AB67" i="18"/>
  <c r="X67" i="18"/>
  <c r="T67" i="18"/>
  <c r="L67" i="18"/>
  <c r="H67" i="18"/>
  <c r="AA65" i="18"/>
  <c r="V65" i="18"/>
  <c r="R65" i="18"/>
  <c r="O65" i="18"/>
  <c r="N65" i="18"/>
  <c r="K65" i="18"/>
  <c r="J65" i="18"/>
  <c r="H65" i="18"/>
  <c r="G65" i="18"/>
  <c r="F65" i="18"/>
  <c r="D65" i="18"/>
  <c r="C65" i="18"/>
  <c r="AB19" i="18"/>
  <c r="AA19" i="18"/>
  <c r="AA63" i="18" s="1"/>
  <c r="Z19" i="18"/>
  <c r="Z63" i="18" s="1"/>
  <c r="X19" i="18"/>
  <c r="W19" i="18"/>
  <c r="V19" i="18"/>
  <c r="T19" i="18"/>
  <c r="S19" i="18"/>
  <c r="S63" i="18" s="1"/>
  <c r="R19" i="18"/>
  <c r="P19" i="18"/>
  <c r="O19" i="18"/>
  <c r="O63" i="18" s="1"/>
  <c r="N19" i="18"/>
  <c r="N63" i="18" s="1"/>
  <c r="L19" i="18"/>
  <c r="K19" i="18"/>
  <c r="K63" i="18" s="1"/>
  <c r="J19" i="18"/>
  <c r="J63" i="18" s="1"/>
  <c r="H19" i="18"/>
  <c r="G19" i="18"/>
  <c r="F19" i="18"/>
  <c r="F63" i="18" s="1"/>
  <c r="D19" i="18"/>
  <c r="D63" i="18" s="1"/>
  <c r="C19" i="18"/>
  <c r="C63" i="18" s="1"/>
  <c r="B19" i="18"/>
  <c r="B63" i="18" s="1"/>
  <c r="AB18" i="18"/>
  <c r="AA18" i="18"/>
  <c r="AA62" i="18" s="1"/>
  <c r="Z18" i="18"/>
  <c r="Z62" i="18" s="1"/>
  <c r="X18" i="18"/>
  <c r="W18" i="18"/>
  <c r="W62" i="18" s="1"/>
  <c r="V18" i="18"/>
  <c r="V62" i="18" s="1"/>
  <c r="T18" i="18"/>
  <c r="S18" i="18"/>
  <c r="R18" i="18"/>
  <c r="P18" i="18"/>
  <c r="O18" i="18"/>
  <c r="O62" i="18" s="1"/>
  <c r="N18" i="18"/>
  <c r="N62" i="18" s="1"/>
  <c r="L18" i="18"/>
  <c r="K18" i="18"/>
  <c r="K62" i="18" s="1"/>
  <c r="J18" i="18"/>
  <c r="J62" i="18" s="1"/>
  <c r="H18" i="18"/>
  <c r="G18" i="18"/>
  <c r="G62" i="18" s="1"/>
  <c r="F18" i="18"/>
  <c r="D18" i="18"/>
  <c r="C18" i="18"/>
  <c r="B18" i="18"/>
  <c r="B62" i="18" s="1"/>
  <c r="AB17" i="18"/>
  <c r="AA17" i="18"/>
  <c r="AA61" i="18" s="1"/>
  <c r="Z17" i="18"/>
  <c r="Z61" i="18" s="1"/>
  <c r="X17" i="18"/>
  <c r="X61" i="18" s="1"/>
  <c r="W17" i="18"/>
  <c r="V17" i="18"/>
  <c r="T17" i="18"/>
  <c r="S17" i="18"/>
  <c r="S61" i="18" s="1"/>
  <c r="R17" i="18"/>
  <c r="P17" i="18"/>
  <c r="O17" i="18"/>
  <c r="N17" i="18"/>
  <c r="N61" i="18" s="1"/>
  <c r="L17" i="18"/>
  <c r="K17" i="18"/>
  <c r="J17" i="18"/>
  <c r="H17" i="18"/>
  <c r="G17" i="18"/>
  <c r="G61" i="18" s="1"/>
  <c r="F17" i="18"/>
  <c r="F61" i="18" s="1"/>
  <c r="D17" i="18"/>
  <c r="D61" i="18" s="1"/>
  <c r="C17" i="18"/>
  <c r="B17" i="18"/>
  <c r="AB16" i="18"/>
  <c r="AA16" i="18"/>
  <c r="AA60" i="18" s="1"/>
  <c r="Z16" i="18"/>
  <c r="X16" i="18"/>
  <c r="W16" i="18"/>
  <c r="W60" i="18" s="1"/>
  <c r="V16" i="18"/>
  <c r="T16" i="18"/>
  <c r="S16" i="18"/>
  <c r="S60" i="18" s="1"/>
  <c r="R16" i="18"/>
  <c r="R60" i="18" s="1"/>
  <c r="P16" i="18"/>
  <c r="O16" i="18"/>
  <c r="O60" i="18" s="1"/>
  <c r="N16" i="18"/>
  <c r="L16" i="18"/>
  <c r="K16" i="18"/>
  <c r="J16" i="18"/>
  <c r="J60" i="18" s="1"/>
  <c r="H16" i="18"/>
  <c r="G16" i="18"/>
  <c r="F16" i="18"/>
  <c r="F60" i="18" s="1"/>
  <c r="D16" i="18"/>
  <c r="D60" i="18" s="1"/>
  <c r="C16" i="18"/>
  <c r="B16" i="18"/>
  <c r="AB15" i="18"/>
  <c r="AA15" i="18"/>
  <c r="AA59" i="18" s="1"/>
  <c r="Z15" i="18"/>
  <c r="Z59" i="18" s="1"/>
  <c r="X15" i="18"/>
  <c r="W15" i="18"/>
  <c r="V15" i="18"/>
  <c r="V59" i="18" s="1"/>
  <c r="T15" i="18"/>
  <c r="S15" i="18"/>
  <c r="R15" i="18"/>
  <c r="R59" i="18" s="1"/>
  <c r="P15" i="18"/>
  <c r="O15" i="18"/>
  <c r="O59" i="18" s="1"/>
  <c r="N15" i="18"/>
  <c r="N59" i="18" s="1"/>
  <c r="L15" i="18"/>
  <c r="K15" i="18"/>
  <c r="J15" i="18"/>
  <c r="J59" i="18" s="1"/>
  <c r="H15" i="18"/>
  <c r="G15" i="18"/>
  <c r="G59" i="18" s="1"/>
  <c r="F15" i="18"/>
  <c r="F59" i="18" s="1"/>
  <c r="D15" i="18"/>
  <c r="D59" i="18" s="1"/>
  <c r="C15" i="18"/>
  <c r="B15" i="18"/>
  <c r="B59" i="18" s="1"/>
  <c r="AB14" i="18"/>
  <c r="AA14" i="18"/>
  <c r="AA58" i="18" s="1"/>
  <c r="Z14" i="18"/>
  <c r="Z58" i="18" s="1"/>
  <c r="X14" i="18"/>
  <c r="W14" i="18"/>
  <c r="V14" i="18"/>
  <c r="T14" i="18"/>
  <c r="S14" i="18"/>
  <c r="R14" i="18"/>
  <c r="R58" i="18" s="1"/>
  <c r="P14" i="18"/>
  <c r="O14" i="18"/>
  <c r="N14" i="18"/>
  <c r="N58" i="18" s="1"/>
  <c r="L14" i="18"/>
  <c r="K14" i="18"/>
  <c r="J14" i="18"/>
  <c r="J58" i="18" s="1"/>
  <c r="H14" i="18"/>
  <c r="G14" i="18"/>
  <c r="F14" i="18"/>
  <c r="F58" i="18" s="1"/>
  <c r="D14" i="18"/>
  <c r="D58" i="18" s="1"/>
  <c r="C14" i="18"/>
  <c r="C58" i="18" s="1"/>
  <c r="B14" i="18"/>
  <c r="AB13" i="18"/>
  <c r="AA13" i="18"/>
  <c r="AA57" i="18" s="1"/>
  <c r="Z13" i="18"/>
  <c r="Z57" i="18" s="1"/>
  <c r="X13" i="18"/>
  <c r="W13" i="18"/>
  <c r="W57" i="18" s="1"/>
  <c r="V13" i="18"/>
  <c r="V57" i="18" s="1"/>
  <c r="T13" i="18"/>
  <c r="S13" i="18"/>
  <c r="R13" i="18"/>
  <c r="R57" i="18" s="1"/>
  <c r="P13" i="18"/>
  <c r="O13" i="18"/>
  <c r="O57" i="18" s="1"/>
  <c r="N13" i="18"/>
  <c r="N57" i="18" s="1"/>
  <c r="L13" i="18"/>
  <c r="L57" i="18" s="1"/>
  <c r="K13" i="18"/>
  <c r="K57" i="18" s="1"/>
  <c r="J13" i="18"/>
  <c r="J57" i="18" s="1"/>
  <c r="H13" i="18"/>
  <c r="G13" i="18"/>
  <c r="G57" i="18" s="1"/>
  <c r="F13" i="18"/>
  <c r="F57" i="18" s="1"/>
  <c r="D13" i="18"/>
  <c r="C13" i="18"/>
  <c r="C57" i="18" s="1"/>
  <c r="B13" i="18"/>
  <c r="B57" i="18" s="1"/>
  <c r="AB11" i="18"/>
  <c r="AA11" i="18"/>
  <c r="Z11" i="18"/>
  <c r="X11" i="18"/>
  <c r="W11" i="18"/>
  <c r="V11" i="18"/>
  <c r="T11" i="18"/>
  <c r="S11" i="18"/>
  <c r="R11" i="18"/>
  <c r="P11" i="18"/>
  <c r="O11" i="18"/>
  <c r="N11" i="18"/>
  <c r="L11" i="18"/>
  <c r="K11" i="18"/>
  <c r="J11" i="18"/>
  <c r="H11" i="18"/>
  <c r="G11" i="18"/>
  <c r="F11" i="18"/>
  <c r="D11" i="18"/>
  <c r="C11" i="18"/>
  <c r="B11" i="18"/>
  <c r="AA81" i="17"/>
  <c r="Z81" i="17"/>
  <c r="W81" i="17"/>
  <c r="V81" i="17"/>
  <c r="S81" i="17"/>
  <c r="R81" i="17"/>
  <c r="O81" i="17"/>
  <c r="N81" i="17"/>
  <c r="K81" i="17"/>
  <c r="J81" i="17"/>
  <c r="G81" i="17"/>
  <c r="F81" i="17"/>
  <c r="D81" i="17"/>
  <c r="C81" i="17"/>
  <c r="B81" i="17"/>
  <c r="AA80" i="17"/>
  <c r="Z80" i="17"/>
  <c r="W80" i="17"/>
  <c r="V80" i="17"/>
  <c r="S80" i="17"/>
  <c r="R80" i="17"/>
  <c r="O80" i="17"/>
  <c r="N80" i="17"/>
  <c r="K80" i="17"/>
  <c r="J80" i="17"/>
  <c r="G80" i="17"/>
  <c r="F80" i="17"/>
  <c r="D80" i="17"/>
  <c r="C80" i="17"/>
  <c r="B80" i="17"/>
  <c r="AA79" i="17"/>
  <c r="Z79" i="17"/>
  <c r="W79" i="17"/>
  <c r="V79" i="17"/>
  <c r="S79" i="17"/>
  <c r="R79" i="17"/>
  <c r="O79" i="17"/>
  <c r="N79" i="17"/>
  <c r="K79" i="17"/>
  <c r="J79" i="17"/>
  <c r="G79" i="17"/>
  <c r="F79" i="17"/>
  <c r="D79" i="17"/>
  <c r="C79" i="17"/>
  <c r="B79" i="17"/>
  <c r="AA78" i="17"/>
  <c r="Z78" i="17"/>
  <c r="W78" i="17"/>
  <c r="V78" i="17"/>
  <c r="S78" i="17"/>
  <c r="R78" i="17"/>
  <c r="O78" i="17"/>
  <c r="N78" i="17"/>
  <c r="K78" i="17"/>
  <c r="J78" i="17"/>
  <c r="G78" i="17"/>
  <c r="F78" i="17"/>
  <c r="D78" i="17"/>
  <c r="C78" i="17"/>
  <c r="B78" i="17"/>
  <c r="AA77" i="17"/>
  <c r="Z77" i="17"/>
  <c r="W77" i="17"/>
  <c r="V77" i="17"/>
  <c r="S77" i="17"/>
  <c r="R77" i="17"/>
  <c r="O77" i="17"/>
  <c r="N77" i="17"/>
  <c r="K77" i="17"/>
  <c r="J77" i="17"/>
  <c r="G77" i="17"/>
  <c r="F77" i="17"/>
  <c r="D77" i="17"/>
  <c r="C77" i="17"/>
  <c r="B77" i="17"/>
  <c r="AA76" i="17"/>
  <c r="Z76" i="17"/>
  <c r="W76" i="17"/>
  <c r="V76" i="17"/>
  <c r="S76" i="17"/>
  <c r="R76" i="17"/>
  <c r="O76" i="17"/>
  <c r="N76" i="17"/>
  <c r="K76" i="17"/>
  <c r="J76" i="17"/>
  <c r="G76" i="17"/>
  <c r="F76" i="17"/>
  <c r="D76" i="17"/>
  <c r="C76" i="17"/>
  <c r="B76" i="17"/>
  <c r="AA75" i="17"/>
  <c r="Z75" i="17"/>
  <c r="W75" i="17"/>
  <c r="V75" i="17"/>
  <c r="S75" i="17"/>
  <c r="R75" i="17"/>
  <c r="O75" i="17"/>
  <c r="N75" i="17"/>
  <c r="K75" i="17"/>
  <c r="J75" i="17"/>
  <c r="G75" i="17"/>
  <c r="F75" i="17"/>
  <c r="D75" i="17"/>
  <c r="C75" i="17"/>
  <c r="B75" i="17"/>
  <c r="AA74" i="17"/>
  <c r="Z74" i="17"/>
  <c r="W74" i="17"/>
  <c r="V74" i="17"/>
  <c r="S74" i="17"/>
  <c r="R74" i="17"/>
  <c r="O74" i="17"/>
  <c r="N74" i="17"/>
  <c r="K74" i="17"/>
  <c r="J74" i="17"/>
  <c r="G74" i="17"/>
  <c r="F74" i="17"/>
  <c r="D74" i="17"/>
  <c r="C74" i="17"/>
  <c r="B74" i="17"/>
  <c r="AA73" i="17"/>
  <c r="Z73" i="17"/>
  <c r="W73" i="17"/>
  <c r="V73" i="17"/>
  <c r="S73" i="17"/>
  <c r="R73" i="17"/>
  <c r="O73" i="17"/>
  <c r="N73" i="17"/>
  <c r="K73" i="17"/>
  <c r="J73" i="17"/>
  <c r="G73" i="17"/>
  <c r="F73" i="17"/>
  <c r="D73" i="17"/>
  <c r="C73" i="17"/>
  <c r="B73" i="17"/>
  <c r="AA72" i="17"/>
  <c r="Z72" i="17"/>
  <c r="W72" i="17"/>
  <c r="V72" i="17"/>
  <c r="S72" i="17"/>
  <c r="R72" i="17"/>
  <c r="O72" i="17"/>
  <c r="N72" i="17"/>
  <c r="K72" i="17"/>
  <c r="J72" i="17"/>
  <c r="G72" i="17"/>
  <c r="F72" i="17"/>
  <c r="D72" i="17"/>
  <c r="C72" i="17"/>
  <c r="B72" i="17"/>
  <c r="AA71" i="17"/>
  <c r="Z71" i="17"/>
  <c r="W71" i="17"/>
  <c r="V71" i="17"/>
  <c r="S71" i="17"/>
  <c r="R71" i="17"/>
  <c r="O71" i="17"/>
  <c r="N71" i="17"/>
  <c r="K71" i="17"/>
  <c r="J71" i="17"/>
  <c r="G71" i="17"/>
  <c r="F71" i="17"/>
  <c r="D71" i="17"/>
  <c r="C71" i="17"/>
  <c r="B71" i="17"/>
  <c r="AA70" i="17"/>
  <c r="Z70" i="17"/>
  <c r="W70" i="17"/>
  <c r="V70" i="17"/>
  <c r="S70" i="17"/>
  <c r="R70" i="17"/>
  <c r="O70" i="17"/>
  <c r="N70" i="17"/>
  <c r="K70" i="17"/>
  <c r="J70" i="17"/>
  <c r="G70" i="17"/>
  <c r="F70" i="17"/>
  <c r="D70" i="17"/>
  <c r="C70" i="17"/>
  <c r="B70" i="17"/>
  <c r="AA69" i="17"/>
  <c r="Z69" i="17"/>
  <c r="W69" i="17"/>
  <c r="V69" i="17"/>
  <c r="S69" i="17"/>
  <c r="R69" i="17"/>
  <c r="O69" i="17"/>
  <c r="N69" i="17"/>
  <c r="K69" i="17"/>
  <c r="J69" i="17"/>
  <c r="G69" i="17"/>
  <c r="F69" i="17"/>
  <c r="D69" i="17"/>
  <c r="C69" i="17"/>
  <c r="B69" i="17"/>
  <c r="AA68" i="17"/>
  <c r="Z68" i="17"/>
  <c r="W68" i="17"/>
  <c r="V68" i="17"/>
  <c r="S68" i="17"/>
  <c r="R68" i="17"/>
  <c r="O68" i="17"/>
  <c r="N68" i="17"/>
  <c r="K68" i="17"/>
  <c r="J68" i="17"/>
  <c r="G68" i="17"/>
  <c r="F68" i="17"/>
  <c r="D68" i="17"/>
  <c r="C68" i="17"/>
  <c r="B68" i="17"/>
  <c r="AA67" i="17"/>
  <c r="Z67" i="17"/>
  <c r="W67" i="17"/>
  <c r="V67" i="17"/>
  <c r="S67" i="17"/>
  <c r="R67" i="17"/>
  <c r="O67" i="17"/>
  <c r="N67" i="17"/>
  <c r="K67" i="17"/>
  <c r="J67" i="17"/>
  <c r="G67" i="17"/>
  <c r="F67" i="17"/>
  <c r="D67" i="17"/>
  <c r="C67" i="17"/>
  <c r="B67" i="17"/>
  <c r="AA66" i="17"/>
  <c r="Z66" i="17"/>
  <c r="W66" i="17"/>
  <c r="V66" i="17"/>
  <c r="S66" i="17"/>
  <c r="R66" i="17"/>
  <c r="O66" i="17"/>
  <c r="N66" i="17"/>
  <c r="K66" i="17"/>
  <c r="J66" i="17"/>
  <c r="G66" i="17"/>
  <c r="F66" i="17"/>
  <c r="D66" i="17"/>
  <c r="C66" i="17"/>
  <c r="B66" i="17"/>
  <c r="AA65" i="17"/>
  <c r="Z65" i="17"/>
  <c r="W65" i="17"/>
  <c r="V65" i="17"/>
  <c r="S65" i="17"/>
  <c r="R65" i="17"/>
  <c r="O65" i="17"/>
  <c r="N65" i="17"/>
  <c r="K65" i="17"/>
  <c r="J65" i="17"/>
  <c r="G65" i="17"/>
  <c r="F65" i="17"/>
  <c r="D65" i="17"/>
  <c r="C65" i="17"/>
  <c r="B65" i="17"/>
  <c r="AA64" i="17"/>
  <c r="Z64" i="17"/>
  <c r="W64" i="17"/>
  <c r="V64" i="17"/>
  <c r="S64" i="17"/>
  <c r="R64" i="17"/>
  <c r="O64" i="17"/>
  <c r="N64" i="17"/>
  <c r="K64" i="17"/>
  <c r="J64" i="17"/>
  <c r="G64" i="17"/>
  <c r="F64" i="17"/>
  <c r="D64" i="17"/>
  <c r="C64" i="17"/>
  <c r="B64" i="17"/>
  <c r="AA63" i="17"/>
  <c r="Z63" i="17"/>
  <c r="W63" i="17"/>
  <c r="V63" i="17"/>
  <c r="S63" i="17"/>
  <c r="R63" i="17"/>
  <c r="O63" i="17"/>
  <c r="N63" i="17"/>
  <c r="K63" i="17"/>
  <c r="J63" i="17"/>
  <c r="G63" i="17"/>
  <c r="F63" i="17"/>
  <c r="D63" i="17"/>
  <c r="C63" i="17"/>
  <c r="B63" i="17"/>
  <c r="AA62" i="17"/>
  <c r="Z62" i="17"/>
  <c r="W62" i="17"/>
  <c r="V62" i="17"/>
  <c r="S62" i="17"/>
  <c r="R62" i="17"/>
  <c r="O62" i="17"/>
  <c r="N62" i="17"/>
  <c r="K62" i="17"/>
  <c r="J62" i="17"/>
  <c r="G62" i="17"/>
  <c r="F62" i="17"/>
  <c r="D62" i="17"/>
  <c r="C62" i="17"/>
  <c r="B62" i="17"/>
  <c r="AA61" i="17"/>
  <c r="Z61" i="17"/>
  <c r="W61" i="17"/>
  <c r="V61" i="17"/>
  <c r="S61" i="17"/>
  <c r="R61" i="17"/>
  <c r="O61" i="17"/>
  <c r="N61" i="17"/>
  <c r="K61" i="17"/>
  <c r="J61" i="17"/>
  <c r="G61" i="17"/>
  <c r="F61" i="17"/>
  <c r="D61" i="17"/>
  <c r="C61" i="17"/>
  <c r="B61" i="17"/>
  <c r="AA60" i="17"/>
  <c r="Z60" i="17"/>
  <c r="W60" i="17"/>
  <c r="V60" i="17"/>
  <c r="S60" i="17"/>
  <c r="R60" i="17"/>
  <c r="O60" i="17"/>
  <c r="N60" i="17"/>
  <c r="K60" i="17"/>
  <c r="J60" i="17"/>
  <c r="G60" i="17"/>
  <c r="F60" i="17"/>
  <c r="D60" i="17"/>
  <c r="C60" i="17"/>
  <c r="B60" i="17"/>
  <c r="AA59" i="17"/>
  <c r="Z59" i="17"/>
  <c r="W59" i="17"/>
  <c r="V59" i="17"/>
  <c r="S59" i="17"/>
  <c r="R59" i="17"/>
  <c r="O59" i="17"/>
  <c r="N59" i="17"/>
  <c r="K59" i="17"/>
  <c r="J59" i="17"/>
  <c r="G59" i="17"/>
  <c r="F59" i="17"/>
  <c r="D59" i="17"/>
  <c r="C59" i="17"/>
  <c r="B59" i="17"/>
  <c r="AA58" i="17"/>
  <c r="Z58" i="17"/>
  <c r="W58" i="17"/>
  <c r="V58" i="17"/>
  <c r="S58" i="17"/>
  <c r="R58" i="17"/>
  <c r="O58" i="17"/>
  <c r="N58" i="17"/>
  <c r="K58" i="17"/>
  <c r="J58" i="17"/>
  <c r="G58" i="17"/>
  <c r="F58" i="17"/>
  <c r="D58" i="17"/>
  <c r="C58" i="17"/>
  <c r="B58" i="17"/>
  <c r="AA57" i="17"/>
  <c r="Z57" i="17"/>
  <c r="W57" i="17"/>
  <c r="V57" i="17"/>
  <c r="S57" i="17"/>
  <c r="R57" i="17"/>
  <c r="O57" i="17"/>
  <c r="N57" i="17"/>
  <c r="K57" i="17"/>
  <c r="J57" i="17"/>
  <c r="G57" i="17"/>
  <c r="F57" i="17"/>
  <c r="D57" i="17"/>
  <c r="C57" i="17"/>
  <c r="B57" i="17"/>
  <c r="AA56" i="17"/>
  <c r="Z56" i="17"/>
  <c r="W56" i="17"/>
  <c r="V56" i="17"/>
  <c r="S56" i="17"/>
  <c r="R56" i="17"/>
  <c r="O56" i="17"/>
  <c r="N56" i="17"/>
  <c r="K56" i="17"/>
  <c r="J56" i="17"/>
  <c r="G56" i="17"/>
  <c r="F56" i="17"/>
  <c r="D56" i="17"/>
  <c r="C56" i="17"/>
  <c r="B56" i="17"/>
  <c r="AA55" i="17"/>
  <c r="Z55" i="17"/>
  <c r="W55" i="17"/>
  <c r="V55" i="17"/>
  <c r="S55" i="17"/>
  <c r="R55" i="17"/>
  <c r="O55" i="17"/>
  <c r="N55" i="17"/>
  <c r="K55" i="17"/>
  <c r="J55" i="17"/>
  <c r="G55" i="17"/>
  <c r="F55" i="17"/>
  <c r="D55" i="17"/>
  <c r="C55" i="17"/>
  <c r="B55" i="17"/>
  <c r="AB81" i="17"/>
  <c r="X81" i="17"/>
  <c r="T81" i="17"/>
  <c r="P81" i="17"/>
  <c r="L81" i="17"/>
  <c r="H81" i="17"/>
  <c r="AB80" i="17"/>
  <c r="X80" i="17"/>
  <c r="T80" i="17"/>
  <c r="P80" i="17"/>
  <c r="L80" i="17"/>
  <c r="H80" i="17"/>
  <c r="AB79" i="17"/>
  <c r="X79" i="17"/>
  <c r="T79" i="17"/>
  <c r="P79" i="17"/>
  <c r="L79" i="17"/>
  <c r="H79" i="17"/>
  <c r="AB78" i="17"/>
  <c r="X78" i="17"/>
  <c r="T78" i="17"/>
  <c r="P78" i="17"/>
  <c r="L78" i="17"/>
  <c r="H78" i="17"/>
  <c r="AB77" i="17"/>
  <c r="X77" i="17"/>
  <c r="T77" i="17"/>
  <c r="P77" i="17"/>
  <c r="L77" i="17"/>
  <c r="H77" i="17"/>
  <c r="AB76" i="17"/>
  <c r="X76" i="17"/>
  <c r="T76" i="17"/>
  <c r="P76" i="17"/>
  <c r="L76" i="17"/>
  <c r="H76" i="17"/>
  <c r="AB75" i="17"/>
  <c r="X75" i="17"/>
  <c r="T75" i="17"/>
  <c r="P75" i="17"/>
  <c r="L75" i="17"/>
  <c r="H75" i="17"/>
  <c r="AB74" i="17"/>
  <c r="X74" i="17"/>
  <c r="T74" i="17"/>
  <c r="P74" i="17"/>
  <c r="L74" i="17"/>
  <c r="H74" i="17"/>
  <c r="AB73" i="17"/>
  <c r="X73" i="17"/>
  <c r="T73" i="17"/>
  <c r="P73" i="17"/>
  <c r="L73" i="17"/>
  <c r="H73" i="17"/>
  <c r="AB72" i="17"/>
  <c r="X72" i="17"/>
  <c r="T72" i="17"/>
  <c r="P72" i="17"/>
  <c r="L72" i="17"/>
  <c r="H72" i="17"/>
  <c r="AB71" i="17"/>
  <c r="X71" i="17"/>
  <c r="T71" i="17"/>
  <c r="P71" i="17"/>
  <c r="L71" i="17"/>
  <c r="H71" i="17"/>
  <c r="AB70" i="17"/>
  <c r="X70" i="17"/>
  <c r="T70" i="17"/>
  <c r="P70" i="17"/>
  <c r="L70" i="17"/>
  <c r="H70" i="17"/>
  <c r="AB69" i="17"/>
  <c r="X69" i="17"/>
  <c r="T69" i="17"/>
  <c r="P69" i="17"/>
  <c r="L69" i="17"/>
  <c r="H69" i="17"/>
  <c r="AB68" i="17"/>
  <c r="X68" i="17"/>
  <c r="T68" i="17"/>
  <c r="P68" i="17"/>
  <c r="L68" i="17"/>
  <c r="H68" i="17"/>
  <c r="AB67" i="17"/>
  <c r="X67" i="17"/>
  <c r="T67" i="17"/>
  <c r="P67" i="17"/>
  <c r="L67" i="17"/>
  <c r="H67" i="17"/>
  <c r="AB66" i="17"/>
  <c r="X66" i="17"/>
  <c r="T66" i="17"/>
  <c r="P66" i="17"/>
  <c r="L66" i="17"/>
  <c r="H66" i="17"/>
  <c r="AB65" i="17"/>
  <c r="X65" i="17"/>
  <c r="T65" i="17"/>
  <c r="P65" i="17"/>
  <c r="L65" i="17"/>
  <c r="H65" i="17"/>
  <c r="AB64" i="17"/>
  <c r="X64" i="17"/>
  <c r="T64" i="17"/>
  <c r="P64" i="17"/>
  <c r="L64" i="17"/>
  <c r="H64" i="17"/>
  <c r="AB63" i="17"/>
  <c r="X63" i="17"/>
  <c r="T63" i="17"/>
  <c r="P63" i="17"/>
  <c r="L63" i="17"/>
  <c r="H63" i="17"/>
  <c r="AB62" i="17"/>
  <c r="X62" i="17"/>
  <c r="T62" i="17"/>
  <c r="P62" i="17"/>
  <c r="L62" i="17"/>
  <c r="H62" i="17"/>
  <c r="AB61" i="17"/>
  <c r="X61" i="17"/>
  <c r="T61" i="17"/>
  <c r="P61" i="17"/>
  <c r="L61" i="17"/>
  <c r="H61" i="17"/>
  <c r="AB60" i="17"/>
  <c r="X60" i="17"/>
  <c r="T60" i="17"/>
  <c r="P60" i="17"/>
  <c r="L60" i="17"/>
  <c r="H60" i="17"/>
  <c r="AB59" i="17"/>
  <c r="X59" i="17"/>
  <c r="T59" i="17"/>
  <c r="P59" i="17"/>
  <c r="L59" i="17"/>
  <c r="H59" i="17"/>
  <c r="AB58" i="17"/>
  <c r="X58" i="17"/>
  <c r="T58" i="17"/>
  <c r="P58" i="17"/>
  <c r="L58" i="17"/>
  <c r="H58" i="17"/>
  <c r="AB57" i="17"/>
  <c r="X57" i="17"/>
  <c r="T57" i="17"/>
  <c r="P57" i="17"/>
  <c r="L57" i="17"/>
  <c r="H57" i="17"/>
  <c r="AB56" i="17"/>
  <c r="X56" i="17"/>
  <c r="T56" i="17"/>
  <c r="P56" i="17"/>
  <c r="L56" i="17"/>
  <c r="H56" i="17"/>
  <c r="AB55" i="17"/>
  <c r="X55" i="17"/>
  <c r="T55" i="17"/>
  <c r="P55" i="17"/>
  <c r="L55" i="17"/>
  <c r="H55" i="17"/>
  <c r="AB11" i="17"/>
  <c r="AA11" i="17"/>
  <c r="Z11" i="17"/>
  <c r="X11" i="17"/>
  <c r="W11" i="17"/>
  <c r="V11" i="17"/>
  <c r="T11" i="17"/>
  <c r="S11" i="17"/>
  <c r="R11" i="17"/>
  <c r="P11" i="17"/>
  <c r="O11" i="17"/>
  <c r="N11" i="17"/>
  <c r="L11" i="17"/>
  <c r="K11" i="17"/>
  <c r="J11" i="17"/>
  <c r="H11" i="17"/>
  <c r="G11" i="17"/>
  <c r="F11" i="17"/>
  <c r="D11" i="17"/>
  <c r="C11" i="17"/>
  <c r="B11" i="17"/>
  <c r="W40" i="15"/>
  <c r="V40" i="15"/>
  <c r="S40" i="15"/>
  <c r="R40" i="15"/>
  <c r="O40" i="15"/>
  <c r="N40" i="15"/>
  <c r="K40" i="15"/>
  <c r="J40" i="15"/>
  <c r="G40" i="15"/>
  <c r="F40" i="15"/>
  <c r="D40" i="15"/>
  <c r="C40" i="15"/>
  <c r="B40" i="15"/>
  <c r="AA39" i="15"/>
  <c r="Z39" i="15"/>
  <c r="W39" i="15"/>
  <c r="V39" i="15"/>
  <c r="S39" i="15"/>
  <c r="R39" i="15"/>
  <c r="O39" i="15"/>
  <c r="N39" i="15"/>
  <c r="K39" i="15"/>
  <c r="J39" i="15"/>
  <c r="G39" i="15"/>
  <c r="F39" i="15"/>
  <c r="D39" i="15"/>
  <c r="C39" i="15"/>
  <c r="B39" i="15"/>
  <c r="AA36" i="15"/>
  <c r="Z36" i="15"/>
  <c r="W36" i="15"/>
  <c r="V36" i="15"/>
  <c r="S36" i="15"/>
  <c r="R36" i="15"/>
  <c r="O36" i="15"/>
  <c r="N36" i="15"/>
  <c r="K36" i="15"/>
  <c r="J36" i="15"/>
  <c r="G36" i="15"/>
  <c r="F36" i="15"/>
  <c r="D36" i="15"/>
  <c r="C36" i="15"/>
  <c r="B36" i="15"/>
  <c r="AA35" i="15"/>
  <c r="Z35" i="15"/>
  <c r="W35" i="15"/>
  <c r="V35" i="15"/>
  <c r="S35" i="15"/>
  <c r="R35" i="15"/>
  <c r="O35" i="15"/>
  <c r="N35" i="15"/>
  <c r="K35" i="15"/>
  <c r="J35" i="15"/>
  <c r="G35" i="15"/>
  <c r="F35" i="15"/>
  <c r="D35" i="15"/>
  <c r="C35" i="15"/>
  <c r="B35" i="15"/>
  <c r="AA34" i="15"/>
  <c r="Z34" i="15"/>
  <c r="W34" i="15"/>
  <c r="V34" i="15"/>
  <c r="S34" i="15"/>
  <c r="R34" i="15"/>
  <c r="O34" i="15"/>
  <c r="N34" i="15"/>
  <c r="K34" i="15"/>
  <c r="J34" i="15"/>
  <c r="G34" i="15"/>
  <c r="F34" i="15"/>
  <c r="D34" i="15"/>
  <c r="C34" i="15"/>
  <c r="B34" i="15"/>
  <c r="AB39" i="15"/>
  <c r="X39" i="15"/>
  <c r="T39" i="15"/>
  <c r="P39" i="15"/>
  <c r="L39" i="15"/>
  <c r="H39" i="15"/>
  <c r="AA38" i="15"/>
  <c r="Z38" i="15"/>
  <c r="W38" i="15"/>
  <c r="V38" i="15"/>
  <c r="S38" i="15"/>
  <c r="R38" i="15"/>
  <c r="O38" i="15"/>
  <c r="N38" i="15"/>
  <c r="J38" i="15"/>
  <c r="G38" i="15"/>
  <c r="F38" i="15"/>
  <c r="C38" i="15"/>
  <c r="AB34" i="15"/>
  <c r="X34" i="15"/>
  <c r="T34" i="15"/>
  <c r="P34" i="15"/>
  <c r="L34" i="15"/>
  <c r="H34" i="15"/>
  <c r="AA33" i="15"/>
  <c r="W33" i="15"/>
  <c r="V33" i="15"/>
  <c r="S33" i="15"/>
  <c r="R33" i="15"/>
  <c r="O33" i="15"/>
  <c r="K33" i="15"/>
  <c r="J33" i="15"/>
  <c r="G33" i="15"/>
  <c r="F33" i="15"/>
  <c r="D33" i="15"/>
  <c r="C33" i="15"/>
  <c r="B33" i="15"/>
  <c r="AA14" i="15"/>
  <c r="Z14" i="15"/>
  <c r="W14" i="15"/>
  <c r="V14" i="15"/>
  <c r="V31" i="15" s="1"/>
  <c r="S14" i="15"/>
  <c r="R14" i="15"/>
  <c r="O14" i="15"/>
  <c r="N14" i="15"/>
  <c r="K14" i="15"/>
  <c r="J14" i="15"/>
  <c r="G14" i="15"/>
  <c r="G31" i="15" s="1"/>
  <c r="F14" i="15"/>
  <c r="D14" i="15"/>
  <c r="C14" i="15"/>
  <c r="B14" i="15"/>
  <c r="AA13" i="15"/>
  <c r="Z13" i="15"/>
  <c r="Z30" i="15" s="1"/>
  <c r="W13" i="15"/>
  <c r="V13" i="15"/>
  <c r="V30" i="15" s="1"/>
  <c r="S13" i="15"/>
  <c r="R13" i="15"/>
  <c r="O13" i="15"/>
  <c r="N13" i="15"/>
  <c r="N30" i="15" s="1"/>
  <c r="K13" i="15"/>
  <c r="J13" i="15"/>
  <c r="G13" i="15"/>
  <c r="F13" i="15"/>
  <c r="D13" i="15"/>
  <c r="C13" i="15"/>
  <c r="B13" i="15"/>
  <c r="AB12" i="15"/>
  <c r="AA12" i="15"/>
  <c r="AA29" i="15" s="1"/>
  <c r="Z12" i="15"/>
  <c r="Z29" i="15" s="1"/>
  <c r="X12" i="15"/>
  <c r="W12" i="15"/>
  <c r="V12" i="15"/>
  <c r="V29" i="15" s="1"/>
  <c r="T12" i="15"/>
  <c r="S12" i="15"/>
  <c r="R12" i="15"/>
  <c r="P12" i="15"/>
  <c r="O12" i="15"/>
  <c r="N12" i="15"/>
  <c r="L12" i="15"/>
  <c r="K12" i="15"/>
  <c r="J12" i="15"/>
  <c r="H12" i="15"/>
  <c r="G12" i="15"/>
  <c r="F12" i="15"/>
  <c r="F29" i="15" s="1"/>
  <c r="D12" i="15"/>
  <c r="C12" i="15"/>
  <c r="B12" i="15"/>
  <c r="AA84" i="14"/>
  <c r="Z84" i="14"/>
  <c r="W84" i="14"/>
  <c r="V84" i="14"/>
  <c r="T84" i="14"/>
  <c r="S84" i="14"/>
  <c r="R84" i="14"/>
  <c r="O84" i="14"/>
  <c r="N84" i="14"/>
  <c r="K84" i="14"/>
  <c r="J84" i="14"/>
  <c r="H84" i="14"/>
  <c r="G84" i="14"/>
  <c r="F84" i="14"/>
  <c r="D84" i="14"/>
  <c r="C84" i="14"/>
  <c r="B84" i="14"/>
  <c r="AB83" i="14"/>
  <c r="AA83" i="14"/>
  <c r="Z83" i="14"/>
  <c r="W83" i="14"/>
  <c r="V83" i="14"/>
  <c r="S83" i="14"/>
  <c r="R83" i="14"/>
  <c r="O83" i="14"/>
  <c r="N83" i="14"/>
  <c r="K83" i="14"/>
  <c r="J83" i="14"/>
  <c r="G83" i="14"/>
  <c r="F83" i="14"/>
  <c r="D83" i="14"/>
  <c r="C83" i="14"/>
  <c r="B83" i="14"/>
  <c r="AA82" i="14"/>
  <c r="Z82" i="14"/>
  <c r="W82" i="14"/>
  <c r="V82" i="14"/>
  <c r="S82" i="14"/>
  <c r="R82" i="14"/>
  <c r="O82" i="14"/>
  <c r="N82" i="14"/>
  <c r="L82" i="14"/>
  <c r="K82" i="14"/>
  <c r="J82" i="14"/>
  <c r="G82" i="14"/>
  <c r="F82" i="14"/>
  <c r="D82" i="14"/>
  <c r="C82" i="14"/>
  <c r="B82" i="14"/>
  <c r="AB81" i="14"/>
  <c r="AA81" i="14"/>
  <c r="Z81" i="14"/>
  <c r="W81" i="14"/>
  <c r="V81" i="14"/>
  <c r="S81" i="14"/>
  <c r="R81" i="14"/>
  <c r="O81" i="14"/>
  <c r="N81" i="14"/>
  <c r="K81" i="14"/>
  <c r="J81" i="14"/>
  <c r="G81" i="14"/>
  <c r="F81" i="14"/>
  <c r="D81" i="14"/>
  <c r="C81" i="14"/>
  <c r="B81" i="14"/>
  <c r="AA80" i="14"/>
  <c r="Z80" i="14"/>
  <c r="W80" i="14"/>
  <c r="V80" i="14"/>
  <c r="S80" i="14"/>
  <c r="R80" i="14"/>
  <c r="P80" i="14"/>
  <c r="O80" i="14"/>
  <c r="N80" i="14"/>
  <c r="K80" i="14"/>
  <c r="J80" i="14"/>
  <c r="G80" i="14"/>
  <c r="F80" i="14"/>
  <c r="D80" i="14"/>
  <c r="C80" i="14"/>
  <c r="B80" i="14"/>
  <c r="AA79" i="14"/>
  <c r="Z79" i="14"/>
  <c r="W79" i="14"/>
  <c r="V79" i="14"/>
  <c r="T79" i="14"/>
  <c r="S79" i="14"/>
  <c r="R79" i="14"/>
  <c r="O79" i="14"/>
  <c r="N79" i="14"/>
  <c r="K79" i="14"/>
  <c r="J79" i="14"/>
  <c r="G79" i="14"/>
  <c r="F79" i="14"/>
  <c r="D79" i="14"/>
  <c r="C79" i="14"/>
  <c r="B79" i="14"/>
  <c r="AA78" i="14"/>
  <c r="Z78" i="14"/>
  <c r="W78" i="14"/>
  <c r="V78" i="14"/>
  <c r="T78" i="14"/>
  <c r="S78" i="14"/>
  <c r="R78" i="14"/>
  <c r="P78" i="14"/>
  <c r="O78" i="14"/>
  <c r="N78" i="14"/>
  <c r="K78" i="14"/>
  <c r="J78" i="14"/>
  <c r="G78" i="14"/>
  <c r="F78" i="14"/>
  <c r="D78" i="14"/>
  <c r="C78" i="14"/>
  <c r="B78" i="14"/>
  <c r="AA76" i="14"/>
  <c r="B76" i="14"/>
  <c r="AA74" i="14"/>
  <c r="Z74" i="14"/>
  <c r="W74" i="14"/>
  <c r="V74" i="14"/>
  <c r="T74" i="14"/>
  <c r="S74" i="14"/>
  <c r="R74" i="14"/>
  <c r="O74" i="14"/>
  <c r="N74" i="14"/>
  <c r="K74" i="14"/>
  <c r="J74" i="14"/>
  <c r="H74" i="14"/>
  <c r="G74" i="14"/>
  <c r="F74" i="14"/>
  <c r="D74" i="14"/>
  <c r="C74" i="14"/>
  <c r="B74" i="14"/>
  <c r="AA73" i="14"/>
  <c r="Z73" i="14"/>
  <c r="W73" i="14"/>
  <c r="V73" i="14"/>
  <c r="S73" i="14"/>
  <c r="R73" i="14"/>
  <c r="P73" i="14"/>
  <c r="O73" i="14"/>
  <c r="N73" i="14"/>
  <c r="K73" i="14"/>
  <c r="J73" i="14"/>
  <c r="G73" i="14"/>
  <c r="F73" i="14"/>
  <c r="D73" i="14"/>
  <c r="C73" i="14"/>
  <c r="B73" i="14"/>
  <c r="AA72" i="14"/>
  <c r="Z72" i="14"/>
  <c r="X72" i="14"/>
  <c r="W72" i="14"/>
  <c r="V72" i="14"/>
  <c r="S72" i="14"/>
  <c r="R72" i="14"/>
  <c r="O72" i="14"/>
  <c r="N72" i="14"/>
  <c r="K72" i="14"/>
  <c r="J72" i="14"/>
  <c r="G72" i="14"/>
  <c r="F72" i="14"/>
  <c r="D72" i="14"/>
  <c r="C72" i="14"/>
  <c r="B72" i="14"/>
  <c r="AA71" i="14"/>
  <c r="Z71" i="14"/>
  <c r="W71" i="14"/>
  <c r="V71" i="14"/>
  <c r="S71" i="14"/>
  <c r="R71" i="14"/>
  <c r="O71" i="14"/>
  <c r="N71" i="14"/>
  <c r="K71" i="14"/>
  <c r="J71" i="14"/>
  <c r="H71" i="14"/>
  <c r="G71" i="14"/>
  <c r="F71" i="14"/>
  <c r="D71" i="14"/>
  <c r="C71" i="14"/>
  <c r="B71" i="14"/>
  <c r="AA70" i="14"/>
  <c r="Z70" i="14"/>
  <c r="X70" i="14"/>
  <c r="W70" i="14"/>
  <c r="V70" i="14"/>
  <c r="S70" i="14"/>
  <c r="R70" i="14"/>
  <c r="O70" i="14"/>
  <c r="N70" i="14"/>
  <c r="K70" i="14"/>
  <c r="J70" i="14"/>
  <c r="G70" i="14"/>
  <c r="F70" i="14"/>
  <c r="D70" i="14"/>
  <c r="C70" i="14"/>
  <c r="B70" i="14"/>
  <c r="AA69" i="14"/>
  <c r="Z69" i="14"/>
  <c r="W69" i="14"/>
  <c r="V69" i="14"/>
  <c r="S69" i="14"/>
  <c r="R69" i="14"/>
  <c r="O69" i="14"/>
  <c r="N69" i="14"/>
  <c r="L69" i="14"/>
  <c r="K69" i="14"/>
  <c r="J69" i="14"/>
  <c r="G69" i="14"/>
  <c r="F69" i="14"/>
  <c r="D69" i="14"/>
  <c r="C69" i="14"/>
  <c r="B69" i="14"/>
  <c r="AB68" i="14"/>
  <c r="AA68" i="14"/>
  <c r="Z68" i="14"/>
  <c r="W68" i="14"/>
  <c r="V68" i="14"/>
  <c r="S68" i="14"/>
  <c r="R68" i="14"/>
  <c r="P68" i="14"/>
  <c r="O68" i="14"/>
  <c r="N68" i="14"/>
  <c r="K68" i="14"/>
  <c r="J68" i="14"/>
  <c r="G68" i="14"/>
  <c r="F68" i="14"/>
  <c r="D68" i="14"/>
  <c r="C68" i="14"/>
  <c r="B68" i="14"/>
  <c r="L84" i="14"/>
  <c r="AB84" i="14"/>
  <c r="X19" i="14"/>
  <c r="P84" i="14"/>
  <c r="P83" i="14"/>
  <c r="X83" i="14"/>
  <c r="T83" i="14"/>
  <c r="L83" i="14"/>
  <c r="H83" i="14"/>
  <c r="AB82" i="14"/>
  <c r="X17" i="14"/>
  <c r="T82" i="14"/>
  <c r="P82" i="14"/>
  <c r="H82" i="14"/>
  <c r="T81" i="14"/>
  <c r="X81" i="14"/>
  <c r="P81" i="14"/>
  <c r="L16" i="14"/>
  <c r="H16" i="14"/>
  <c r="AB80" i="14"/>
  <c r="X80" i="14"/>
  <c r="T80" i="14"/>
  <c r="L80" i="14"/>
  <c r="H80" i="14"/>
  <c r="X79" i="14"/>
  <c r="AB79" i="14"/>
  <c r="P79" i="14"/>
  <c r="L14" i="14"/>
  <c r="H79" i="14"/>
  <c r="H78" i="14"/>
  <c r="AB78" i="14"/>
  <c r="X78" i="14"/>
  <c r="L78" i="14"/>
  <c r="W76" i="14"/>
  <c r="V76" i="14"/>
  <c r="S76" i="14"/>
  <c r="O76" i="14"/>
  <c r="K76" i="14"/>
  <c r="J76" i="14"/>
  <c r="G76" i="14"/>
  <c r="F76" i="14"/>
  <c r="D76" i="14"/>
  <c r="C76" i="14"/>
  <c r="P76" i="14"/>
  <c r="AB74" i="14"/>
  <c r="X74" i="14"/>
  <c r="P74" i="14"/>
  <c r="L74" i="14"/>
  <c r="H19" i="14"/>
  <c r="AB73" i="14"/>
  <c r="X73" i="14"/>
  <c r="T73" i="14"/>
  <c r="L73" i="14"/>
  <c r="H73" i="14"/>
  <c r="L72" i="14"/>
  <c r="AB72" i="14"/>
  <c r="T72" i="14"/>
  <c r="P17" i="14"/>
  <c r="L17" i="14"/>
  <c r="H72" i="14"/>
  <c r="AB71" i="14"/>
  <c r="AB16" i="14"/>
  <c r="X71" i="14"/>
  <c r="T71" i="14"/>
  <c r="P71" i="14"/>
  <c r="L71" i="14"/>
  <c r="P70" i="14"/>
  <c r="AB15" i="14"/>
  <c r="T70" i="14"/>
  <c r="L70" i="14"/>
  <c r="H15" i="14"/>
  <c r="AB69" i="14"/>
  <c r="X14" i="14"/>
  <c r="T14" i="14"/>
  <c r="P69" i="14"/>
  <c r="H69" i="14"/>
  <c r="T68" i="14"/>
  <c r="X68" i="14"/>
  <c r="P13" i="14"/>
  <c r="L68" i="14"/>
  <c r="H68" i="14"/>
  <c r="W66" i="14"/>
  <c r="V66" i="14"/>
  <c r="S66" i="14"/>
  <c r="O66" i="14"/>
  <c r="N66" i="14"/>
  <c r="K66" i="14"/>
  <c r="J66" i="14"/>
  <c r="G56" i="14"/>
  <c r="C66" i="14"/>
  <c r="B66" i="14"/>
  <c r="AA19" i="14"/>
  <c r="Z19" i="14"/>
  <c r="Z64" i="14" s="1"/>
  <c r="W19" i="14"/>
  <c r="W64" i="14" s="1"/>
  <c r="V19" i="14"/>
  <c r="T19" i="14"/>
  <c r="S19" i="14"/>
  <c r="R19" i="14"/>
  <c r="R64" i="14" s="1"/>
  <c r="P19" i="14"/>
  <c r="O19" i="14"/>
  <c r="N19" i="14"/>
  <c r="N64" i="14" s="1"/>
  <c r="L19" i="14"/>
  <c r="K19" i="14"/>
  <c r="K64" i="14" s="1"/>
  <c r="J19" i="14"/>
  <c r="J64" i="14" s="1"/>
  <c r="G19" i="14"/>
  <c r="G64" i="14" s="1"/>
  <c r="F19" i="14"/>
  <c r="D19" i="14"/>
  <c r="D64" i="14" s="1"/>
  <c r="C19" i="14"/>
  <c r="B19" i="14"/>
  <c r="AB18" i="14"/>
  <c r="AA18" i="14"/>
  <c r="AA63" i="14" s="1"/>
  <c r="Z18" i="14"/>
  <c r="Z63" i="14" s="1"/>
  <c r="W18" i="14"/>
  <c r="V18" i="14"/>
  <c r="V63" i="14" s="1"/>
  <c r="S18" i="14"/>
  <c r="R18" i="14"/>
  <c r="P18" i="14"/>
  <c r="O18" i="14"/>
  <c r="O63" i="14" s="1"/>
  <c r="N18" i="14"/>
  <c r="N63" i="14" s="1"/>
  <c r="K18" i="14"/>
  <c r="K63" i="14" s="1"/>
  <c r="J18" i="14"/>
  <c r="G18" i="14"/>
  <c r="F18" i="14"/>
  <c r="D18" i="14"/>
  <c r="D63" i="14" s="1"/>
  <c r="C18" i="14"/>
  <c r="B18" i="14"/>
  <c r="B63" i="14" s="1"/>
  <c r="AB17" i="14"/>
  <c r="AA17" i="14"/>
  <c r="Z17" i="14"/>
  <c r="Z62" i="14" s="1"/>
  <c r="W17" i="14"/>
  <c r="V17" i="14"/>
  <c r="T17" i="14"/>
  <c r="S17" i="14"/>
  <c r="S62" i="14" s="1"/>
  <c r="R17" i="14"/>
  <c r="O17" i="14"/>
  <c r="O62" i="14" s="1"/>
  <c r="N17" i="14"/>
  <c r="K17" i="14"/>
  <c r="J17" i="14"/>
  <c r="J62" i="14" s="1"/>
  <c r="H17" i="14"/>
  <c r="G17" i="14"/>
  <c r="F17" i="14"/>
  <c r="F62" i="14" s="1"/>
  <c r="D17" i="14"/>
  <c r="D62" i="14" s="1"/>
  <c r="C17" i="14"/>
  <c r="B17" i="14"/>
  <c r="AA16" i="14"/>
  <c r="AA61" i="14" s="1"/>
  <c r="Z16" i="14"/>
  <c r="W16" i="14"/>
  <c r="W61" i="14" s="1"/>
  <c r="V16" i="14"/>
  <c r="T16" i="14"/>
  <c r="S16" i="14"/>
  <c r="S61" i="14" s="1"/>
  <c r="R16" i="14"/>
  <c r="O16" i="14"/>
  <c r="O61" i="14" s="1"/>
  <c r="N16" i="14"/>
  <c r="N61" i="14" s="1"/>
  <c r="K16" i="14"/>
  <c r="K61" i="14" s="1"/>
  <c r="J16" i="14"/>
  <c r="J61" i="14" s="1"/>
  <c r="G16" i="14"/>
  <c r="G61" i="14" s="1"/>
  <c r="F16" i="14"/>
  <c r="F61" i="14" s="1"/>
  <c r="D16" i="14"/>
  <c r="D61" i="14" s="1"/>
  <c r="C16" i="14"/>
  <c r="B16" i="14"/>
  <c r="B61" i="14" s="1"/>
  <c r="AA15" i="14"/>
  <c r="Z15" i="14"/>
  <c r="W15" i="14"/>
  <c r="V15" i="14"/>
  <c r="V60" i="14" s="1"/>
  <c r="T15" i="14"/>
  <c r="S15" i="14"/>
  <c r="S60" i="14" s="1"/>
  <c r="R15" i="14"/>
  <c r="P15" i="14"/>
  <c r="O15" i="14"/>
  <c r="O60" i="14" s="1"/>
  <c r="N15" i="14"/>
  <c r="L15" i="14"/>
  <c r="K15" i="14"/>
  <c r="K60" i="14" s="1"/>
  <c r="J15" i="14"/>
  <c r="J60" i="14" s="1"/>
  <c r="G15" i="14"/>
  <c r="F15" i="14"/>
  <c r="D15" i="14"/>
  <c r="C15" i="14"/>
  <c r="B15" i="14"/>
  <c r="AB14" i="14"/>
  <c r="AA14" i="14"/>
  <c r="AA59" i="14" s="1"/>
  <c r="Z14" i="14"/>
  <c r="W14" i="14"/>
  <c r="V14" i="14"/>
  <c r="S14" i="14"/>
  <c r="S59" i="14" s="1"/>
  <c r="R14" i="14"/>
  <c r="P14" i="14"/>
  <c r="O14" i="14"/>
  <c r="O59" i="14" s="1"/>
  <c r="N14" i="14"/>
  <c r="N59" i="14" s="1"/>
  <c r="K14" i="14"/>
  <c r="J14" i="14"/>
  <c r="G14" i="14"/>
  <c r="F14" i="14"/>
  <c r="F59" i="14" s="1"/>
  <c r="D14" i="14"/>
  <c r="C14" i="14"/>
  <c r="C59" i="14" s="1"/>
  <c r="B14" i="14"/>
  <c r="B59" i="14" s="1"/>
  <c r="AB13" i="14"/>
  <c r="AA13" i="14"/>
  <c r="AA58" i="14" s="1"/>
  <c r="Z13" i="14"/>
  <c r="W13" i="14"/>
  <c r="W58" i="14" s="1"/>
  <c r="V13" i="14"/>
  <c r="V58" i="14" s="1"/>
  <c r="T13" i="14"/>
  <c r="S13" i="14"/>
  <c r="R13" i="14"/>
  <c r="R58" i="14" s="1"/>
  <c r="O13" i="14"/>
  <c r="O58" i="14" s="1"/>
  <c r="N13" i="14"/>
  <c r="K13" i="14"/>
  <c r="J13" i="14"/>
  <c r="H13" i="14"/>
  <c r="G13" i="14"/>
  <c r="F13" i="14"/>
  <c r="D13" i="14"/>
  <c r="D58" i="14" s="1"/>
  <c r="C13" i="14"/>
  <c r="C58" i="14" s="1"/>
  <c r="B13" i="14"/>
  <c r="B58" i="14" s="1"/>
  <c r="W56" i="14"/>
  <c r="N56" i="14"/>
  <c r="J56" i="14"/>
  <c r="C56" i="14"/>
  <c r="B56" i="14"/>
  <c r="AA56" i="14"/>
  <c r="V56" i="14"/>
  <c r="S56" i="14"/>
  <c r="K56" i="14"/>
  <c r="F56" i="14"/>
  <c r="AA82" i="13"/>
  <c r="Z82" i="13"/>
  <c r="W82" i="13"/>
  <c r="V82" i="13"/>
  <c r="S82" i="13"/>
  <c r="R82" i="13"/>
  <c r="O82" i="13"/>
  <c r="N82" i="13"/>
  <c r="K82" i="13"/>
  <c r="J82" i="13"/>
  <c r="G82" i="13"/>
  <c r="F82" i="13"/>
  <c r="D82" i="13"/>
  <c r="C82" i="13"/>
  <c r="B82" i="13"/>
  <c r="AA81" i="13"/>
  <c r="Z81" i="13"/>
  <c r="W81" i="13"/>
  <c r="V81" i="13"/>
  <c r="S81" i="13"/>
  <c r="R81" i="13"/>
  <c r="P81" i="13"/>
  <c r="O81" i="13"/>
  <c r="N81" i="13"/>
  <c r="K81" i="13"/>
  <c r="J81" i="13"/>
  <c r="G81" i="13"/>
  <c r="F81" i="13"/>
  <c r="D81" i="13"/>
  <c r="C81" i="13"/>
  <c r="B81" i="13"/>
  <c r="AA80" i="13"/>
  <c r="Z80" i="13"/>
  <c r="W80" i="13"/>
  <c r="V80" i="13"/>
  <c r="S80" i="13"/>
  <c r="R80" i="13"/>
  <c r="O80" i="13"/>
  <c r="N80" i="13"/>
  <c r="L80" i="13"/>
  <c r="K80" i="13"/>
  <c r="J80" i="13"/>
  <c r="G80" i="13"/>
  <c r="F80" i="13"/>
  <c r="D80" i="13"/>
  <c r="C80" i="13"/>
  <c r="B80" i="13"/>
  <c r="AA79" i="13"/>
  <c r="Z79" i="13"/>
  <c r="W79" i="13"/>
  <c r="V79" i="13"/>
  <c r="S79" i="13"/>
  <c r="R79" i="13"/>
  <c r="O79" i="13"/>
  <c r="N79" i="13"/>
  <c r="K79" i="13"/>
  <c r="J79" i="13"/>
  <c r="H79" i="13"/>
  <c r="G79" i="13"/>
  <c r="F79" i="13"/>
  <c r="D79" i="13"/>
  <c r="C79" i="13"/>
  <c r="B79" i="13"/>
  <c r="AA78" i="13"/>
  <c r="Z78" i="13"/>
  <c r="W78" i="13"/>
  <c r="V78" i="13"/>
  <c r="S78" i="13"/>
  <c r="R78" i="13"/>
  <c r="O78" i="13"/>
  <c r="N78" i="13"/>
  <c r="K78" i="13"/>
  <c r="J78" i="13"/>
  <c r="G78" i="13"/>
  <c r="F78" i="13"/>
  <c r="D78" i="13"/>
  <c r="C78" i="13"/>
  <c r="B78" i="13"/>
  <c r="AA77" i="13"/>
  <c r="Z77" i="13"/>
  <c r="W77" i="13"/>
  <c r="V77" i="13"/>
  <c r="S77" i="13"/>
  <c r="R77" i="13"/>
  <c r="O77" i="13"/>
  <c r="N77" i="13"/>
  <c r="K77" i="13"/>
  <c r="J77" i="13"/>
  <c r="G77" i="13"/>
  <c r="F77" i="13"/>
  <c r="D77" i="13"/>
  <c r="C77" i="13"/>
  <c r="B77" i="13"/>
  <c r="AB76" i="13"/>
  <c r="AA76" i="13"/>
  <c r="Z76" i="13"/>
  <c r="W76" i="13"/>
  <c r="V76" i="13"/>
  <c r="S76" i="13"/>
  <c r="R76" i="13"/>
  <c r="O76" i="13"/>
  <c r="N76" i="13"/>
  <c r="K76" i="13"/>
  <c r="J76" i="13"/>
  <c r="G76" i="13"/>
  <c r="F76" i="13"/>
  <c r="D76" i="13"/>
  <c r="C76" i="13"/>
  <c r="B76" i="13"/>
  <c r="AA75" i="13"/>
  <c r="Z75" i="13"/>
  <c r="X75" i="13"/>
  <c r="W75" i="13"/>
  <c r="V75" i="13"/>
  <c r="S75" i="13"/>
  <c r="R75" i="13"/>
  <c r="O75" i="13"/>
  <c r="N75" i="13"/>
  <c r="K75" i="13"/>
  <c r="J75" i="13"/>
  <c r="G75" i="13"/>
  <c r="F75" i="13"/>
  <c r="D75" i="13"/>
  <c r="C75" i="13"/>
  <c r="B75" i="13"/>
  <c r="AA74" i="13"/>
  <c r="Z74" i="13"/>
  <c r="W74" i="13"/>
  <c r="V74" i="13"/>
  <c r="S74" i="13"/>
  <c r="R74" i="13"/>
  <c r="O74" i="13"/>
  <c r="N74" i="13"/>
  <c r="K74" i="13"/>
  <c r="J74" i="13"/>
  <c r="G74" i="13"/>
  <c r="F74" i="13"/>
  <c r="D74" i="13"/>
  <c r="C74" i="13"/>
  <c r="B74" i="13"/>
  <c r="AA73" i="13"/>
  <c r="Z73" i="13"/>
  <c r="W73" i="13"/>
  <c r="V73" i="13"/>
  <c r="S73" i="13"/>
  <c r="R73" i="13"/>
  <c r="P73" i="13"/>
  <c r="O73" i="13"/>
  <c r="N73" i="13"/>
  <c r="K73" i="13"/>
  <c r="J73" i="13"/>
  <c r="G73" i="13"/>
  <c r="F73" i="13"/>
  <c r="D73" i="13"/>
  <c r="C73" i="13"/>
  <c r="B73" i="13"/>
  <c r="AA72" i="13"/>
  <c r="Z72" i="13"/>
  <c r="W72" i="13"/>
  <c r="V72" i="13"/>
  <c r="S72" i="13"/>
  <c r="R72" i="13"/>
  <c r="O72" i="13"/>
  <c r="N72" i="13"/>
  <c r="L72" i="13"/>
  <c r="K72" i="13"/>
  <c r="J72" i="13"/>
  <c r="G72" i="13"/>
  <c r="F72" i="13"/>
  <c r="D72" i="13"/>
  <c r="C72" i="13"/>
  <c r="B72" i="13"/>
  <c r="AA71" i="13"/>
  <c r="Z71" i="13"/>
  <c r="W71" i="13"/>
  <c r="V71" i="13"/>
  <c r="S71" i="13"/>
  <c r="R71" i="13"/>
  <c r="O71" i="13"/>
  <c r="N71" i="13"/>
  <c r="K71" i="13"/>
  <c r="J71" i="13"/>
  <c r="H71" i="13"/>
  <c r="G71" i="13"/>
  <c r="F71" i="13"/>
  <c r="D71" i="13"/>
  <c r="C71" i="13"/>
  <c r="B71" i="13"/>
  <c r="AA70" i="13"/>
  <c r="Z70" i="13"/>
  <c r="W70" i="13"/>
  <c r="V70" i="13"/>
  <c r="S70" i="13"/>
  <c r="R70" i="13"/>
  <c r="O70" i="13"/>
  <c r="N70" i="13"/>
  <c r="K70" i="13"/>
  <c r="J70" i="13"/>
  <c r="G70" i="13"/>
  <c r="F70" i="13"/>
  <c r="D70" i="13"/>
  <c r="C70" i="13"/>
  <c r="B70" i="13"/>
  <c r="AA69" i="13"/>
  <c r="Z69" i="13"/>
  <c r="W69" i="13"/>
  <c r="V69" i="13"/>
  <c r="S69" i="13"/>
  <c r="R69" i="13"/>
  <c r="O69" i="13"/>
  <c r="N69" i="13"/>
  <c r="K69" i="13"/>
  <c r="J69" i="13"/>
  <c r="G69" i="13"/>
  <c r="F69" i="13"/>
  <c r="D69" i="13"/>
  <c r="C69" i="13"/>
  <c r="B69" i="13"/>
  <c r="AB68" i="13"/>
  <c r="AA68" i="13"/>
  <c r="Z68" i="13"/>
  <c r="W68" i="13"/>
  <c r="V68" i="13"/>
  <c r="S68" i="13"/>
  <c r="R68" i="13"/>
  <c r="O68" i="13"/>
  <c r="N68" i="13"/>
  <c r="K68" i="13"/>
  <c r="J68" i="13"/>
  <c r="G68" i="13"/>
  <c r="F68" i="13"/>
  <c r="D68" i="13"/>
  <c r="C68" i="13"/>
  <c r="B68" i="13"/>
  <c r="AA67" i="13"/>
  <c r="Z67" i="13"/>
  <c r="X67" i="13"/>
  <c r="W67" i="13"/>
  <c r="V67" i="13"/>
  <c r="S67" i="13"/>
  <c r="R67" i="13"/>
  <c r="O67" i="13"/>
  <c r="N67" i="13"/>
  <c r="K67" i="13"/>
  <c r="J67" i="13"/>
  <c r="G67" i="13"/>
  <c r="F67" i="13"/>
  <c r="D67" i="13"/>
  <c r="C67" i="13"/>
  <c r="B67" i="13"/>
  <c r="AA66" i="13"/>
  <c r="Z66" i="13"/>
  <c r="W66" i="13"/>
  <c r="V66" i="13"/>
  <c r="S66" i="13"/>
  <c r="R66" i="13"/>
  <c r="O66" i="13"/>
  <c r="N66" i="13"/>
  <c r="K66" i="13"/>
  <c r="J66" i="13"/>
  <c r="G66" i="13"/>
  <c r="F66" i="13"/>
  <c r="D66" i="13"/>
  <c r="C66" i="13"/>
  <c r="B66" i="13"/>
  <c r="AA65" i="13"/>
  <c r="Z65" i="13"/>
  <c r="W65" i="13"/>
  <c r="V65" i="13"/>
  <c r="S65" i="13"/>
  <c r="R65" i="13"/>
  <c r="P65" i="13"/>
  <c r="O65" i="13"/>
  <c r="N65" i="13"/>
  <c r="K65" i="13"/>
  <c r="J65" i="13"/>
  <c r="G65" i="13"/>
  <c r="F65" i="13"/>
  <c r="D65" i="13"/>
  <c r="C65" i="13"/>
  <c r="B65" i="13"/>
  <c r="AA64" i="13"/>
  <c r="Z64" i="13"/>
  <c r="W64" i="13"/>
  <c r="V64" i="13"/>
  <c r="S64" i="13"/>
  <c r="R64" i="13"/>
  <c r="O64" i="13"/>
  <c r="N64" i="13"/>
  <c r="L64" i="13"/>
  <c r="K64" i="13"/>
  <c r="J64" i="13"/>
  <c r="G64" i="13"/>
  <c r="F64" i="13"/>
  <c r="D64" i="13"/>
  <c r="C64" i="13"/>
  <c r="B64" i="13"/>
  <c r="AA63" i="13"/>
  <c r="Z63" i="13"/>
  <c r="W63" i="13"/>
  <c r="V63" i="13"/>
  <c r="S63" i="13"/>
  <c r="R63" i="13"/>
  <c r="O63" i="13"/>
  <c r="N63" i="13"/>
  <c r="K63" i="13"/>
  <c r="J63" i="13"/>
  <c r="H63" i="13"/>
  <c r="G63" i="13"/>
  <c r="F63" i="13"/>
  <c r="D63" i="13"/>
  <c r="C63" i="13"/>
  <c r="B63" i="13"/>
  <c r="AA62" i="13"/>
  <c r="Z62" i="13"/>
  <c r="W62" i="13"/>
  <c r="V62" i="13"/>
  <c r="S62" i="13"/>
  <c r="R62" i="13"/>
  <c r="O62" i="13"/>
  <c r="N62" i="13"/>
  <c r="K62" i="13"/>
  <c r="J62" i="13"/>
  <c r="G62" i="13"/>
  <c r="F62" i="13"/>
  <c r="D62" i="13"/>
  <c r="C62" i="13"/>
  <c r="B62" i="13"/>
  <c r="AA61" i="13"/>
  <c r="Z61" i="13"/>
  <c r="W61" i="13"/>
  <c r="V61" i="13"/>
  <c r="S61" i="13"/>
  <c r="R61" i="13"/>
  <c r="O61" i="13"/>
  <c r="N61" i="13"/>
  <c r="K61" i="13"/>
  <c r="J61" i="13"/>
  <c r="G61" i="13"/>
  <c r="F61" i="13"/>
  <c r="D61" i="13"/>
  <c r="C61" i="13"/>
  <c r="B61" i="13"/>
  <c r="AB60" i="13"/>
  <c r="AA60" i="13"/>
  <c r="Z60" i="13"/>
  <c r="W60" i="13"/>
  <c r="V60" i="13"/>
  <c r="S60" i="13"/>
  <c r="R60" i="13"/>
  <c r="O60" i="13"/>
  <c r="N60" i="13"/>
  <c r="K60" i="13"/>
  <c r="J60" i="13"/>
  <c r="G60" i="13"/>
  <c r="F60" i="13"/>
  <c r="D60" i="13"/>
  <c r="C60" i="13"/>
  <c r="B60" i="13"/>
  <c r="AA59" i="13"/>
  <c r="Z59" i="13"/>
  <c r="X59" i="13"/>
  <c r="W59" i="13"/>
  <c r="V59" i="13"/>
  <c r="S59" i="13"/>
  <c r="R59" i="13"/>
  <c r="O59" i="13"/>
  <c r="N59" i="13"/>
  <c r="K59" i="13"/>
  <c r="J59" i="13"/>
  <c r="G59" i="13"/>
  <c r="F59" i="13"/>
  <c r="D59" i="13"/>
  <c r="C59" i="13"/>
  <c r="B59" i="13"/>
  <c r="AA58" i="13"/>
  <c r="Z58" i="13"/>
  <c r="W58" i="13"/>
  <c r="V58" i="13"/>
  <c r="S58" i="13"/>
  <c r="R58" i="13"/>
  <c r="O58" i="13"/>
  <c r="N58" i="13"/>
  <c r="K58" i="13"/>
  <c r="J58" i="13"/>
  <c r="G58" i="13"/>
  <c r="F58" i="13"/>
  <c r="D58" i="13"/>
  <c r="C58" i="13"/>
  <c r="B58" i="13"/>
  <c r="AA57" i="13"/>
  <c r="Z57" i="13"/>
  <c r="W57" i="13"/>
  <c r="V57" i="13"/>
  <c r="S57" i="13"/>
  <c r="R57" i="13"/>
  <c r="P57" i="13"/>
  <c r="O57" i="13"/>
  <c r="N57" i="13"/>
  <c r="K57" i="13"/>
  <c r="J57" i="13"/>
  <c r="G57" i="13"/>
  <c r="F57" i="13"/>
  <c r="D57" i="13"/>
  <c r="C57" i="13"/>
  <c r="B57" i="13"/>
  <c r="AA56" i="13"/>
  <c r="Z56" i="13"/>
  <c r="W56" i="13"/>
  <c r="V56" i="13"/>
  <c r="S56" i="13"/>
  <c r="R56" i="13"/>
  <c r="O56" i="13"/>
  <c r="N56" i="13"/>
  <c r="L56" i="13"/>
  <c r="K56" i="13"/>
  <c r="J56" i="13"/>
  <c r="G56" i="13"/>
  <c r="F56" i="13"/>
  <c r="D56" i="13"/>
  <c r="C56" i="13"/>
  <c r="B56" i="13"/>
  <c r="H54" i="13"/>
  <c r="AB82" i="13"/>
  <c r="X82" i="13"/>
  <c r="T82" i="13"/>
  <c r="P82" i="13"/>
  <c r="L82" i="13"/>
  <c r="H82" i="13"/>
  <c r="AB81" i="13"/>
  <c r="X81" i="13"/>
  <c r="T81" i="13"/>
  <c r="L81" i="13"/>
  <c r="H81" i="13"/>
  <c r="AB80" i="13"/>
  <c r="X80" i="13"/>
  <c r="T80" i="13"/>
  <c r="P80" i="13"/>
  <c r="H80" i="13"/>
  <c r="AB79" i="13"/>
  <c r="X79" i="13"/>
  <c r="T79" i="13"/>
  <c r="P79" i="13"/>
  <c r="L79" i="13"/>
  <c r="AB78" i="13"/>
  <c r="X78" i="13"/>
  <c r="T78" i="13"/>
  <c r="P78" i="13"/>
  <c r="L78" i="13"/>
  <c r="H78" i="13"/>
  <c r="AB77" i="13"/>
  <c r="X77" i="13"/>
  <c r="T77" i="13"/>
  <c r="P77" i="13"/>
  <c r="L77" i="13"/>
  <c r="H77" i="13"/>
  <c r="X76" i="13"/>
  <c r="T76" i="13"/>
  <c r="P76" i="13"/>
  <c r="L76" i="13"/>
  <c r="H76" i="13"/>
  <c r="AB75" i="13"/>
  <c r="T75" i="13"/>
  <c r="P75" i="13"/>
  <c r="L75" i="13"/>
  <c r="H75" i="13"/>
  <c r="AB74" i="13"/>
  <c r="X74" i="13"/>
  <c r="T74" i="13"/>
  <c r="P74" i="13"/>
  <c r="L74" i="13"/>
  <c r="H74" i="13"/>
  <c r="AB73" i="13"/>
  <c r="X73" i="13"/>
  <c r="T73" i="13"/>
  <c r="L73" i="13"/>
  <c r="H73" i="13"/>
  <c r="AB72" i="13"/>
  <c r="X72" i="13"/>
  <c r="T72" i="13"/>
  <c r="P72" i="13"/>
  <c r="H72" i="13"/>
  <c r="AB71" i="13"/>
  <c r="X71" i="13"/>
  <c r="T71" i="13"/>
  <c r="P71" i="13"/>
  <c r="L71" i="13"/>
  <c r="AB70" i="13"/>
  <c r="X70" i="13"/>
  <c r="T70" i="13"/>
  <c r="P70" i="13"/>
  <c r="L70" i="13"/>
  <c r="H70" i="13"/>
  <c r="AB69" i="13"/>
  <c r="X65" i="13"/>
  <c r="T65" i="13"/>
  <c r="P69" i="13"/>
  <c r="L65" i="13"/>
  <c r="H69" i="13"/>
  <c r="AB64" i="13"/>
  <c r="X68" i="13"/>
  <c r="T64" i="13"/>
  <c r="P64" i="13"/>
  <c r="L68" i="13"/>
  <c r="H64" i="13"/>
  <c r="AB67" i="13"/>
  <c r="X63" i="13"/>
  <c r="T67" i="13"/>
  <c r="P63" i="13"/>
  <c r="L63" i="13"/>
  <c r="H67" i="13"/>
  <c r="AB66" i="13"/>
  <c r="X66" i="13"/>
  <c r="T62" i="13"/>
  <c r="P66" i="13"/>
  <c r="L62" i="13"/>
  <c r="H62" i="13"/>
  <c r="AB61" i="13"/>
  <c r="X61" i="13"/>
  <c r="T61" i="13"/>
  <c r="P61" i="13"/>
  <c r="L61" i="13"/>
  <c r="H61" i="13"/>
  <c r="X60" i="13"/>
  <c r="T60" i="13"/>
  <c r="P60" i="13"/>
  <c r="L60" i="13"/>
  <c r="H60" i="13"/>
  <c r="AB59" i="13"/>
  <c r="T59" i="13"/>
  <c r="P59" i="13"/>
  <c r="L59" i="13"/>
  <c r="H59" i="13"/>
  <c r="AB58" i="13"/>
  <c r="X58" i="13"/>
  <c r="T58" i="13"/>
  <c r="P58" i="13"/>
  <c r="L58" i="13"/>
  <c r="H58" i="13"/>
  <c r="AB57" i="13"/>
  <c r="X57" i="13"/>
  <c r="T57" i="13"/>
  <c r="L57" i="13"/>
  <c r="H57" i="13"/>
  <c r="AB56" i="13"/>
  <c r="X56" i="13"/>
  <c r="T56" i="13"/>
  <c r="P56" i="13"/>
  <c r="H56" i="13"/>
  <c r="AA54" i="13"/>
  <c r="Z54" i="13"/>
  <c r="W54" i="13"/>
  <c r="V54" i="13"/>
  <c r="S54" i="13"/>
  <c r="R54" i="13"/>
  <c r="O54" i="13"/>
  <c r="N54" i="13"/>
  <c r="K54" i="13"/>
  <c r="J54" i="13"/>
  <c r="G54" i="13"/>
  <c r="F54" i="13"/>
  <c r="D54" i="13"/>
  <c r="C54" i="13"/>
  <c r="B54" i="13"/>
  <c r="AB54" i="13"/>
  <c r="X54" i="13"/>
  <c r="T54" i="13"/>
  <c r="P54" i="13"/>
  <c r="L54" i="13"/>
  <c r="AA40" i="11"/>
  <c r="Z40" i="11"/>
  <c r="W40" i="11"/>
  <c r="V40" i="11"/>
  <c r="T40" i="11"/>
  <c r="S40" i="11"/>
  <c r="R40" i="11"/>
  <c r="O40" i="11"/>
  <c r="N40" i="11"/>
  <c r="K40" i="11"/>
  <c r="J40" i="11"/>
  <c r="G40" i="11"/>
  <c r="F40" i="11"/>
  <c r="D40" i="11"/>
  <c r="C40" i="11"/>
  <c r="B40" i="11"/>
  <c r="AB39" i="11"/>
  <c r="AA39" i="11"/>
  <c r="Z39" i="11"/>
  <c r="W39" i="11"/>
  <c r="V39" i="11"/>
  <c r="S39" i="11"/>
  <c r="R39" i="11"/>
  <c r="O39" i="11"/>
  <c r="N39" i="11"/>
  <c r="K39" i="11"/>
  <c r="J39" i="11"/>
  <c r="G39" i="11"/>
  <c r="F39" i="11"/>
  <c r="D39" i="11"/>
  <c r="C39" i="11"/>
  <c r="B39" i="11"/>
  <c r="W38" i="11"/>
  <c r="N38" i="11"/>
  <c r="C38" i="11"/>
  <c r="B38" i="11"/>
  <c r="AA36" i="11"/>
  <c r="Z36" i="11"/>
  <c r="W36" i="11"/>
  <c r="V36" i="11"/>
  <c r="S36" i="11"/>
  <c r="R36" i="11"/>
  <c r="O36" i="11"/>
  <c r="N36" i="11"/>
  <c r="K36" i="11"/>
  <c r="J36" i="11"/>
  <c r="H36" i="11"/>
  <c r="G36" i="11"/>
  <c r="F36" i="11"/>
  <c r="D36" i="11"/>
  <c r="C36" i="11"/>
  <c r="B36" i="11"/>
  <c r="AA35" i="11"/>
  <c r="Z35" i="11"/>
  <c r="W35" i="11"/>
  <c r="V35" i="11"/>
  <c r="S35" i="11"/>
  <c r="R35" i="11"/>
  <c r="O35" i="11"/>
  <c r="N35" i="11"/>
  <c r="K35" i="11"/>
  <c r="J35" i="11"/>
  <c r="G35" i="11"/>
  <c r="F35" i="11"/>
  <c r="D35" i="11"/>
  <c r="C35" i="11"/>
  <c r="B35" i="11"/>
  <c r="AA34" i="11"/>
  <c r="Z34" i="11"/>
  <c r="W34" i="11"/>
  <c r="V34" i="11"/>
  <c r="S34" i="11"/>
  <c r="R34" i="11"/>
  <c r="O34" i="11"/>
  <c r="N34" i="11"/>
  <c r="L34" i="11"/>
  <c r="K34" i="11"/>
  <c r="J34" i="11"/>
  <c r="G34" i="11"/>
  <c r="F34" i="11"/>
  <c r="D34" i="11"/>
  <c r="C34" i="11"/>
  <c r="B34" i="11"/>
  <c r="AB40" i="11"/>
  <c r="X40" i="11"/>
  <c r="P40" i="11"/>
  <c r="L40" i="11"/>
  <c r="H40" i="11"/>
  <c r="X39" i="11"/>
  <c r="T39" i="11"/>
  <c r="P39" i="11"/>
  <c r="L39" i="11"/>
  <c r="H39" i="11"/>
  <c r="AA38" i="11"/>
  <c r="AB38" i="11"/>
  <c r="X38" i="11"/>
  <c r="S38" i="11"/>
  <c r="R38" i="11"/>
  <c r="P38" i="11"/>
  <c r="L38" i="11"/>
  <c r="J38" i="11"/>
  <c r="G38" i="11"/>
  <c r="H38" i="11"/>
  <c r="D38" i="11"/>
  <c r="AB36" i="11"/>
  <c r="X36" i="11"/>
  <c r="T36" i="11"/>
  <c r="P36" i="11"/>
  <c r="L36" i="11"/>
  <c r="AB35" i="11"/>
  <c r="X35" i="11"/>
  <c r="T35" i="11"/>
  <c r="P35" i="11"/>
  <c r="L35" i="11"/>
  <c r="H35" i="11"/>
  <c r="AB34" i="11"/>
  <c r="X34" i="11"/>
  <c r="T34" i="11"/>
  <c r="P34" i="11"/>
  <c r="H34" i="11"/>
  <c r="AB33" i="11"/>
  <c r="AA33" i="11"/>
  <c r="Z33" i="11"/>
  <c r="W33" i="11"/>
  <c r="X33" i="11"/>
  <c r="S33" i="11"/>
  <c r="R33" i="11"/>
  <c r="O33" i="11"/>
  <c r="N33" i="11"/>
  <c r="L33" i="11"/>
  <c r="K33" i="11"/>
  <c r="J33" i="11"/>
  <c r="G33" i="11"/>
  <c r="F33" i="11"/>
  <c r="D33" i="11"/>
  <c r="C33" i="11"/>
  <c r="B33" i="11"/>
  <c r="AB14" i="11"/>
  <c r="AB31" i="11" s="1"/>
  <c r="AA14" i="11"/>
  <c r="AA31" i="11" s="1"/>
  <c r="Z14" i="11"/>
  <c r="Z31" i="11" s="1"/>
  <c r="X14" i="11"/>
  <c r="W14" i="11"/>
  <c r="W31" i="11" s="1"/>
  <c r="V14" i="11"/>
  <c r="V31" i="11" s="1"/>
  <c r="T14" i="11"/>
  <c r="S14" i="11"/>
  <c r="S31" i="11" s="1"/>
  <c r="R14" i="11"/>
  <c r="R31" i="11" s="1"/>
  <c r="P14" i="11"/>
  <c r="P31" i="11" s="1"/>
  <c r="O14" i="11"/>
  <c r="O31" i="11" s="1"/>
  <c r="N14" i="11"/>
  <c r="N31" i="11" s="1"/>
  <c r="L14" i="11"/>
  <c r="L31" i="11" s="1"/>
  <c r="K14" i="11"/>
  <c r="K31" i="11" s="1"/>
  <c r="J14" i="11"/>
  <c r="J31" i="11" s="1"/>
  <c r="H14" i="11"/>
  <c r="G14" i="11"/>
  <c r="G31" i="11" s="1"/>
  <c r="F14" i="11"/>
  <c r="F31" i="11" s="1"/>
  <c r="D14" i="11"/>
  <c r="D31" i="11" s="1"/>
  <c r="C14" i="11"/>
  <c r="C31" i="11" s="1"/>
  <c r="B14" i="11"/>
  <c r="B31" i="11" s="1"/>
  <c r="AB13" i="11"/>
  <c r="AB30" i="11" s="1"/>
  <c r="AA13" i="11"/>
  <c r="AA30" i="11" s="1"/>
  <c r="Z13" i="11"/>
  <c r="Z30" i="11" s="1"/>
  <c r="X13" i="11"/>
  <c r="X30" i="11" s="1"/>
  <c r="W13" i="11"/>
  <c r="W30" i="11" s="1"/>
  <c r="V13" i="11"/>
  <c r="V30" i="11" s="1"/>
  <c r="T13" i="11"/>
  <c r="T30" i="11" s="1"/>
  <c r="S13" i="11"/>
  <c r="S30" i="11" s="1"/>
  <c r="R13" i="11"/>
  <c r="R30" i="11" s="1"/>
  <c r="P13" i="11"/>
  <c r="O13" i="11"/>
  <c r="O30" i="11" s="1"/>
  <c r="N13" i="11"/>
  <c r="N30" i="11" s="1"/>
  <c r="L13" i="11"/>
  <c r="L30" i="11" s="1"/>
  <c r="K13" i="11"/>
  <c r="K30" i="11" s="1"/>
  <c r="J13" i="11"/>
  <c r="J30" i="11" s="1"/>
  <c r="H13" i="11"/>
  <c r="H30" i="11" s="1"/>
  <c r="G13" i="11"/>
  <c r="G30" i="11" s="1"/>
  <c r="F13" i="11"/>
  <c r="F30" i="11" s="1"/>
  <c r="D13" i="11"/>
  <c r="D30" i="11" s="1"/>
  <c r="C13" i="11"/>
  <c r="C30" i="11" s="1"/>
  <c r="B13" i="11"/>
  <c r="B30" i="11" s="1"/>
  <c r="AB12" i="11"/>
  <c r="Z29" i="11"/>
  <c r="X29" i="11"/>
  <c r="W29" i="11"/>
  <c r="V29" i="11"/>
  <c r="S29" i="11"/>
  <c r="P29" i="11"/>
  <c r="O29" i="11"/>
  <c r="N29" i="11"/>
  <c r="K29" i="11"/>
  <c r="J29" i="11"/>
  <c r="D29" i="11"/>
  <c r="C29" i="11"/>
  <c r="B29" i="11"/>
  <c r="AB11" i="11"/>
  <c r="AB28" i="11" s="1"/>
  <c r="AA11" i="11"/>
  <c r="AA28" i="11" s="1"/>
  <c r="Z11" i="11"/>
  <c r="Z28" i="11" s="1"/>
  <c r="X11" i="11"/>
  <c r="W11" i="11"/>
  <c r="V11" i="11"/>
  <c r="T11" i="11"/>
  <c r="S11" i="11"/>
  <c r="S28" i="11" s="1"/>
  <c r="R11" i="11"/>
  <c r="P11" i="11"/>
  <c r="O11" i="11"/>
  <c r="O28" i="11" s="1"/>
  <c r="N11" i="11"/>
  <c r="N28" i="11" s="1"/>
  <c r="L11" i="11"/>
  <c r="K11" i="11"/>
  <c r="J11" i="11"/>
  <c r="J28" i="11" s="1"/>
  <c r="H11" i="11"/>
  <c r="G11" i="11"/>
  <c r="F11" i="11"/>
  <c r="F28" i="11" s="1"/>
  <c r="D11" i="11"/>
  <c r="D28" i="11" s="1"/>
  <c r="C11" i="11"/>
  <c r="C28" i="11" s="1"/>
  <c r="B11" i="11"/>
  <c r="M17" i="10"/>
  <c r="H17" i="10"/>
  <c r="H10" i="10" s="1"/>
  <c r="G17" i="10"/>
  <c r="G10" i="10" s="1"/>
  <c r="F17" i="10"/>
  <c r="E17" i="10"/>
  <c r="E10" i="10" s="1"/>
  <c r="D17" i="10"/>
  <c r="D10" i="10" s="1"/>
  <c r="C17" i="10"/>
  <c r="C10" i="10" s="1"/>
  <c r="B17" i="10"/>
  <c r="B10" i="10" s="1"/>
  <c r="F10" i="10"/>
  <c r="H17" i="9"/>
  <c r="G17" i="9"/>
  <c r="F17" i="9"/>
  <c r="E17" i="9"/>
  <c r="D17" i="9"/>
  <c r="M17" i="9" s="1"/>
  <c r="C17" i="9"/>
  <c r="B17" i="9"/>
  <c r="H12" i="9"/>
  <c r="H10" i="9" s="1"/>
  <c r="G12" i="9"/>
  <c r="F12" i="9"/>
  <c r="E12" i="9"/>
  <c r="E10" i="9" s="1"/>
  <c r="D12" i="9"/>
  <c r="M12" i="9" s="1"/>
  <c r="C12" i="9"/>
  <c r="C10" i="9" s="1"/>
  <c r="B12" i="9"/>
  <c r="B10" i="9" s="1"/>
  <c r="G10" i="9"/>
  <c r="F10" i="9"/>
  <c r="R25" i="8"/>
  <c r="V17" i="8"/>
  <c r="U17" i="8"/>
  <c r="T17" i="8"/>
  <c r="S17" i="8"/>
  <c r="R17" i="8"/>
  <c r="R30" i="8" s="1"/>
  <c r="Q17" i="8"/>
  <c r="P17" i="8"/>
  <c r="O17" i="8"/>
  <c r="N17" i="8"/>
  <c r="M17" i="8"/>
  <c r="L17" i="8"/>
  <c r="K17" i="8"/>
  <c r="J17" i="8"/>
  <c r="I17" i="8"/>
  <c r="H17" i="8"/>
  <c r="V12" i="8"/>
  <c r="V10" i="8" s="1"/>
  <c r="U12" i="8"/>
  <c r="T12" i="8"/>
  <c r="T10" i="8" s="1"/>
  <c r="S12" i="8"/>
  <c r="S10" i="8" s="1"/>
  <c r="R12" i="8"/>
  <c r="Q12" i="8"/>
  <c r="Q10" i="8" s="1"/>
  <c r="P12" i="8"/>
  <c r="O12" i="8"/>
  <c r="N12" i="8"/>
  <c r="N10" i="8" s="1"/>
  <c r="M12" i="8"/>
  <c r="L12" i="8"/>
  <c r="L10" i="8" s="1"/>
  <c r="K12" i="8"/>
  <c r="K10" i="8" s="1"/>
  <c r="J12" i="8"/>
  <c r="I12" i="8"/>
  <c r="I10" i="8" s="1"/>
  <c r="H12" i="8"/>
  <c r="U10" i="8"/>
  <c r="R10" i="8"/>
  <c r="P10" i="8"/>
  <c r="M10" i="8"/>
  <c r="J10" i="8"/>
  <c r="H10" i="8"/>
  <c r="R30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H13" i="7"/>
  <c r="V12" i="7"/>
  <c r="U12" i="7"/>
  <c r="T12" i="7"/>
  <c r="T10" i="7" s="1"/>
  <c r="S12" i="7"/>
  <c r="R12" i="7"/>
  <c r="R25" i="7" s="1"/>
  <c r="Q12" i="7"/>
  <c r="Q10" i="7" s="1"/>
  <c r="P12" i="7"/>
  <c r="O12" i="7"/>
  <c r="N12" i="7"/>
  <c r="M12" i="7"/>
  <c r="L12" i="7"/>
  <c r="L10" i="7" s="1"/>
  <c r="K12" i="7"/>
  <c r="J12" i="7"/>
  <c r="I12" i="7"/>
  <c r="I10" i="7" s="1"/>
  <c r="H12" i="7"/>
  <c r="V10" i="7"/>
  <c r="U10" i="7"/>
  <c r="S10" i="7"/>
  <c r="P10" i="7"/>
  <c r="O10" i="7"/>
  <c r="N10" i="7"/>
  <c r="M10" i="7"/>
  <c r="K10" i="7"/>
  <c r="J10" i="7"/>
  <c r="H10" i="7"/>
  <c r="H17" i="5"/>
  <c r="G17" i="5"/>
  <c r="F17" i="5"/>
  <c r="E17" i="5"/>
  <c r="D17" i="5"/>
  <c r="C17" i="5"/>
  <c r="C10" i="5" s="1"/>
  <c r="B17" i="5"/>
  <c r="H12" i="5"/>
  <c r="H10" i="5" s="1"/>
  <c r="G12" i="5"/>
  <c r="F12" i="5"/>
  <c r="E12" i="5"/>
  <c r="D12" i="5"/>
  <c r="D10" i="5" s="1"/>
  <c r="C12" i="5"/>
  <c r="B12" i="5"/>
  <c r="B10" i="5" s="1"/>
  <c r="G10" i="5"/>
  <c r="F10" i="5"/>
  <c r="E10" i="5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I10" i="3" s="1"/>
  <c r="H17" i="3"/>
  <c r="V12" i="3"/>
  <c r="V10" i="3" s="1"/>
  <c r="U12" i="3"/>
  <c r="T12" i="3"/>
  <c r="S12" i="3"/>
  <c r="R12" i="3"/>
  <c r="Q12" i="3"/>
  <c r="P12" i="3"/>
  <c r="P10" i="3" s="1"/>
  <c r="O12" i="3"/>
  <c r="N12" i="3"/>
  <c r="N10" i="3" s="1"/>
  <c r="M12" i="3"/>
  <c r="L12" i="3"/>
  <c r="K12" i="3"/>
  <c r="J12" i="3"/>
  <c r="I12" i="3"/>
  <c r="H12" i="3"/>
  <c r="H10" i="3" s="1"/>
  <c r="U10" i="3"/>
  <c r="T10" i="3"/>
  <c r="M10" i="3"/>
  <c r="L10" i="3"/>
  <c r="K10" i="3"/>
  <c r="H27" i="2"/>
  <c r="E27" i="2"/>
  <c r="H25" i="2"/>
  <c r="I25" i="2" s="1"/>
  <c r="E15" i="2"/>
  <c r="D55" i="18" l="1"/>
  <c r="J53" i="17"/>
  <c r="G53" i="17"/>
  <c r="R53" i="17"/>
  <c r="K53" i="17"/>
  <c r="V53" i="17"/>
  <c r="B53" i="17"/>
  <c r="W53" i="17"/>
  <c r="C53" i="17"/>
  <c r="N53" i="17"/>
  <c r="O53" i="17"/>
  <c r="Z53" i="17"/>
  <c r="S53" i="17"/>
  <c r="F53" i="17"/>
  <c r="AA53" i="17"/>
  <c r="H14" i="19"/>
  <c r="H31" i="19" s="1"/>
  <c r="H36" i="19"/>
  <c r="R10" i="3"/>
  <c r="J10" i="3"/>
  <c r="T54" i="30"/>
  <c r="F54" i="26"/>
  <c r="T54" i="26"/>
  <c r="L54" i="26"/>
  <c r="O54" i="26"/>
  <c r="AB54" i="26"/>
  <c r="V54" i="26"/>
  <c r="H54" i="22"/>
  <c r="X57" i="18"/>
  <c r="D57" i="18"/>
  <c r="C59" i="18"/>
  <c r="G60" i="18"/>
  <c r="C62" i="18"/>
  <c r="X62" i="18"/>
  <c r="O55" i="18"/>
  <c r="K58" i="18"/>
  <c r="V58" i="18"/>
  <c r="H60" i="18"/>
  <c r="L62" i="18"/>
  <c r="F55" i="18"/>
  <c r="P59" i="18"/>
  <c r="P62" i="18"/>
  <c r="X58" i="18"/>
  <c r="H58" i="18"/>
  <c r="K60" i="18"/>
  <c r="O58" i="18"/>
  <c r="S59" i="18"/>
  <c r="W63" i="18"/>
  <c r="X63" i="18"/>
  <c r="P60" i="18"/>
  <c r="K55" i="18"/>
  <c r="T61" i="18"/>
  <c r="L61" i="18"/>
  <c r="G63" i="18"/>
  <c r="AB60" i="18"/>
  <c r="V55" i="18"/>
  <c r="B61" i="18"/>
  <c r="T57" i="18"/>
  <c r="B58" i="18"/>
  <c r="W58" i="18"/>
  <c r="S58" i="18"/>
  <c r="X59" i="18"/>
  <c r="R61" i="18"/>
  <c r="AB61" i="18"/>
  <c r="P61" i="18"/>
  <c r="L63" i="18"/>
  <c r="H63" i="18"/>
  <c r="R63" i="18"/>
  <c r="T65" i="18"/>
  <c r="H75" i="18"/>
  <c r="K75" i="18"/>
  <c r="L55" i="18"/>
  <c r="T60" i="18"/>
  <c r="X65" i="18"/>
  <c r="V75" i="18"/>
  <c r="AA55" i="18"/>
  <c r="L58" i="18"/>
  <c r="AB59" i="18"/>
  <c r="V60" i="18"/>
  <c r="P63" i="18"/>
  <c r="AB65" i="18"/>
  <c r="AB75" i="18"/>
  <c r="R55" i="18"/>
  <c r="G58" i="18"/>
  <c r="AB58" i="18"/>
  <c r="B60" i="18"/>
  <c r="L60" i="18"/>
  <c r="D62" i="18"/>
  <c r="B55" i="18"/>
  <c r="L65" i="18"/>
  <c r="P58" i="18"/>
  <c r="K59" i="18"/>
  <c r="C60" i="18"/>
  <c r="N60" i="18"/>
  <c r="X60" i="18"/>
  <c r="C61" i="18"/>
  <c r="F62" i="18"/>
  <c r="AB63" i="18"/>
  <c r="H61" i="18"/>
  <c r="AB57" i="18"/>
  <c r="P57" i="18"/>
  <c r="L59" i="18"/>
  <c r="W59" i="18"/>
  <c r="Z60" i="18"/>
  <c r="O61" i="18"/>
  <c r="J61" i="18"/>
  <c r="W61" i="18"/>
  <c r="R62" i="18"/>
  <c r="AB62" i="18"/>
  <c r="S55" i="18"/>
  <c r="S57" i="18"/>
  <c r="H62" i="18"/>
  <c r="S62" i="18"/>
  <c r="V63" i="18"/>
  <c r="H55" i="18"/>
  <c r="X53" i="17"/>
  <c r="D53" i="17"/>
  <c r="P53" i="17"/>
  <c r="AB53" i="17"/>
  <c r="T53" i="17"/>
  <c r="AB28" i="31"/>
  <c r="D33" i="31"/>
  <c r="AB29" i="31"/>
  <c r="Z28" i="31"/>
  <c r="X28" i="31"/>
  <c r="D38" i="27"/>
  <c r="T28" i="27"/>
  <c r="R28" i="27"/>
  <c r="D30" i="27"/>
  <c r="C28" i="27"/>
  <c r="D29" i="27"/>
  <c r="F28" i="23"/>
  <c r="B28" i="19"/>
  <c r="T28" i="19"/>
  <c r="X28" i="19"/>
  <c r="P28" i="19"/>
  <c r="K28" i="19"/>
  <c r="H28" i="19"/>
  <c r="W30" i="15"/>
  <c r="B30" i="15"/>
  <c r="B38" i="15"/>
  <c r="T29" i="15"/>
  <c r="AA31" i="15"/>
  <c r="G29" i="15"/>
  <c r="K31" i="15"/>
  <c r="Z31" i="15"/>
  <c r="W29" i="15"/>
  <c r="R30" i="15"/>
  <c r="C28" i="15"/>
  <c r="O29" i="15"/>
  <c r="AB29" i="15"/>
  <c r="O31" i="15"/>
  <c r="D30" i="15"/>
  <c r="K29" i="15"/>
  <c r="F30" i="15"/>
  <c r="O28" i="15"/>
  <c r="B29" i="15"/>
  <c r="G30" i="15"/>
  <c r="B31" i="15"/>
  <c r="G28" i="15"/>
  <c r="N29" i="15"/>
  <c r="S30" i="15"/>
  <c r="N31" i="15"/>
  <c r="AA28" i="15"/>
  <c r="S28" i="15"/>
  <c r="S29" i="15"/>
  <c r="S31" i="15"/>
  <c r="Z33" i="15"/>
  <c r="C29" i="15"/>
  <c r="C31" i="15"/>
  <c r="D29" i="15"/>
  <c r="J30" i="15"/>
  <c r="AA30" i="15"/>
  <c r="K30" i="15"/>
  <c r="F31" i="15"/>
  <c r="N33" i="15"/>
  <c r="Z28" i="15"/>
  <c r="R28" i="15"/>
  <c r="R29" i="15"/>
  <c r="R31" i="15"/>
  <c r="N28" i="15"/>
  <c r="L29" i="15"/>
  <c r="J31" i="15"/>
  <c r="C30" i="15"/>
  <c r="J29" i="15"/>
  <c r="O30" i="15"/>
  <c r="X29" i="15"/>
  <c r="H29" i="15"/>
  <c r="W31" i="15"/>
  <c r="W60" i="14"/>
  <c r="L60" i="14"/>
  <c r="Z61" i="14"/>
  <c r="V64" i="14"/>
  <c r="L64" i="14"/>
  <c r="C60" i="14"/>
  <c r="R56" i="14"/>
  <c r="H76" i="14"/>
  <c r="G59" i="14"/>
  <c r="T61" i="14"/>
  <c r="R62" i="14"/>
  <c r="C63" i="14"/>
  <c r="D56" i="14"/>
  <c r="N76" i="14"/>
  <c r="K59" i="14"/>
  <c r="Z59" i="14"/>
  <c r="G60" i="14"/>
  <c r="AB59" i="14"/>
  <c r="X56" i="14"/>
  <c r="N58" i="14"/>
  <c r="G63" i="14"/>
  <c r="Z76" i="14"/>
  <c r="R61" i="14"/>
  <c r="L59" i="14"/>
  <c r="AB63" i="14"/>
  <c r="P63" i="14"/>
  <c r="F58" i="14"/>
  <c r="S58" i="14"/>
  <c r="P59" i="14"/>
  <c r="V61" i="14"/>
  <c r="G62" i="14"/>
  <c r="R63" i="14"/>
  <c r="B64" i="14"/>
  <c r="L66" i="14"/>
  <c r="G58" i="14"/>
  <c r="T58" i="14"/>
  <c r="D59" i="14"/>
  <c r="R59" i="14"/>
  <c r="B60" i="14"/>
  <c r="N60" i="14"/>
  <c r="Z60" i="14"/>
  <c r="L61" i="14"/>
  <c r="H62" i="14"/>
  <c r="T62" i="14"/>
  <c r="F63" i="14"/>
  <c r="S63" i="14"/>
  <c r="C64" i="14"/>
  <c r="O64" i="14"/>
  <c r="AA64" i="14"/>
  <c r="H58" i="14"/>
  <c r="P64" i="14"/>
  <c r="X64" i="14"/>
  <c r="C61" i="14"/>
  <c r="J58" i="14"/>
  <c r="V59" i="14"/>
  <c r="D60" i="14"/>
  <c r="J63" i="14"/>
  <c r="W63" i="14"/>
  <c r="F64" i="14"/>
  <c r="T56" i="14"/>
  <c r="K58" i="14"/>
  <c r="Z58" i="14"/>
  <c r="J59" i="14"/>
  <c r="W59" i="14"/>
  <c r="T59" i="14"/>
  <c r="R60" i="14"/>
  <c r="AA62" i="14"/>
  <c r="AB62" i="14"/>
  <c r="S64" i="14"/>
  <c r="T64" i="14"/>
  <c r="B62" i="14"/>
  <c r="P60" i="14"/>
  <c r="C62" i="14"/>
  <c r="AA60" i="14"/>
  <c r="W62" i="14"/>
  <c r="B28" i="11"/>
  <c r="W28" i="11"/>
  <c r="G29" i="11"/>
  <c r="AB29" i="11"/>
  <c r="X31" i="11"/>
  <c r="F29" i="11"/>
  <c r="D10" i="9"/>
  <c r="O10" i="8"/>
  <c r="O10" i="3"/>
  <c r="Q10" i="3"/>
  <c r="S10" i="3"/>
  <c r="V28" i="31"/>
  <c r="W54" i="30"/>
  <c r="L28" i="27"/>
  <c r="J28" i="27"/>
  <c r="C30" i="27"/>
  <c r="B29" i="27"/>
  <c r="B33" i="27"/>
  <c r="D33" i="27"/>
  <c r="J54" i="26"/>
  <c r="S54" i="26"/>
  <c r="D31" i="23"/>
  <c r="L28" i="23"/>
  <c r="V28" i="23"/>
  <c r="V54" i="22"/>
  <c r="K54" i="22"/>
  <c r="T54" i="22"/>
  <c r="D38" i="19"/>
  <c r="D28" i="19"/>
  <c r="O28" i="19"/>
  <c r="R28" i="19"/>
  <c r="T62" i="18"/>
  <c r="H59" i="18"/>
  <c r="T59" i="18"/>
  <c r="J55" i="18"/>
  <c r="H57" i="18"/>
  <c r="K61" i="18"/>
  <c r="V61" i="18"/>
  <c r="B65" i="18"/>
  <c r="W65" i="18"/>
  <c r="C55" i="18"/>
  <c r="Z65" i="18"/>
  <c r="O75" i="18"/>
  <c r="T63" i="18"/>
  <c r="P65" i="18"/>
  <c r="L75" i="18"/>
  <c r="W55" i="18"/>
  <c r="T58" i="18"/>
  <c r="T75" i="18"/>
  <c r="G75" i="18"/>
  <c r="R75" i="18"/>
  <c r="S65" i="18"/>
  <c r="S75" i="18"/>
  <c r="J75" i="18"/>
  <c r="H53" i="17"/>
  <c r="L53" i="17"/>
  <c r="D31" i="15"/>
  <c r="P29" i="15"/>
  <c r="W28" i="15"/>
  <c r="K38" i="15"/>
  <c r="K28" i="15"/>
  <c r="V28" i="15"/>
  <c r="L56" i="14"/>
  <c r="H56" i="14"/>
  <c r="T76" i="14"/>
  <c r="AB76" i="14"/>
  <c r="Z56" i="14"/>
  <c r="X59" i="14"/>
  <c r="H60" i="14"/>
  <c r="H64" i="14"/>
  <c r="AB56" i="14"/>
  <c r="AB58" i="14"/>
  <c r="T60" i="14"/>
  <c r="AB61" i="14"/>
  <c r="L62" i="14"/>
  <c r="P58" i="14"/>
  <c r="P62" i="14"/>
  <c r="H61" i="14"/>
  <c r="X62" i="14"/>
  <c r="AB60" i="14"/>
  <c r="H81" i="14"/>
  <c r="F60" i="14"/>
  <c r="K62" i="14"/>
  <c r="T69" i="14"/>
  <c r="X15" i="14"/>
  <c r="X60" i="14" s="1"/>
  <c r="L76" i="14"/>
  <c r="AB66" i="14"/>
  <c r="D66" i="14"/>
  <c r="Z66" i="14"/>
  <c r="O56" i="14"/>
  <c r="H14" i="14"/>
  <c r="H59" i="14" s="1"/>
  <c r="X16" i="14"/>
  <c r="X61" i="14" s="1"/>
  <c r="H18" i="14"/>
  <c r="H63" i="14" s="1"/>
  <c r="H66" i="14"/>
  <c r="F66" i="14"/>
  <c r="AA66" i="14"/>
  <c r="X69" i="14"/>
  <c r="AB70" i="14"/>
  <c r="V62" i="14"/>
  <c r="P66" i="14"/>
  <c r="N62" i="14"/>
  <c r="L79" i="14"/>
  <c r="X82" i="14"/>
  <c r="L13" i="14"/>
  <c r="T18" i="14"/>
  <c r="AB19" i="14"/>
  <c r="AB64" i="14" s="1"/>
  <c r="T66" i="14"/>
  <c r="G66" i="14"/>
  <c r="R66" i="14"/>
  <c r="H70" i="14"/>
  <c r="P72" i="14"/>
  <c r="R76" i="14"/>
  <c r="L81" i="14"/>
  <c r="X84" i="14"/>
  <c r="X76" i="14"/>
  <c r="X13" i="14"/>
  <c r="X58" i="14" s="1"/>
  <c r="P16" i="14"/>
  <c r="P61" i="14" s="1"/>
  <c r="L18" i="14"/>
  <c r="L63" i="14" s="1"/>
  <c r="X18" i="14"/>
  <c r="X63" i="14" s="1"/>
  <c r="X66" i="14"/>
  <c r="X62" i="13"/>
  <c r="AB63" i="13"/>
  <c r="H66" i="13"/>
  <c r="L67" i="13"/>
  <c r="P68" i="13"/>
  <c r="T69" i="13"/>
  <c r="T66" i="13"/>
  <c r="P62" i="13"/>
  <c r="T63" i="13"/>
  <c r="X64" i="13"/>
  <c r="AB65" i="13"/>
  <c r="H68" i="13"/>
  <c r="L69" i="13"/>
  <c r="AB62" i="13"/>
  <c r="H65" i="13"/>
  <c r="L66" i="13"/>
  <c r="P67" i="13"/>
  <c r="T68" i="13"/>
  <c r="X69" i="13"/>
  <c r="P28" i="11"/>
  <c r="H29" i="11"/>
  <c r="R28" i="11"/>
  <c r="T29" i="11"/>
  <c r="T28" i="11"/>
  <c r="L29" i="11"/>
  <c r="P30" i="11"/>
  <c r="H31" i="11"/>
  <c r="T31" i="11"/>
  <c r="AA29" i="11"/>
  <c r="H28" i="11"/>
  <c r="P33" i="11"/>
  <c r="T38" i="11"/>
  <c r="K38" i="11"/>
  <c r="V38" i="11"/>
  <c r="H33" i="11"/>
  <c r="K28" i="11"/>
  <c r="X28" i="11"/>
  <c r="T33" i="11"/>
  <c r="O38" i="11"/>
  <c r="Z38" i="11"/>
  <c r="R29" i="11"/>
  <c r="V33" i="11"/>
  <c r="F38" i="11"/>
  <c r="R10" i="7"/>
  <c r="L36" i="15" l="1"/>
  <c r="L14" i="15"/>
  <c r="L31" i="15" s="1"/>
  <c r="AB36" i="15"/>
  <c r="AB14" i="15"/>
  <c r="AB31" i="15" s="1"/>
  <c r="T14" i="15"/>
  <c r="T31" i="15" s="1"/>
  <c r="T36" i="15"/>
  <c r="H36" i="15"/>
  <c r="H14" i="15"/>
  <c r="H31" i="15" s="1"/>
  <c r="X36" i="15"/>
  <c r="X14" i="15"/>
  <c r="X31" i="15" s="1"/>
  <c r="P14" i="15"/>
  <c r="P31" i="15" s="1"/>
  <c r="P36" i="15"/>
  <c r="AB55" i="18"/>
  <c r="G55" i="18"/>
  <c r="Z55" i="18"/>
  <c r="T55" i="18"/>
  <c r="F28" i="15"/>
  <c r="T63" i="14"/>
  <c r="L58" i="14"/>
  <c r="B28" i="27"/>
  <c r="D28" i="27"/>
  <c r="D38" i="23"/>
  <c r="D28" i="23"/>
  <c r="X55" i="18"/>
  <c r="P55" i="18"/>
  <c r="N55" i="18"/>
  <c r="D38" i="15"/>
  <c r="D28" i="15"/>
  <c r="J28" i="15"/>
  <c r="P56" i="14"/>
  <c r="V28" i="11"/>
  <c r="L28" i="11"/>
  <c r="G28" i="11"/>
  <c r="H40" i="15"/>
  <c r="H35" i="15"/>
  <c r="H13" i="15"/>
  <c r="H30" i="15" s="1"/>
  <c r="X40" i="15"/>
  <c r="L40" i="15"/>
  <c r="P35" i="15"/>
  <c r="H21" i="15"/>
  <c r="H38" i="15" s="1"/>
  <c r="X35" i="15"/>
  <c r="T35" i="15"/>
  <c r="X21" i="15"/>
  <c r="X38" i="15" s="1"/>
  <c r="L35" i="15"/>
  <c r="AB35" i="15"/>
  <c r="X13" i="15"/>
  <c r="X30" i="15" s="1"/>
  <c r="T13" i="15"/>
  <c r="T30" i="15" s="1"/>
  <c r="P40" i="15"/>
  <c r="P21" i="15"/>
  <c r="P38" i="15" s="1"/>
  <c r="AB13" i="15"/>
  <c r="AB30" i="15" s="1"/>
  <c r="T40" i="15"/>
  <c r="X16" i="15"/>
  <c r="X33" i="15" s="1"/>
  <c r="P13" i="15"/>
  <c r="P30" i="15" s="1"/>
  <c r="AB16" i="15"/>
  <c r="AB33" i="15" s="1"/>
  <c r="AB21" i="15"/>
  <c r="AB38" i="15" s="1"/>
  <c r="H16" i="15"/>
  <c r="H33" i="15" s="1"/>
  <c r="L21" i="15"/>
  <c r="L38" i="15" s="1"/>
  <c r="T21" i="15"/>
  <c r="T38" i="15" s="1"/>
  <c r="T16" i="15"/>
  <c r="P16" i="15"/>
  <c r="P33" i="15" s="1"/>
  <c r="L33" i="15"/>
  <c r="L13" i="15"/>
  <c r="L30" i="15" s="1"/>
  <c r="T11" i="15" l="1"/>
  <c r="T28" i="15" s="1"/>
  <c r="AB11" i="15"/>
  <c r="AB28" i="15" s="1"/>
  <c r="X11" i="15"/>
  <c r="X28" i="15" s="1"/>
  <c r="P11" i="15"/>
  <c r="P28" i="15" s="1"/>
  <c r="T33" i="15"/>
  <c r="H11" i="15"/>
  <c r="H28" i="15" s="1"/>
  <c r="L11" i="15"/>
  <c r="L28" i="15" s="1"/>
  <c r="H12" i="20"/>
</calcChain>
</file>

<file path=xl/sharedStrings.xml><?xml version="1.0" encoding="utf-8"?>
<sst xmlns="http://schemas.openxmlformats.org/spreadsheetml/2006/main" count="6072" uniqueCount="332">
  <si>
    <t>CONTENIDO</t>
  </si>
  <si>
    <t>REPITENTES EN I Y II CICLOS Y EN III CICLO Y EDUCACIÓN  DIVERSIFICADA</t>
  </si>
  <si>
    <t>III Ciclo y Educación Diversificada</t>
  </si>
  <si>
    <t>I y  II  Ciclos</t>
  </si>
  <si>
    <t xml:space="preserve">Diurna </t>
  </si>
  <si>
    <t>Nocturna</t>
  </si>
  <si>
    <t>Cifras Absolutas</t>
  </si>
  <si>
    <t>Cifras Relativas</t>
  </si>
  <si>
    <t>.</t>
  </si>
  <si>
    <t>REPITENTES EN I Y II CICLOS</t>
  </si>
  <si>
    <t>Año</t>
  </si>
  <si>
    <t>Total</t>
  </si>
  <si>
    <t>I Ciclo</t>
  </si>
  <si>
    <t>1º</t>
  </si>
  <si>
    <t>2º</t>
  </si>
  <si>
    <t>3º</t>
  </si>
  <si>
    <t>II Ciclo</t>
  </si>
  <si>
    <t>4º</t>
  </si>
  <si>
    <t>5º</t>
  </si>
  <si>
    <t>6º</t>
  </si>
  <si>
    <t>-</t>
  </si>
  <si>
    <t>III Ciclo</t>
  </si>
  <si>
    <t>7º</t>
  </si>
  <si>
    <t>8º</t>
  </si>
  <si>
    <t>9º</t>
  </si>
  <si>
    <t>10º</t>
  </si>
  <si>
    <t>11º</t>
  </si>
  <si>
    <t>12º</t>
  </si>
  <si>
    <t>REPITENTES EN III CICLO Y EDUCACIÓN DIVERSIFICADA, ACADÉMICA DIURNA</t>
  </si>
  <si>
    <t xml:space="preserve">REPITENTES EN III CICLO Y EDUCACIÓN DIVERSIFICADA, TÉCNICA DIURNA </t>
  </si>
  <si>
    <t>MATRICULA INICIAL EN I Y II CICLOS</t>
  </si>
  <si>
    <t>POR:  AÑO CURSADO Y SEXO</t>
  </si>
  <si>
    <t>T</t>
  </si>
  <si>
    <t>H</t>
  </si>
  <si>
    <t>M</t>
  </si>
  <si>
    <t xml:space="preserve">     Pública</t>
  </si>
  <si>
    <t xml:space="preserve">    Pública</t>
  </si>
  <si>
    <t xml:space="preserve">     Privada</t>
  </si>
  <si>
    <t xml:space="preserve">    Privada</t>
  </si>
  <si>
    <t>Urbana</t>
  </si>
  <si>
    <t>Rural</t>
  </si>
  <si>
    <t>TOTAL</t>
  </si>
  <si>
    <t>Edad</t>
  </si>
  <si>
    <t>25 - 29</t>
  </si>
  <si>
    <t>30 - 34</t>
  </si>
  <si>
    <t>35 - 39</t>
  </si>
  <si>
    <t>40 - 44</t>
  </si>
  <si>
    <t>45 - 49</t>
  </si>
  <si>
    <t>50 y más</t>
  </si>
  <si>
    <t>SEGÚN:  DIRECCIÓN REGIONAL</t>
  </si>
  <si>
    <t>Costa Rica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</si>
  <si>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</si>
  <si>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</si>
  <si>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</si>
  <si>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</si>
  <si>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</si>
  <si>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</si>
  <si>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</si>
  <si>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</si>
  <si>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</si>
  <si>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</si>
  <si>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</si>
  <si>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</si>
  <si>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</si>
  <si>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</si>
  <si>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</si>
  <si>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</si>
  <si>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</si>
  <si>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</si>
  <si>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</si>
  <si>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</si>
  <si>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</si>
  <si>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</si>
  <si>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</si>
  <si>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</si>
  <si>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</si>
  <si>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</si>
  <si>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</si>
  <si>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PORCENTAJE DE REPITENTES EN I Y II CICLOS</t>
  </si>
  <si>
    <t>POR :  AÑO CURSADO Y SEXO</t>
  </si>
  <si>
    <t>SEGÚN:  ZONA Y PROVINCIA</t>
  </si>
  <si>
    <t xml:space="preserve">     San José</t>
  </si>
  <si>
    <t xml:space="preserve">    San José</t>
  </si>
  <si>
    <t xml:space="preserve">     Alajuela</t>
  </si>
  <si>
    <t xml:space="preserve">    Alajuela</t>
  </si>
  <si>
    <t xml:space="preserve">     Cartago</t>
  </si>
  <si>
    <t xml:space="preserve">    Cartago</t>
  </si>
  <si>
    <t xml:space="preserve">     Heredia</t>
  </si>
  <si>
    <t xml:space="preserve">    Heredia</t>
  </si>
  <si>
    <t xml:space="preserve">     Guanacaste</t>
  </si>
  <si>
    <t xml:space="preserve">    Guanacaste</t>
  </si>
  <si>
    <t xml:space="preserve">     Puntarenas</t>
  </si>
  <si>
    <t xml:space="preserve">    Puntarenas</t>
  </si>
  <si>
    <t xml:space="preserve">     Limón</t>
  </si>
  <si>
    <t xml:space="preserve">    Limón</t>
  </si>
  <si>
    <t xml:space="preserve">MATRICULA INICIAL EN III CICLO Y </t>
  </si>
  <si>
    <t>REPITENTES EN III CICLO Y EDUCACIÓN DIVERSIFICADA, DIURNA Y NOCTURNA</t>
  </si>
  <si>
    <t>44 - 49</t>
  </si>
  <si>
    <t>PORCENTAJE DE REPITENTES EN III CICLO Y EDUCACIÓN DIVERSIFICADA, DIURNA Y NOCTURNA</t>
  </si>
  <si>
    <t>MATRICULA INICIAL EN III CICLO Y</t>
  </si>
  <si>
    <t>REPITENTES EN III CICLO Y EDUCACIÓN DIVERSIFICADA,  DIURNA Y NOCTURNA</t>
  </si>
  <si>
    <t>PORCENTAJE DE REPITENTES EN III CICLO Y EDUCACIÓN DIVERSIFICADA,  DIURNA Y NOCTURNA</t>
  </si>
  <si>
    <t>ACADEMICA NOCTURNA</t>
  </si>
  <si>
    <t>C1-C9</t>
  </si>
  <si>
    <t>C10-C15</t>
  </si>
  <si>
    <t>C16-C21</t>
  </si>
  <si>
    <t>C22-C27</t>
  </si>
  <si>
    <t>C28-C33</t>
  </si>
  <si>
    <t>C34-C39</t>
  </si>
  <si>
    <t>Serie Histórica</t>
  </si>
  <si>
    <t>I y II Ciclos</t>
  </si>
  <si>
    <t>III Ciclo y  Educación Diversificada, Diurna y Nocturna</t>
  </si>
  <si>
    <t>III Ciclo y Educación Diversificada, Académica Diurna</t>
  </si>
  <si>
    <t>III Ciclo y Educación Diversificada, Técnica Diurna</t>
  </si>
  <si>
    <t>III Ciclo y Educación Diversificada, Académica Nocturna</t>
  </si>
  <si>
    <t>III Ciclo y Educación Diversificada, Técnica Nocturna</t>
  </si>
  <si>
    <t>Fuente: Departamento de Análisis Estadístico, MEP.</t>
  </si>
  <si>
    <t>Año Cursado</t>
  </si>
  <si>
    <t>CUADRO Nº2</t>
  </si>
  <si>
    <t>CUADRO Nº1</t>
  </si>
  <si>
    <t>PERIODO 1995-2016</t>
  </si>
  <si>
    <t>PERIODO 2009-2016</t>
  </si>
  <si>
    <t>CUADRO Nº4</t>
  </si>
  <si>
    <t>CUADRO Nº5</t>
  </si>
  <si>
    <t>Educación Diversificada</t>
  </si>
  <si>
    <t>CUADRO Nº7</t>
  </si>
  <si>
    <t>CUADRO Nº6</t>
  </si>
  <si>
    <t>CUADRO Nº10</t>
  </si>
  <si>
    <t>Zona y Dependencia</t>
  </si>
  <si>
    <t>AÑO 2016</t>
  </si>
  <si>
    <t>SEGÚN ZONA Y DEPENDENCIA</t>
  </si>
  <si>
    <t>POR AÑO CURSADO Y SEXO</t>
  </si>
  <si>
    <t>SEGÚN AÑO CURSADO</t>
  </si>
  <si>
    <t>SEGÚN DIRECCIÓN REGIONAL</t>
  </si>
  <si>
    <t>SEGÚN EDAD EN AÑOS CUMPLIDOS</t>
  </si>
  <si>
    <t>SEGÚN ZONA Y PROVINCIA</t>
  </si>
  <si>
    <t>POR  AÑO CURSADO Y SEXO</t>
  </si>
  <si>
    <t>CUADRO Nº12</t>
  </si>
  <si>
    <t>REPITENTES EN III CICLO Y EDUCACIÓN DIVERSIFICADA, DIURNA  Y NOCTURNA</t>
  </si>
  <si>
    <t xml:space="preserve">Cifras Relativas </t>
  </si>
  <si>
    <t>Simbología: T = Total,  H = Hombres, M = Mujeres</t>
  </si>
  <si>
    <t>DEPENDENCIA PÚBLICA, PRIVADA Y SUBVENCIONADA</t>
  </si>
  <si>
    <t>DEPENDENCIA PUBLICA, PRIVADA Y SUBVENCIONADA</t>
  </si>
  <si>
    <t xml:space="preserve">     Subvencionada</t>
  </si>
  <si>
    <t>CUADRO Nº11</t>
  </si>
  <si>
    <t>Dirección Regional</t>
  </si>
  <si>
    <t>CUADRO Nº13</t>
  </si>
  <si>
    <t>Zona y Provincia</t>
  </si>
  <si>
    <t>CUADRO Nº14</t>
  </si>
  <si>
    <t>CUADRO Nº15</t>
  </si>
  <si>
    <t>CUADRO Nº18</t>
  </si>
  <si>
    <t>CUADRO Nº34</t>
  </si>
  <si>
    <t>CUADRO Nº40</t>
  </si>
  <si>
    <t>CUADRO Nº23</t>
  </si>
  <si>
    <t>CUADRO Nº29</t>
  </si>
  <si>
    <t>CUADRO Nº35</t>
  </si>
  <si>
    <t>CUADRO Nº41</t>
  </si>
  <si>
    <t>CUADRO Nº19</t>
  </si>
  <si>
    <t>CUADRO Nº24</t>
  </si>
  <si>
    <t>CUADRO Nº25</t>
  </si>
  <si>
    <t>CUADRO Nº30</t>
  </si>
  <si>
    <t>CUADRO Nº31</t>
  </si>
  <si>
    <t>CUADRO Nº36</t>
  </si>
  <si>
    <t>CUADRO Nº37</t>
  </si>
  <si>
    <t>CUADRO Nº42</t>
  </si>
  <si>
    <t>CUADRO Nº20</t>
  </si>
  <si>
    <t>CUADRO Nº26</t>
  </si>
  <si>
    <t>CUADRO Nº32</t>
  </si>
  <si>
    <t>CUADRO Nº33</t>
  </si>
  <si>
    <t>CUADRO Nº39</t>
  </si>
  <si>
    <t>CUADRO Nº38</t>
  </si>
  <si>
    <t>SEGÚN:  ZONA Y DEPENDENCIA</t>
  </si>
  <si>
    <t>AÑO:  2016</t>
  </si>
  <si>
    <t xml:space="preserve">    Privada-Subvencionada</t>
  </si>
  <si>
    <t>SEGÚN:  EDAD EN AÑOS CUMPLIDOS</t>
  </si>
  <si>
    <t>DEPENDENCIA:  PUBLICA, PRIVADA Y PRIVADA-SUBVENCIONADA</t>
  </si>
  <si>
    <t xml:space="preserve">SEGÚN:  DIRECCIÓN REGIONAL </t>
  </si>
  <si>
    <t>CUADRO Nº3</t>
  </si>
  <si>
    <t>CUADRO Nº 8</t>
  </si>
  <si>
    <t>CUADRO Nº9</t>
  </si>
  <si>
    <t>CUADRO Nº 16</t>
  </si>
  <si>
    <t>CUADRO Nº17</t>
  </si>
  <si>
    <t>CUADRO Nº 21</t>
  </si>
  <si>
    <t>CUADRO Nº22</t>
  </si>
  <si>
    <t>CUADRO Nº 27</t>
  </si>
  <si>
    <t>CUADRO Nº28</t>
  </si>
  <si>
    <t>EDUCACIÓN DIVERSIFICADA,  DIURNA Y NOCTURNA</t>
  </si>
  <si>
    <t>MATRICULA INICIAL EN III CICLO Y EDUCACIÓN DIVERSIFICADA,</t>
  </si>
  <si>
    <t>DIURNA Y NOCTURNA</t>
  </si>
  <si>
    <t>DEPENDENCIA:  PÚBLICA, PRIVADA Y PRIVADA-SUBVENCIONADA</t>
  </si>
  <si>
    <t>AÑO :  2016</t>
  </si>
  <si>
    <t>DEPENDENCIA: PUBLICA, PRIVADA Y PRIVADA-SUBVENCIONADA</t>
  </si>
  <si>
    <t>EDUCACIÓN DIVERSIFICADA, DIURNA Y NOCTURNA</t>
  </si>
  <si>
    <t>EDUCACIÓN DIVERSIFICADA, NOCTURNA</t>
  </si>
  <si>
    <t>SEGÚN:  RAMA, ZONA Y DEPENDENCIA</t>
  </si>
  <si>
    <t>ACADEMICA</t>
  </si>
  <si>
    <t>EDUCACION DIVERSIFICADA, ACADEMICA NOCTURNA</t>
  </si>
  <si>
    <t>EDUCACIÓN DIVERSIFICADA, ACADEMICA NOCTURNA</t>
  </si>
  <si>
    <t>San José  Oeste</t>
  </si>
  <si>
    <t>zona Norte-Norte</t>
  </si>
  <si>
    <t>REPITENTES EN III CICLO Y EDUCACIÓN DIVERSIFICADA,  TÉCNICA NOCTURNA</t>
  </si>
  <si>
    <t>PORCENTAJE DE REPITENTES EN III CICLO Y EDUCACIÓN DIVERSIFICADA,  TÉCNICA NOCTURNA</t>
  </si>
  <si>
    <t>EDUCACIÓN DIVERSIFICADA, TÉCNICA NOCTURNA</t>
  </si>
  <si>
    <t>CUADRO Nº43</t>
  </si>
  <si>
    <t>CUADRO Nº44</t>
  </si>
  <si>
    <t>C40-C44</t>
  </si>
  <si>
    <t>REPITENTES EN III CICLO Y EDUCACIÓN DIVERSIFICADA,  ACADÉMICA NOCTURNA</t>
  </si>
  <si>
    <t>PORCENTAJE DE REPITENTES EN III CICLO Y EDUCACIÓN DIVERSIFICADA, ACADÉMICA NOCTURNA</t>
  </si>
  <si>
    <t>PORCENTAJE DE REPITENTES EN III CICLO Y EDUCACIÓN DIVERSIFICADA,  ACADÉMICA NOCTURNA</t>
  </si>
  <si>
    <t xml:space="preserve">REPITENTES EN III CICLO Y EDUCACIÓN DIVERSIFICADA, ACADÉMICA DIURNA </t>
  </si>
  <si>
    <t>ACADÉMICA DIURNA</t>
  </si>
  <si>
    <t xml:space="preserve">REPITENTES EN III CICLO Y EDUCACIÓN DIVERSIFICADA,  ACADÉMICA DIURNA </t>
  </si>
  <si>
    <t xml:space="preserve">EDUCACIÓN DIVERSIFICADA,  ACADÉMICA DIURNA </t>
  </si>
  <si>
    <t>REPITENTES EN III CICLO Y EDUCACIÓN DIVERSIFICADA,  ACADÉMICA DIURNA</t>
  </si>
  <si>
    <t>EDUCACIÓN DIVERSIFICADA, ACADÉMICA DIURNA</t>
  </si>
  <si>
    <t>PORCENTAJE DE REPITENTES EN III CICLO Y EDUCACIÓN DIVERSIFICADA,  ACADÉMICA DIURNA</t>
  </si>
  <si>
    <t>EDUCACION DIVERSIFICADA, ACADÉMICA DIURNA</t>
  </si>
  <si>
    <t>PORCENTAJE DE REPITENTES EN III CICLO Y EDUCACIÓN DIVERSIFICADA, ACADÉMICA DIURNA</t>
  </si>
  <si>
    <t xml:space="preserve">REPITENTES EN III CICLO Y EDUCACIÓN DIVERSIFICADA,  TÉCNICA DIURNA </t>
  </si>
  <si>
    <t xml:space="preserve">MATRICULA INICIAL EN III CICLO Y EDUCACIÓN DIVERSIFICADA,  TÉCNICA DIURNA </t>
  </si>
  <si>
    <t>REPITENTES EN III CICLO Y EDUCACIÓN DIVERSIFICADA, TÉCNICA NOCTURNA</t>
  </si>
  <si>
    <t>EDUCACION DIVERSIFICADA, TÉCNICA NOCTURNA</t>
  </si>
  <si>
    <t>PORCENTAJE DE REPITENTES EN III CICLO Y EDUCACIÓN DIVERSIFICADA, TÉCNICA NOCTURNA</t>
  </si>
  <si>
    <t>TÉCNICA NOCTURNA</t>
  </si>
  <si>
    <t>TÉCNICA</t>
  </si>
  <si>
    <t>REPITENTES EN III CICLO Y EDUCACIÓN DIVERSIFICADA,  TÉCNICA DIURNA</t>
  </si>
  <si>
    <t>EDUCACIÓN DIVERSIFICADA, TÉCNICA DIURNA</t>
  </si>
  <si>
    <t>PORCENTAJE DE REPITENTES EN III CICLO Y EDUCACIÓN DIVERSIFICADA,  TÉCNICA DIURNA</t>
  </si>
  <si>
    <t>REPITENTES EN III CICLO Y EDUCACIÓN DIVERSIFICADA, TÉCNICA DIURNA</t>
  </si>
  <si>
    <t>EDUCACION DIVERSIFICADA, TÉCNICA DIURNA</t>
  </si>
  <si>
    <t>PORCENTAJE DE REPITENTES EN III CICLO Y EDUCACIÓN DIVERSIFICADA, TÉCNICA DIURNA</t>
  </si>
  <si>
    <t>TÉCNICA DIURNA</t>
  </si>
  <si>
    <t>Indice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</si>
  <si>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</si>
  <si>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</si>
  <si>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</si>
  <si>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</si>
  <si>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</si>
  <si>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</si>
  <si>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</si>
  <si>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</si>
  <si>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</si>
  <si>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</si>
  <si>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</si>
  <si>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C15</t>
  </si>
  <si>
    <t>C16</t>
  </si>
  <si>
    <t>C21</t>
  </si>
  <si>
    <t>C22</t>
  </si>
  <si>
    <t>C27</t>
  </si>
  <si>
    <t>C28</t>
  </si>
  <si>
    <t>C12</t>
  </si>
  <si>
    <t>C13</t>
  </si>
  <si>
    <t>C14</t>
  </si>
  <si>
    <t>C17</t>
  </si>
  <si>
    <t>C18</t>
  </si>
  <si>
    <t>C19</t>
  </si>
  <si>
    <t>C20</t>
  </si>
  <si>
    <t>C23</t>
  </si>
  <si>
    <t>C24</t>
  </si>
  <si>
    <t>C25</t>
  </si>
  <si>
    <t>C26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</si>
  <si>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</si>
  <si>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</si>
  <si>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</si>
  <si>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</si>
  <si>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</si>
  <si>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</si>
  <si>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</si>
  <si>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</si>
  <si>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</si>
  <si>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</si>
  <si>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</si>
  <si>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</si>
  <si>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</si>
  <si>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</si>
  <si>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</si>
  <si>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</si>
  <si>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REPITENTES EN I Y II CICLOS Y EN III CICLO Y EDUCACIÓN  DIVERSIFICADA, DEPENDENCIA PÚBLICA, PRIVADA Y SUBVENCIONADA, PERIODO 1995-2016</t>
  </si>
  <si>
    <t>REPITENTES EN I Y II CICLOS, SEGÚN AÑO CURSADO, DEPENDENCIA PÚBLICA, PRIVADA Y SUBVENCIONADA, PERIODO 1995-2016</t>
  </si>
  <si>
    <t xml:space="preserve">REPITENTES EN III CICLO Y EDUCACIÓN DIVERSIFICADA, DIURNA  Y NOCTURNA, SEGÚN AÑO CURSADO, DEPENDENCIA PÚBLICA, PRIVADA Y SUBVENCIONADA, PERIODO 2009-2016 </t>
  </si>
  <si>
    <t xml:space="preserve">REPITENTES EN III CICLO Y EDUCACIÓN DIVERSIFICADA DIURNA, SEGÚN AÑO CURSADO, DEPENDENCIA PÚBLICA, PRIVADA Y SUBVENCIONADA, PERIODO 1995-2016 </t>
  </si>
  <si>
    <t xml:space="preserve">REPITENTES EN III CICLO Y EDUCACIÓN DIVERSIFICADA ACADÉMICA DIURNA, SEGÚN AÑO CURSADO, DEPENDENCIA PÚBLICA, PRIVADA Y SUBVENCIONADA, PERIODO 1995-2016 </t>
  </si>
  <si>
    <t xml:space="preserve">REPITENTES EN III CICLO Y EDUCACIÓN DIVERSIFICADA TÉCNICA DIURNA, SEGÚN AÑO CURSADO, DEPENDENCIA PÚBLICA, PRIVADA Y SUBVENCIONADA, PERIODO 1995-2016 </t>
  </si>
  <si>
    <t>REPITENTES EN III CICLO Y EDUCACIÓN DIVERSIFICADA,  ACADÉMICA  NOCTURNA</t>
  </si>
  <si>
    <t>REPITENTES EN III CICLO Y EDUCACIÓN DIVERSIFICADA,  TÉCNICA  NOCTURNA</t>
  </si>
  <si>
    <t xml:space="preserve">REPITENTES EN III CICLO Y EDUCACIÓN DIVERSIFICADA ACADÉMICA NOCTURNA, SEGÚN AÑO CURSADO, DEPENDENCIA PÚBLICA, PRIVADA Y SUBVENCIONADA, PERIODO 2009-2016 </t>
  </si>
  <si>
    <t xml:space="preserve">REPITENTES EN III CICLO Y EDUCACIÓN DIVERSIFICADA TÉCNICA NOCTURNA, SEGÚN AÑO CURSADO, DEPENDENCIA PÚBLICA, PRIVADA Y SUBVENCIONADA, PERIODO 2009-2016 </t>
  </si>
  <si>
    <t xml:space="preserve">REPITENTES EN I Y II CICLOS, POR AÑO CURSADO Y SEXO, SEGÚN ZONA Y DEPENDENCIA, AÑO 2016 </t>
  </si>
  <si>
    <t xml:space="preserve">REPITENTES EN I Y II CICLOS POR AÑO CURSADO Y SEXO, SEGÚN EDAD EN AÑOS CUMPLIDOS, DEPENDENCIA PÚBLICA, PRIVADA Y SUBVENCIONADA, AÑO 2016 </t>
  </si>
  <si>
    <t xml:space="preserve">REPITENTES EN I Y II CICLOS, POR AÑO CURSADO Y SEXO, SEGÚN DIRECCIÓN REGIONAL, DEPENDENCIA PÚBLICA, PRIVADA Y SUBVENCIONADA, AÑO 2016 </t>
  </si>
  <si>
    <t xml:space="preserve">PORCENTAJE DE REPITENTES EN I Y II CICLOS, POR AÑO CURSADO Y SEXO, SEGÚN DIRECCIÓN REGIONAL, DEPENDENCIA PÚBLICA, PRIVADA Y SUBVENCIONADA, AÑO 2016 </t>
  </si>
  <si>
    <t>REPITENTES EN I Y II CICLOS, POR  AÑO CURSADO Y SEXO, SEGÚN ZONA Y PROVINCIA, DEPENDENCIA PÚBLICA, PRIVADA Y SUBVENCIONADA, AÑO 2016</t>
  </si>
  <si>
    <t>PORCENTAJE DE REPITENTES EN I Y II CICLOS, POR  AÑO CURSADO Y SEXO, SEGÚN ZONA Y PROVINCIA, DEPENDENCIA PÚBLICA, PRIVADA Y SUBVENCIONADA, AÑO 2016</t>
  </si>
  <si>
    <t xml:space="preserve">REPITENTES EN III CICLO Y EDUCACIÓN DIVERSIFICADA, DIURNA Y NOCTURNA, POR AÑO CURSADO Y SEXO, SEGÚN ZONA Y DEPENDENCIA, AÑO 2016 </t>
  </si>
  <si>
    <t xml:space="preserve">REPITENTES EN III CICLO Y EDUCACIÓN DIVERSIFICADA, DIURNA Y NOCTURNA, POR AÑO CURSADO Y SEXO, SEGÚN DIRECCIÓN REGIONAL, DEPENDENCIA PÚBLICA, PRIVADA Y SUBVENCIONADA, AÑO 2016 </t>
  </si>
  <si>
    <t xml:space="preserve">PORCENTAJE DE REPITENTES EN III CICLO Y EDUCACIÓN DIVERSIFICADA, DIURNA Y NOCTURNA, POR AÑO CURSADO Y SEXO, SEGÚN DIRECCIÓN REGIONAL, DEPENDENCIA PÚBLICA, PRIVADA Y SUBVENCIONADA, AÑO 2016 </t>
  </si>
  <si>
    <t>REPITENTES EN III CICLO Y EDUCACIÓN DIVERSIFICADA, DIURNA Y NOCTURNA, POR  AÑO CURSADO Y SEXO, SEGÚN ZONA Y PROVINCIA, DEPENDENCIA PÚBLICA, PRIVADA Y SUBVENCIONADA, AÑO 2016</t>
  </si>
  <si>
    <t>PORCENTAJE DE REPITENTES EN III CICLO Y EDUCACIÓN DIVERSIFICADA, DIURNA Y NOCTURNA, POR  AÑO CURSADO Y SEXO, SEGÚN ZONA Y PROVINCIA, DEPENDENCIA PÚBLICA, PRIVADA Y SUBVENCIONADA, AÑO 2016</t>
  </si>
  <si>
    <t xml:space="preserve">REPITENTES EN III CICLO Y EDUCACIÓN DIVERSIFICADA, DIURNA Y NOCTURNA, POR AÑO CURSADO Y SEXO, SEGÚN EDAD EN AÑOS CUMPLIDOS, DEPENDENCIA PÚBLICA, PRIVADA Y SUBVENCIONADA, AÑO 2016 </t>
  </si>
  <si>
    <t xml:space="preserve">REPITENTES EN III CICLO Y EDUCACIÓN DIVERSIFICADA, ACADÉMICA DIURNA, POR AÑO CURSADO Y SEXO, SEGÚN ZONA Y DEPENDENCIA, AÑO 2016 </t>
  </si>
  <si>
    <t xml:space="preserve">REPITENTES EN III CICLO Y EDUCACIÓN DIVERSIFICADA, ACADÉMICA DIURNA, POR AÑO CURSADO Y SEXO, SEGÚN EDAD EN AÑOS CUMPLIDOS, DEPENDENCIA PÚBLICA, PRIVADA Y SUBVENCIONADA, AÑO 2016 </t>
  </si>
  <si>
    <t xml:space="preserve">REPITENTES EN III CICLO Y EDUCACIÓN DIVERSIFICADA, ACADÉMICA DIURNA, POR AÑO CURSADO Y SEXO, SEGÚN DIRECCIÓN REGIONAL, DEPENDENCIA PÚBLICA, PRIVADA Y SUBVENCIONADA, AÑO 2016 </t>
  </si>
  <si>
    <t xml:space="preserve">PORCENTAJE DE REPITENTES EN III CICLO Y EDUCACIÓN DIVERSIFICADA, ACADÉMICA DIURNA, POR AÑO CURSADO Y SEXO, SEGÚN DIRECCIÓN REGIONAL, DEPENDENCIA PÚBLICA, PRIVADA Y SUBVENCIONADA, AÑO 2016 </t>
  </si>
  <si>
    <t>REPITENTES EN III CICLO Y EDUCACIÓN DIVERSIFICADA, ACADÉMICA DIURNA, POR  AÑO CURSADO Y SEXO, SEGÚN ZONA Y PROVINCIA, DEPENDENCIA PÚBLICA, PRIVADA Y SUBVENCIONADA, AÑO 2016</t>
  </si>
  <si>
    <t>PORCENTAJE DE REPITENTES EN III CICLO Y EDUCACIÓN DIVERSIFICADA, ACADÉMICA DIURNA, POR  AÑO CURSADO Y SEXO, SEGÚN ZONA Y PROVINCIA, DEPENDENCIA PÚBLICA, PRIVADA Y SUBVENCIONADA, AÑO 2016</t>
  </si>
  <si>
    <t xml:space="preserve">REPITENTES EN III CICLO Y EDUCACIÓN DIVERSIFICADA, TÉCNICA DIURNA, POR AÑO CURSADO Y SEXO, SEGÚN ZONA Y DEPENDENCIA, AÑO 2016 </t>
  </si>
  <si>
    <t xml:space="preserve">REPITENTES EN III CICLO Y EDUCACIÓN DIVERSIFICADA, TÉCNICA DIURNA, POR AÑO CURSADO Y SEXO, SEGÚN EDAD EN AÑOS CUMPLIDOS, DEPENDENCIA PÚBLICA, PRIVADA Y SUBVENCIONADA, AÑO 2016 </t>
  </si>
  <si>
    <t xml:space="preserve">REPITENTES EN III CICLO Y EDUCACIÓN DIVERSIFICADA, TÉCNICA DIURNA, POR AÑO CURSADO Y SEXO, SEGÚN DIRECCIÓN REGIONAL, DEPENDENCIA PÚBLICA, PRIVADA Y SUBVENCIONADA, AÑO 2016 </t>
  </si>
  <si>
    <t xml:space="preserve">PORCENTAJE DE REPITENTES EN III CICLO Y EDUCACIÓN DIVERSIFICADA, TÉCNICA DIURNA, POR AÑO CURSADO Y SEXO, SEGÚN DIRECCIÓN REGIONAL, DEPENDENCIA PÚBLICA, PRIVADA Y SUBVENCIONADA, AÑO 2016 </t>
  </si>
  <si>
    <t>REPITENTES EN III CICLO Y EDUCACIÓN DIVERSIFICADA, TÉCNICA DIURNA, POR  AÑO CURSADO Y SEXO, SEGÚN ZONA Y PROVINCIA, DEPENDENCIA PÚBLICA, PRIVADA Y SUBVENCIONADA, AÑO 2016</t>
  </si>
  <si>
    <t>PORCENTAJE DE REPITENTES EN III CICLO Y EDUCACIÓN DIVERSIFICADA, TÉCNICA DIURNA, POR  AÑO CURSADO Y SEXO, SEGÚN ZONA Y PROVINCIA, DEPENDENCIA PÚBLICA, PRIVADA Y SUBVENCIONADA, AÑO 2016</t>
  </si>
  <si>
    <t xml:space="preserve">REPITENTES EN III CICLO Y EDUCACIÓN DIVERSIFICADA, ACADÉMICA NOCTURNA, POR AÑO CURSADO Y SEXO, SEGÚN ZONA Y DEPENDENCIA, AÑO 2016 </t>
  </si>
  <si>
    <t xml:space="preserve">REPITENTES EN III CICLO Y EDUCACIÓN DIVERSIFICADA, ACADÉMICA NOCTURNA, POR AÑO CURSADO Y SEXO, SEGÚN EDAD EN AÑOS CUMPLIDOS, DEPENDENCIA PÚBLICA, PRIVADA Y SUBVENCIONADA, AÑO 2016 </t>
  </si>
  <si>
    <t xml:space="preserve">REPITENTES EN III CICLO Y EDUCACIÓN DIVERSIFICADA, ACADÉMICA NOCTURNA, POR AÑO CURSADO Y SEXO, SEGÚN DIRECCIÓN REGIONAL, DEPENDENCIA PÚBLICA, PRIVADA Y SUBVENCIONADA, AÑO 2016 </t>
  </si>
  <si>
    <t xml:space="preserve">PORCENTAJE DE REPITENTES EN III CICLO Y EDUCACIÓN DIVERSIFICADA, ACADÉMICA NOCTURNA, POR AÑO CURSADO Y SEXO, SEGÚN DIRECCIÓN REGIONAL, DEPENDENCIA PÚBLICA, PRIVADA Y SUBVENCIONADA, AÑO 2016 </t>
  </si>
  <si>
    <t>REPITENTES EN III CICLO Y EDUCACIÓN DIVERSIFICADA, ACADÉMICA NOCTURNA, POR  AÑO CURSADO Y SEXO, SEGÚN ZONA Y PROVINCIA, DEPENDENCIA PÚBLICA, PRIVADA Y SUBVENCIONADA, AÑO 2016</t>
  </si>
  <si>
    <t>PORCENTAJE DE REPITENTES EN III CICLO Y EDUCACIÓN DIVERSIFICADA, ACADÉMICA NOCTURNA, POR  AÑO CURSADO Y SEXO, SEGÚN ZONA Y PROVINCIA, DEPENDENCIA PÚBLICA, PRIVADA Y SUBVENCIONADA, AÑO 2016</t>
  </si>
  <si>
    <t xml:space="preserve">REPITENTES EN III CICLO Y EDUCACIÓN DIVERSIFICADA, TÉCNICA NOCTURNA, POR AÑO CURSADO Y SEXO, SEGÚN ZONA Y DEPENDENCIA, AÑO 2016 </t>
  </si>
  <si>
    <t xml:space="preserve">REPITENTES EN III CICLO Y EDUCACIÓN DIVERSIFICADA, TÉCNICA NOCTURNA, POR AÑO CURSADO Y SEXO, SEGÚN EDAD EN AÑOS CUMPLIDOS, DEPENDENCIA PÚBLICA, PRIVADA Y SUBVENCIONADA, AÑO 2016 </t>
  </si>
  <si>
    <t xml:space="preserve">REPITENTES EN III CICLO Y EDUCACIÓN DIVERSIFICADA, TÉCNICA NOCTURNA, POR AÑO CURSADO Y SEXO, SEGÚN DIRECCIÓN REGIONAL, DEPENDENCIA PÚBLICA, PRIVADA Y SUBVENCIONADA, AÑO 2016 </t>
  </si>
  <si>
    <t xml:space="preserve">PORCENTAJE DE REPITENTES EN III CICLO Y EDUCACIÓN DIVERSIFICADA, TÉCNICA NOCTURNA, POR AÑO CURSADO Y SEXO, SEGÚN DIRECCIÓN REGIONAL, DEPENDENCIA PÚBLICA, PRIVADA Y SUBVENCIONADA, AÑO 2016 </t>
  </si>
  <si>
    <t>REPITENTES EN III CICLO Y EDUCACIÓN DIVERSIFICADA, TÉCNICA NOCTURNA, POR  AÑO CURSADO Y SEXO, SEGÚN ZONA Y PROVINCIA, DEPENDENCIA PÚBLICA, PRIVADA Y SUBVENCIONADA, AÑO 2016</t>
  </si>
  <si>
    <t>PORCENTAJE DE REPITENTES EN III CICLO Y EDUCACIÓN DIVERSIFICADA, TÉCNICA NOCTURNA, POR  AÑO CURSADO Y SEXO, SEGÚN ZONA Y PROVINCIA, DEPENDENCIA PÚBLICA, PRIVADA Y SUBVENCIONADA, AÑO 2016</t>
  </si>
  <si>
    <t>INDICE</t>
  </si>
  <si>
    <t>REPITENTES EN III CICLO Y EDUCACIÓN DIVERSIFICADA DIURNA,</t>
  </si>
  <si>
    <t>PORTADA</t>
  </si>
  <si>
    <t>CUADROS ESTADISTICOS</t>
  </si>
  <si>
    <t>FUNCIONARIOS QUE PARTICIPARON EN LA PUBLICACIÓN</t>
  </si>
  <si>
    <t>Portada</t>
  </si>
  <si>
    <t>Funcionarios que participaron en la publicación</t>
  </si>
  <si>
    <t>Cuadros Estadísticos:</t>
  </si>
  <si>
    <t>CLICK PARA IR AL CUADRO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</si>
</sst>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#,##0.0"/>
    <numFmt numFmtId="166" formatCode="_(* #,##0.0_);_(* \(#,##0.0\);_(* &quot;-&quot;??_);_(@_)"/>
  </numFmts>
  <fonts count="3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sz val="9"/>
      <name val="Arial"/>
      <family val="2"/>
    </font>
    <font>
      <sz val="8"/>
      <name val="Times New Roman"/>
      <family val="1"/>
    </font>
    <font>
      <sz val="9"/>
      <name val="Times New Roman"/>
      <family val="1"/>
    </font>
    <font>
      <sz val="11"/>
      <color theme="1"/>
      <name val="Calibri"/>
      <family val="2"/>
      <scheme val="minor"/>
    </font>
    <font>
      <i/>
      <sz val="10"/>
      <name val="Times New Roman"/>
      <family val="1"/>
    </font>
    <font>
      <i/>
      <sz val="9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1"/>
      <name val="Times New Roman"/>
      <family val="1"/>
    </font>
    <font>
      <sz val="10"/>
      <name val="Calibri"/>
      <family val="2"/>
      <scheme val="minor"/>
    </font>
    <font>
      <b/>
      <i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11"/>
      <color theme="1"/>
      <name val="Times New Roman"/>
      <family val="1"/>
    </font>
    <font>
      <b/>
      <sz val="14"/>
      <color rgb="FF0070C0"/>
      <name val="Times New Roman"/>
      <family val="1"/>
    </font>
    <font>
      <u/>
      <sz val="11"/>
      <color theme="10"/>
      <name val="Calibri"/>
      <family val="2"/>
      <scheme val="minor"/>
    </font>
    <font>
      <b/>
      <u/>
      <sz val="14"/>
      <color rgb="FF0070C0"/>
      <name val="Times New Roman"/>
      <family val="1"/>
    </font>
    <font>
      <b/>
      <sz val="11"/>
      <color rgb="FF0070C0"/>
      <name val="Times New Roman"/>
      <family val="1"/>
    </font>
    <font>
      <b/>
      <u/>
      <sz val="11"/>
      <color theme="10"/>
      <name val="Times New Roman"/>
      <family val="1"/>
    </font>
    <font>
      <b/>
      <i/>
      <sz val="9"/>
      <name val="Times New Roman"/>
      <family val="1"/>
    </font>
    <font>
      <i/>
      <sz val="11"/>
      <name val="Times New Roman"/>
      <family val="1"/>
    </font>
    <font>
      <b/>
      <i/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indexed="64"/>
      </left>
      <right/>
      <top/>
      <bottom/>
      <diagonal/>
    </border>
  </borders>
  <cellStyleXfs count="7">
    <xf numFmtId="0" fontId="0" fillId="0" borderId="0"/>
    <xf numFmtId="0" fontId="1" fillId="0" borderId="0"/>
    <xf numFmtId="0" fontId="14" fillId="0" borderId="0"/>
    <xf numFmtId="41" fontId="15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350">
    <xf numFmtId="0" fontId="0" fillId="0" borderId="0" xfId="0"/>
    <xf numFmtId="0" fontId="5" fillId="0" borderId="0" xfId="1" applyFont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2" fillId="0" borderId="1" xfId="1" applyFont="1" applyBorder="1" applyAlignment="1">
      <alignment horizontal="centerContinuous" vertical="center"/>
    </xf>
    <xf numFmtId="0" fontId="4" fillId="0" borderId="1" xfId="1" applyFont="1" applyBorder="1" applyAlignment="1">
      <alignment horizontal="centerContinuous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5" fillId="0" borderId="0" xfId="1" applyFont="1" applyBorder="1" applyAlignment="1">
      <alignment vertical="center"/>
    </xf>
    <xf numFmtId="0" fontId="5" fillId="0" borderId="1" xfId="1" quotePrefix="1" applyFont="1" applyBorder="1" applyAlignment="1">
      <alignment horizontal="center" vertical="center"/>
    </xf>
    <xf numFmtId="0" fontId="5" fillId="0" borderId="1" xfId="1" applyFont="1" applyBorder="1" applyAlignment="1">
      <alignment horizontal="right" vertical="center"/>
    </xf>
    <xf numFmtId="164" fontId="7" fillId="0" borderId="0" xfId="1" applyNumberFormat="1" applyFont="1" applyAlignment="1">
      <alignment horizontal="right" vertical="center"/>
    </xf>
    <xf numFmtId="164" fontId="7" fillId="0" borderId="1" xfId="1" applyNumberFormat="1" applyFont="1" applyBorder="1" applyAlignment="1">
      <alignment horizontal="right" vertical="center"/>
    </xf>
    <xf numFmtId="0" fontId="7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quotePrefix="1" applyFont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0" fontId="5" fillId="0" borderId="1" xfId="2" quotePrefix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right" vertical="center"/>
    </xf>
    <xf numFmtId="3" fontId="7" fillId="0" borderId="0" xfId="1" applyNumberFormat="1" applyFont="1" applyAlignment="1">
      <alignment horizontal="right" vertical="center"/>
    </xf>
    <xf numFmtId="0" fontId="2" fillId="0" borderId="1" xfId="1" quotePrefix="1" applyFont="1" applyBorder="1" applyAlignment="1">
      <alignment horizontal="centerContinuous" vertical="center"/>
    </xf>
    <xf numFmtId="3" fontId="4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0" fontId="5" fillId="0" borderId="0" xfId="1" applyFont="1" applyAlignment="1">
      <alignment horizontal="left" vertical="center"/>
    </xf>
    <xf numFmtId="0" fontId="9" fillId="0" borderId="0" xfId="1" applyFont="1" applyAlignment="1">
      <alignment vertical="center"/>
    </xf>
    <xf numFmtId="3" fontId="4" fillId="0" borderId="0" xfId="1" applyNumberFormat="1" applyFont="1" applyAlignment="1">
      <alignment vertical="center"/>
    </xf>
    <xf numFmtId="3" fontId="11" fillId="0" borderId="0" xfId="1" applyNumberFormat="1" applyFont="1" applyAlignment="1">
      <alignment vertical="center"/>
    </xf>
    <xf numFmtId="3" fontId="11" fillId="0" borderId="1" xfId="1" applyNumberFormat="1" applyFont="1" applyBorder="1" applyAlignment="1">
      <alignment vertical="center"/>
    </xf>
    <xf numFmtId="0" fontId="7" fillId="0" borderId="0" xfId="1" applyFont="1" applyBorder="1" applyAlignment="1">
      <alignment vertical="center"/>
    </xf>
    <xf numFmtId="0" fontId="2" fillId="0" borderId="0" xfId="1" quotePrefix="1" applyFont="1" applyBorder="1" applyAlignment="1">
      <alignment horizontal="left" vertical="center"/>
    </xf>
    <xf numFmtId="0" fontId="9" fillId="0" borderId="0" xfId="1" quotePrefix="1" applyFont="1" applyAlignment="1">
      <alignment horizontal="left" vertical="center"/>
    </xf>
    <xf numFmtId="3" fontId="7" fillId="0" borderId="1" xfId="1" applyNumberFormat="1" applyFont="1" applyBorder="1" applyAlignment="1">
      <alignment horizontal="right" vertical="center"/>
    </xf>
    <xf numFmtId="1" fontId="7" fillId="0" borderId="0" xfId="1" applyNumberFormat="1" applyFont="1" applyAlignment="1">
      <alignment vertical="center"/>
    </xf>
    <xf numFmtId="0" fontId="7" fillId="0" borderId="1" xfId="1" applyFont="1" applyBorder="1" applyAlignment="1">
      <alignment horizontal="centerContinuous" vertical="center"/>
    </xf>
    <xf numFmtId="0" fontId="6" fillId="0" borderId="1" xfId="1" quotePrefix="1" applyFont="1" applyBorder="1" applyAlignment="1">
      <alignment horizontal="centerContinuous" vertical="center"/>
    </xf>
    <xf numFmtId="0" fontId="3" fillId="0" borderId="0" xfId="1" applyFont="1" applyAlignment="1">
      <alignment vertical="center"/>
    </xf>
    <xf numFmtId="1" fontId="2" fillId="0" borderId="0" xfId="1" applyNumberFormat="1" applyFont="1" applyBorder="1" applyAlignment="1">
      <alignment vertical="center"/>
    </xf>
    <xf numFmtId="1" fontId="2" fillId="0" borderId="0" xfId="1" quotePrefix="1" applyNumberFormat="1" applyFont="1" applyBorder="1" applyAlignment="1">
      <alignment horizontal="left" vertical="center"/>
    </xf>
    <xf numFmtId="1" fontId="3" fillId="0" borderId="0" xfId="1" applyNumberFormat="1" applyFont="1" applyBorder="1" applyAlignment="1">
      <alignment vertical="center"/>
    </xf>
    <xf numFmtId="1" fontId="3" fillId="0" borderId="0" xfId="1" applyNumberFormat="1" applyFont="1" applyAlignment="1">
      <alignment vertical="center"/>
    </xf>
    <xf numFmtId="2" fontId="2" fillId="0" borderId="1" xfId="1" applyNumberFormat="1" applyFont="1" applyBorder="1" applyAlignment="1">
      <alignment horizontal="centerContinuous" vertical="center"/>
    </xf>
    <xf numFmtId="2" fontId="3" fillId="0" borderId="1" xfId="1" applyNumberFormat="1" applyFont="1" applyBorder="1" applyAlignment="1">
      <alignment horizontal="centerContinuous" vertical="center"/>
    </xf>
    <xf numFmtId="1" fontId="5" fillId="0" borderId="0" xfId="1" applyNumberFormat="1" applyFont="1" applyAlignment="1">
      <alignment horizontal="center" vertical="center"/>
    </xf>
    <xf numFmtId="0" fontId="4" fillId="0" borderId="0" xfId="1" applyFont="1" applyBorder="1" applyAlignment="1">
      <alignment vertical="center"/>
    </xf>
    <xf numFmtId="0" fontId="5" fillId="0" borderId="0" xfId="1" applyFont="1" applyBorder="1" applyAlignment="1">
      <alignment horizontal="left" vertical="center"/>
    </xf>
    <xf numFmtId="1" fontId="7" fillId="0" borderId="0" xfId="1" applyNumberFormat="1" applyFont="1" applyBorder="1" applyAlignment="1">
      <alignment vertical="center"/>
    </xf>
    <xf numFmtId="1" fontId="12" fillId="0" borderId="0" xfId="1" applyNumberFormat="1" applyFont="1" applyBorder="1" applyAlignment="1">
      <alignment vertical="center"/>
    </xf>
    <xf numFmtId="0" fontId="7" fillId="0" borderId="0" xfId="1" applyNumberFormat="1" applyFont="1" applyAlignment="1">
      <alignment vertical="center"/>
    </xf>
    <xf numFmtId="0" fontId="12" fillId="0" borderId="0" xfId="1" applyFont="1" applyBorder="1" applyAlignment="1">
      <alignment vertical="center"/>
    </xf>
    <xf numFmtId="0" fontId="4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4" fillId="0" borderId="1" xfId="1" applyFont="1" applyBorder="1" applyAlignment="1">
      <alignment vertical="center"/>
    </xf>
    <xf numFmtId="164" fontId="4" fillId="0" borderId="0" xfId="1" applyNumberFormat="1" applyFont="1" applyAlignment="1">
      <alignment vertical="center"/>
    </xf>
    <xf numFmtId="0" fontId="6" fillId="0" borderId="0" xfId="1" quotePrefix="1" applyFont="1" applyAlignment="1">
      <alignment horizontal="left" vertical="center"/>
    </xf>
    <xf numFmtId="0" fontId="4" fillId="0" borderId="0" xfId="1" applyFont="1" applyBorder="1" applyAlignment="1">
      <alignment horizontal="centerContinuous" vertical="center"/>
    </xf>
    <xf numFmtId="0" fontId="3" fillId="0" borderId="1" xfId="1" applyFont="1" applyBorder="1" applyAlignment="1">
      <alignment horizontal="centerContinuous" vertical="center"/>
    </xf>
    <xf numFmtId="0" fontId="5" fillId="0" borderId="0" xfId="1" applyFont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right" vertical="center"/>
    </xf>
    <xf numFmtId="0" fontId="4" fillId="0" borderId="0" xfId="1" applyFont="1" applyAlignment="1">
      <alignment horizontal="right" vertical="center"/>
    </xf>
    <xf numFmtId="0" fontId="5" fillId="0" borderId="0" xfId="1" applyFont="1" applyAlignment="1">
      <alignment horizontal="right" vertical="center"/>
    </xf>
    <xf numFmtId="1" fontId="7" fillId="0" borderId="0" xfId="1" applyNumberFormat="1" applyFont="1" applyAlignment="1">
      <alignment horizontal="right" vertical="center"/>
    </xf>
    <xf numFmtId="164" fontId="4" fillId="0" borderId="0" xfId="1" applyNumberFormat="1" applyFont="1" applyAlignment="1">
      <alignment horizontal="right" vertical="center"/>
    </xf>
    <xf numFmtId="3" fontId="6" fillId="0" borderId="0" xfId="1" applyNumberFormat="1" applyFont="1" applyAlignment="1">
      <alignment horizontal="right" vertical="center"/>
    </xf>
    <xf numFmtId="164" fontId="6" fillId="0" borderId="0" xfId="1" applyNumberFormat="1" applyFont="1" applyAlignment="1">
      <alignment horizontal="right" vertical="center"/>
    </xf>
    <xf numFmtId="164" fontId="4" fillId="0" borderId="1" xfId="1" applyNumberFormat="1" applyFont="1" applyBorder="1" applyAlignment="1">
      <alignment horizontal="right" vertical="center"/>
    </xf>
    <xf numFmtId="164" fontId="4" fillId="0" borderId="1" xfId="1" applyNumberFormat="1" applyFont="1" applyBorder="1" applyAlignment="1">
      <alignment vertical="center"/>
    </xf>
    <xf numFmtId="1" fontId="4" fillId="0" borderId="0" xfId="1" applyNumberFormat="1" applyFont="1" applyAlignment="1">
      <alignment horizontal="center" vertical="center"/>
    </xf>
    <xf numFmtId="1" fontId="4" fillId="0" borderId="0" xfId="1" applyNumberFormat="1" applyFont="1" applyAlignment="1">
      <alignment horizontal="right" vertical="center"/>
    </xf>
    <xf numFmtId="0" fontId="16" fillId="0" borderId="0" xfId="1" applyFont="1" applyAlignment="1">
      <alignment vertical="center"/>
    </xf>
    <xf numFmtId="3" fontId="5" fillId="0" borderId="0" xfId="1" applyNumberFormat="1" applyFont="1" applyAlignment="1">
      <alignment horizontal="right" vertical="center"/>
    </xf>
    <xf numFmtId="164" fontId="5" fillId="0" borderId="0" xfId="1" applyNumberFormat="1" applyFont="1" applyAlignment="1">
      <alignment horizontal="right" vertical="center"/>
    </xf>
    <xf numFmtId="164" fontId="9" fillId="0" borderId="0" xfId="1" applyNumberFormat="1" applyFont="1" applyAlignment="1">
      <alignment horizontal="right" vertical="center"/>
    </xf>
    <xf numFmtId="164" fontId="5" fillId="0" borderId="0" xfId="1" applyNumberFormat="1" applyFont="1" applyAlignment="1">
      <alignment vertical="center"/>
    </xf>
    <xf numFmtId="164" fontId="9" fillId="0" borderId="0" xfId="1" applyNumberFormat="1" applyFont="1" applyAlignment="1">
      <alignment vertical="center"/>
    </xf>
    <xf numFmtId="0" fontId="4" fillId="0" borderId="1" xfId="1" applyFont="1" applyBorder="1" applyAlignment="1">
      <alignment horizontal="center" vertical="center"/>
    </xf>
    <xf numFmtId="3" fontId="9" fillId="0" borderId="0" xfId="1" applyNumberFormat="1" applyFont="1" applyAlignment="1">
      <alignment horizontal="right" vertical="center"/>
    </xf>
    <xf numFmtId="1" fontId="9" fillId="0" borderId="0" xfId="1" applyNumberFormat="1" applyFont="1" applyAlignment="1">
      <alignment horizontal="center" vertical="center"/>
    </xf>
    <xf numFmtId="3" fontId="4" fillId="0" borderId="0" xfId="1" applyNumberFormat="1" applyFont="1" applyAlignment="1">
      <alignment horizontal="center" vertical="center"/>
    </xf>
    <xf numFmtId="3" fontId="9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41" fontId="4" fillId="0" borderId="0" xfId="3" applyFont="1" applyAlignment="1">
      <alignment horizontal="right" vertical="center"/>
    </xf>
    <xf numFmtId="0" fontId="9" fillId="0" borderId="0" xfId="1" applyFont="1" applyAlignment="1">
      <alignment horizontal="center" vertical="center"/>
    </xf>
    <xf numFmtId="164" fontId="4" fillId="0" borderId="0" xfId="1" applyNumberFormat="1" applyFont="1" applyBorder="1" applyAlignment="1">
      <alignment horizontal="right" vertical="center"/>
    </xf>
    <xf numFmtId="1" fontId="4" fillId="0" borderId="1" xfId="1" applyNumberFormat="1" applyFont="1" applyBorder="1" applyAlignment="1">
      <alignment horizontal="right" vertical="center"/>
    </xf>
    <xf numFmtId="1" fontId="4" fillId="0" borderId="1" xfId="1" applyNumberFormat="1" applyFont="1" applyBorder="1" applyAlignment="1">
      <alignment horizontal="center" vertical="center"/>
    </xf>
    <xf numFmtId="164" fontId="5" fillId="0" borderId="0" xfId="1" applyNumberFormat="1" applyFont="1" applyBorder="1" applyAlignment="1">
      <alignment horizontal="right" vertical="center"/>
    </xf>
    <xf numFmtId="164" fontId="9" fillId="0" borderId="0" xfId="1" applyNumberFormat="1" applyFont="1" applyBorder="1" applyAlignment="1">
      <alignment horizontal="right" vertical="center"/>
    </xf>
    <xf numFmtId="2" fontId="3" fillId="0" borderId="0" xfId="1" applyNumberFormat="1" applyFont="1" applyBorder="1" applyAlignment="1">
      <alignment horizontal="centerContinuous" vertical="center"/>
    </xf>
    <xf numFmtId="0" fontId="4" fillId="0" borderId="0" xfId="1" applyFont="1" applyBorder="1" applyAlignment="1">
      <alignment horizontal="center" vertical="center"/>
    </xf>
    <xf numFmtId="0" fontId="4" fillId="0" borderId="0" xfId="1" quotePrefix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4" fillId="0" borderId="0" xfId="1" applyNumberFormat="1" applyFont="1" applyBorder="1" applyAlignment="1">
      <alignment horizontal="right" vertical="center"/>
    </xf>
    <xf numFmtId="0" fontId="4" fillId="0" borderId="0" xfId="1" applyNumberFormat="1" applyFont="1" applyAlignment="1">
      <alignment horizontal="right" vertical="center"/>
    </xf>
    <xf numFmtId="0" fontId="4" fillId="0" borderId="1" xfId="1" applyNumberFormat="1" applyFont="1" applyBorder="1" applyAlignment="1">
      <alignment horizontal="right" vertical="center"/>
    </xf>
    <xf numFmtId="0" fontId="2" fillId="0" borderId="1" xfId="1" quotePrefix="1" applyFont="1" applyBorder="1" applyAlignment="1">
      <alignment horizontal="center" vertical="center"/>
    </xf>
    <xf numFmtId="0" fontId="13" fillId="0" borderId="0" xfId="1" applyFont="1" applyBorder="1" applyAlignment="1">
      <alignment horizontal="left" vertical="center"/>
    </xf>
    <xf numFmtId="0" fontId="9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9" fillId="0" borderId="0" xfId="1" applyFont="1" applyBorder="1" applyAlignment="1">
      <alignment horizontal="centerContinuous" vertical="center"/>
    </xf>
    <xf numFmtId="3" fontId="4" fillId="0" borderId="0" xfId="1" applyNumberFormat="1" applyFont="1" applyBorder="1" applyAlignment="1">
      <alignment horizontal="center" vertical="center"/>
    </xf>
    <xf numFmtId="3" fontId="4" fillId="0" borderId="1" xfId="1" applyNumberFormat="1" applyFont="1" applyBorder="1" applyAlignment="1">
      <alignment vertical="center"/>
    </xf>
    <xf numFmtId="3" fontId="18" fillId="0" borderId="0" xfId="1" applyNumberFormat="1" applyFont="1" applyAlignment="1">
      <alignment vertical="center"/>
    </xf>
    <xf numFmtId="0" fontId="9" fillId="0" borderId="0" xfId="1" applyFont="1" applyAlignment="1">
      <alignment horizontal="right" vertical="center"/>
    </xf>
    <xf numFmtId="3" fontId="4" fillId="0" borderId="0" xfId="1" applyNumberFormat="1" applyFont="1" applyBorder="1" applyAlignment="1">
      <alignment horizontal="right" vertical="center"/>
    </xf>
    <xf numFmtId="3" fontId="5" fillId="0" borderId="0" xfId="1" applyNumberFormat="1" applyFont="1" applyBorder="1" applyAlignment="1">
      <alignment horizontal="right" vertical="center"/>
    </xf>
    <xf numFmtId="3" fontId="5" fillId="0" borderId="0" xfId="1" applyNumberFormat="1" applyFont="1" applyAlignment="1">
      <alignment vertical="center"/>
    </xf>
    <xf numFmtId="0" fontId="4" fillId="0" borderId="0" xfId="1" applyFont="1" applyBorder="1" applyAlignment="1">
      <alignment horizontal="right" vertical="center"/>
    </xf>
    <xf numFmtId="3" fontId="4" fillId="0" borderId="1" xfId="1" applyNumberFormat="1" applyFont="1" applyBorder="1" applyAlignment="1">
      <alignment horizontal="right" vertical="center"/>
    </xf>
    <xf numFmtId="0" fontId="4" fillId="0" borderId="0" xfId="2" applyFont="1" applyAlignment="1">
      <alignment vertical="center"/>
    </xf>
    <xf numFmtId="0" fontId="9" fillId="0" borderId="0" xfId="2" applyFont="1" applyBorder="1" applyAlignment="1">
      <alignment horizontal="centerContinuous" vertical="center"/>
    </xf>
    <xf numFmtId="0" fontId="4" fillId="0" borderId="0" xfId="2" applyFont="1" applyBorder="1" applyAlignment="1">
      <alignment vertical="center"/>
    </xf>
    <xf numFmtId="0" fontId="9" fillId="0" borderId="0" xfId="2" applyFont="1" applyAlignment="1">
      <alignment horizontal="center" vertical="center"/>
    </xf>
    <xf numFmtId="3" fontId="11" fillId="0" borderId="0" xfId="2" applyNumberFormat="1" applyFont="1" applyAlignment="1">
      <alignment vertical="center"/>
    </xf>
    <xf numFmtId="165" fontId="11" fillId="0" borderId="1" xfId="2" applyNumberFormat="1" applyFont="1" applyBorder="1" applyAlignment="1">
      <alignment vertical="center"/>
    </xf>
    <xf numFmtId="3" fontId="18" fillId="0" borderId="0" xfId="2" applyNumberFormat="1" applyFont="1" applyAlignment="1">
      <alignment vertical="center"/>
    </xf>
    <xf numFmtId="0" fontId="9" fillId="0" borderId="0" xfId="2" applyFont="1" applyAlignment="1">
      <alignment vertical="center"/>
    </xf>
    <xf numFmtId="1" fontId="2" fillId="0" borderId="0" xfId="1" applyNumberFormat="1" applyFont="1" applyAlignment="1">
      <alignment vertical="center"/>
    </xf>
    <xf numFmtId="165" fontId="18" fillId="0" borderId="0" xfId="2" applyNumberFormat="1" applyFont="1" applyAlignment="1">
      <alignment horizontal="right" vertical="center"/>
    </xf>
    <xf numFmtId="165" fontId="11" fillId="0" borderId="0" xfId="2" applyNumberFormat="1" applyFont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0" fontId="5" fillId="0" borderId="1" xfId="1" applyFont="1" applyBorder="1" applyAlignment="1">
      <alignment horizontal="center" vertical="center"/>
    </xf>
    <xf numFmtId="0" fontId="13" fillId="0" borderId="0" xfId="1" applyFont="1" applyBorder="1" applyAlignment="1">
      <alignment horizontal="left" vertical="center"/>
    </xf>
    <xf numFmtId="1" fontId="2" fillId="2" borderId="0" xfId="1" quotePrefix="1" applyNumberFormat="1" applyFont="1" applyFill="1" applyBorder="1" applyAlignment="1">
      <alignment horizontal="left" vertical="center"/>
    </xf>
    <xf numFmtId="1" fontId="3" fillId="2" borderId="0" xfId="1" applyNumberFormat="1" applyFont="1" applyFill="1" applyBorder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3" fillId="2" borderId="0" xfId="1" applyFont="1" applyFill="1" applyAlignment="1">
      <alignment vertical="center"/>
    </xf>
    <xf numFmtId="1" fontId="5" fillId="2" borderId="0" xfId="4" applyNumberFormat="1" applyFont="1" applyFill="1" applyAlignment="1">
      <alignment vertical="center"/>
    </xf>
    <xf numFmtId="1" fontId="5" fillId="2" borderId="1" xfId="4" applyNumberFormat="1" applyFont="1" applyFill="1" applyBorder="1" applyAlignment="1">
      <alignment horizontal="right" vertical="center"/>
    </xf>
    <xf numFmtId="1" fontId="9" fillId="2" borderId="0" xfId="1" applyNumberFormat="1" applyFont="1" applyFill="1" applyBorder="1" applyAlignment="1">
      <alignment horizontal="center" vertical="center"/>
    </xf>
    <xf numFmtId="1" fontId="9" fillId="2" borderId="0" xfId="1" applyNumberFormat="1" applyFont="1" applyFill="1" applyBorder="1" applyAlignment="1">
      <alignment horizontal="right" vertical="center"/>
    </xf>
    <xf numFmtId="0" fontId="16" fillId="2" borderId="0" xfId="1" applyFont="1" applyFill="1" applyAlignment="1">
      <alignment vertical="center"/>
    </xf>
    <xf numFmtId="1" fontId="5" fillId="2" borderId="0" xfId="1" applyNumberFormat="1" applyFont="1" applyFill="1" applyAlignment="1">
      <alignment vertical="center"/>
    </xf>
    <xf numFmtId="1" fontId="7" fillId="2" borderId="0" xfId="1" applyNumberFormat="1" applyFont="1" applyFill="1" applyAlignment="1">
      <alignment vertical="center"/>
    </xf>
    <xf numFmtId="0" fontId="4" fillId="2" borderId="0" xfId="1" applyFont="1" applyFill="1" applyAlignment="1">
      <alignment vertical="center"/>
    </xf>
    <xf numFmtId="0" fontId="9" fillId="2" borderId="0" xfId="4" quotePrefix="1" applyFont="1" applyFill="1" applyAlignment="1">
      <alignment horizontal="left" vertical="center"/>
    </xf>
    <xf numFmtId="3" fontId="4" fillId="2" borderId="0" xfId="4" applyNumberFormat="1" applyFont="1" applyFill="1" applyAlignment="1">
      <alignment vertical="center"/>
    </xf>
    <xf numFmtId="3" fontId="4" fillId="2" borderId="0" xfId="4" applyNumberFormat="1" applyFont="1" applyFill="1" applyBorder="1" applyAlignment="1">
      <alignment vertical="center"/>
    </xf>
    <xf numFmtId="0" fontId="5" fillId="2" borderId="0" xfId="4" applyFont="1" applyFill="1" applyAlignment="1">
      <alignment vertical="center"/>
    </xf>
    <xf numFmtId="3" fontId="11" fillId="2" borderId="0" xfId="4" applyNumberFormat="1" applyFont="1" applyFill="1" applyAlignment="1">
      <alignment vertical="center"/>
    </xf>
    <xf numFmtId="0" fontId="9" fillId="2" borderId="0" xfId="4" applyFont="1" applyFill="1" applyAlignment="1">
      <alignment horizontal="left" vertical="center"/>
    </xf>
    <xf numFmtId="0" fontId="5" fillId="2" borderId="0" xfId="4" applyFont="1" applyFill="1" applyBorder="1" applyAlignment="1">
      <alignment vertical="center"/>
    </xf>
    <xf numFmtId="0" fontId="5" fillId="2" borderId="1" xfId="4" applyFont="1" applyFill="1" applyBorder="1" applyAlignment="1">
      <alignment vertical="center"/>
    </xf>
    <xf numFmtId="3" fontId="11" fillId="2" borderId="1" xfId="4" applyNumberFormat="1" applyFont="1" applyFill="1" applyBorder="1" applyAlignment="1">
      <alignment vertical="center"/>
    </xf>
    <xf numFmtId="3" fontId="4" fillId="2" borderId="1" xfId="4" applyNumberFormat="1" applyFont="1" applyFill="1" applyBorder="1" applyAlignment="1">
      <alignment vertical="center"/>
    </xf>
    <xf numFmtId="0" fontId="5" fillId="0" borderId="0" xfId="1" applyFont="1" applyFill="1" applyAlignment="1">
      <alignment vertical="center"/>
    </xf>
    <xf numFmtId="3" fontId="11" fillId="0" borderId="0" xfId="1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0" fontId="5" fillId="2" borderId="2" xfId="0" applyFont="1" applyFill="1" applyBorder="1" applyAlignment="1">
      <alignment horizontal="centerContinuous"/>
    </xf>
    <xf numFmtId="0" fontId="5" fillId="2" borderId="0" xfId="0" applyFont="1" applyFill="1"/>
    <xf numFmtId="0" fontId="5" fillId="2" borderId="3" xfId="0" applyFont="1" applyFill="1" applyBorder="1" applyAlignment="1">
      <alignment horizontal="centerContinuous"/>
    </xf>
    <xf numFmtId="0" fontId="5" fillId="2" borderId="4" xfId="0" applyFont="1" applyFill="1" applyBorder="1" applyAlignment="1">
      <alignment horizontal="centerContinuous"/>
    </xf>
    <xf numFmtId="0" fontId="5" fillId="2" borderId="1" xfId="0" applyFont="1" applyFill="1" applyBorder="1" applyAlignment="1">
      <alignment horizontal="right"/>
    </xf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9" fillId="2" borderId="0" xfId="0" applyFont="1" applyFill="1"/>
    <xf numFmtId="3" fontId="4" fillId="2" borderId="0" xfId="0" applyNumberFormat="1" applyFont="1" applyFill="1" applyBorder="1"/>
    <xf numFmtId="0" fontId="5" fillId="2" borderId="0" xfId="0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0" fontId="5" fillId="2" borderId="1" xfId="0" applyFont="1" applyFill="1" applyBorder="1" applyAlignment="1">
      <alignment horizontal="center"/>
    </xf>
    <xf numFmtId="3" fontId="4" fillId="2" borderId="1" xfId="0" applyNumberFormat="1" applyFont="1" applyFill="1" applyBorder="1"/>
    <xf numFmtId="164" fontId="4" fillId="0" borderId="0" xfId="1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165" fontId="9" fillId="0" borderId="0" xfId="1" applyNumberFormat="1" applyFont="1" applyBorder="1" applyAlignment="1">
      <alignment vertical="center"/>
    </xf>
    <xf numFmtId="3" fontId="11" fillId="0" borderId="0" xfId="1" applyNumberFormat="1" applyFont="1" applyFill="1" applyBorder="1" applyAlignment="1">
      <alignment vertical="center"/>
    </xf>
    <xf numFmtId="3" fontId="11" fillId="0" borderId="1" xfId="1" applyNumberFormat="1" applyFont="1" applyFill="1" applyBorder="1" applyAlignment="1">
      <alignment vertical="center"/>
    </xf>
    <xf numFmtId="0" fontId="5" fillId="2" borderId="0" xfId="1" applyFont="1" applyFill="1" applyBorder="1" applyAlignment="1">
      <alignment vertical="center"/>
    </xf>
    <xf numFmtId="0" fontId="2" fillId="2" borderId="0" xfId="1" quotePrefix="1" applyFont="1" applyFill="1" applyBorder="1" applyAlignment="1">
      <alignment horizontal="left" vertical="center"/>
    </xf>
    <xf numFmtId="0" fontId="7" fillId="2" borderId="0" xfId="1" applyFont="1" applyFill="1" applyBorder="1" applyAlignment="1">
      <alignment vertical="center"/>
    </xf>
    <xf numFmtId="0" fontId="7" fillId="2" borderId="0" xfId="1" applyFont="1" applyFill="1" applyAlignment="1">
      <alignment vertical="center"/>
    </xf>
    <xf numFmtId="0" fontId="20" fillId="2" borderId="2" xfId="0" applyFont="1" applyFill="1" applyBorder="1" applyAlignment="1">
      <alignment horizontal="centerContinuous"/>
    </xf>
    <xf numFmtId="0" fontId="20" fillId="2" borderId="0" xfId="0" applyFont="1" applyFill="1"/>
    <xf numFmtId="0" fontId="20" fillId="2" borderId="1" xfId="0" applyFont="1" applyFill="1" applyBorder="1" applyAlignment="1">
      <alignment horizontal="right"/>
    </xf>
    <xf numFmtId="0" fontId="4" fillId="2" borderId="0" xfId="4" applyFont="1" applyFill="1" applyBorder="1" applyAlignment="1">
      <alignment horizontal="center" vertical="center"/>
    </xf>
    <xf numFmtId="0" fontId="4" fillId="2" borderId="0" xfId="4" applyFont="1" applyFill="1" applyBorder="1" applyAlignment="1">
      <alignment vertical="center"/>
    </xf>
    <xf numFmtId="1" fontId="4" fillId="2" borderId="0" xfId="4" applyNumberFormat="1" applyFont="1" applyFill="1" applyAlignment="1">
      <alignment vertical="center"/>
    </xf>
    <xf numFmtId="0" fontId="9" fillId="2" borderId="0" xfId="4" applyFont="1" applyFill="1" applyAlignment="1">
      <alignment vertical="center"/>
    </xf>
    <xf numFmtId="0" fontId="5" fillId="2" borderId="0" xfId="4" quotePrefix="1" applyFont="1" applyFill="1" applyAlignment="1">
      <alignment horizontal="left" vertical="center"/>
    </xf>
    <xf numFmtId="0" fontId="4" fillId="2" borderId="0" xfId="4" applyFont="1" applyFill="1" applyAlignment="1">
      <alignment vertical="center"/>
    </xf>
    <xf numFmtId="3" fontId="4" fillId="2" borderId="0" xfId="4" applyNumberFormat="1" applyFont="1" applyFill="1" applyBorder="1" applyAlignment="1">
      <alignment horizontal="right" vertical="center"/>
    </xf>
    <xf numFmtId="0" fontId="5" fillId="2" borderId="0" xfId="4" applyFont="1" applyFill="1" applyAlignment="1">
      <alignment horizontal="left" vertical="center"/>
    </xf>
    <xf numFmtId="3" fontId="4" fillId="2" borderId="0" xfId="4" applyNumberFormat="1" applyFont="1" applyFill="1" applyAlignment="1">
      <alignment horizontal="right" vertical="center"/>
    </xf>
    <xf numFmtId="3" fontId="4" fillId="2" borderId="1" xfId="4" applyNumberFormat="1" applyFont="1" applyFill="1" applyBorder="1" applyAlignment="1">
      <alignment horizontal="right" vertical="center"/>
    </xf>
    <xf numFmtId="0" fontId="5" fillId="0" borderId="0" xfId="1" applyNumberFormat="1" applyFont="1" applyAlignment="1">
      <alignment horizontal="right" vertical="center"/>
    </xf>
    <xf numFmtId="0" fontId="9" fillId="0" borderId="0" xfId="1" applyNumberFormat="1" applyFont="1" applyAlignment="1">
      <alignment horizontal="right" vertical="center"/>
    </xf>
    <xf numFmtId="3" fontId="17" fillId="0" borderId="0" xfId="1" applyNumberFormat="1" applyFont="1" applyBorder="1" applyAlignment="1">
      <alignment vertical="center"/>
    </xf>
    <xf numFmtId="164" fontId="17" fillId="0" borderId="0" xfId="1" applyNumberFormat="1" applyFont="1" applyBorder="1" applyAlignment="1">
      <alignment vertical="center"/>
    </xf>
    <xf numFmtId="0" fontId="4" fillId="0" borderId="0" xfId="1" quotePrefix="1" applyFont="1" applyAlignment="1">
      <alignment horizontal="center" vertical="center"/>
    </xf>
    <xf numFmtId="3" fontId="9" fillId="0" borderId="0" xfId="1" applyNumberFormat="1" applyFont="1" applyBorder="1" applyAlignment="1">
      <alignment horizontal="right" vertical="center"/>
    </xf>
    <xf numFmtId="3" fontId="16" fillId="2" borderId="0" xfId="4" applyNumberFormat="1" applyFont="1" applyFill="1" applyBorder="1" applyAlignment="1">
      <alignment vertical="center"/>
    </xf>
    <xf numFmtId="3" fontId="16" fillId="2" borderId="0" xfId="4" applyNumberFormat="1" applyFont="1" applyFill="1" applyBorder="1" applyAlignment="1">
      <alignment horizontal="right" vertical="center"/>
    </xf>
    <xf numFmtId="1" fontId="5" fillId="2" borderId="0" xfId="4" applyNumberFormat="1" applyFont="1" applyFill="1" applyBorder="1" applyAlignment="1">
      <alignment horizontal="center" vertical="center"/>
    </xf>
    <xf numFmtId="1" fontId="5" fillId="2" borderId="0" xfId="4" applyNumberFormat="1" applyFont="1" applyFill="1" applyBorder="1" applyAlignment="1">
      <alignment horizontal="right" vertical="center"/>
    </xf>
    <xf numFmtId="3" fontId="11" fillId="2" borderId="0" xfId="4" applyNumberFormat="1" applyFont="1" applyFill="1" applyBorder="1" applyAlignment="1">
      <alignment vertical="center"/>
    </xf>
    <xf numFmtId="1" fontId="5" fillId="2" borderId="1" xfId="4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4" fillId="2" borderId="0" xfId="0" applyFont="1" applyFill="1"/>
    <xf numFmtId="0" fontId="9" fillId="2" borderId="0" xfId="0" applyFont="1" applyFill="1" applyAlignment="1">
      <alignment horizontal="center"/>
    </xf>
    <xf numFmtId="41" fontId="4" fillId="2" borderId="0" xfId="3" applyFont="1" applyFill="1" applyBorder="1"/>
    <xf numFmtId="0" fontId="5" fillId="2" borderId="1" xfId="0" quotePrefix="1" applyFont="1" applyFill="1" applyBorder="1" applyAlignment="1">
      <alignment horizontal="center"/>
    </xf>
    <xf numFmtId="41" fontId="4" fillId="2" borderId="1" xfId="3" applyFont="1" applyFill="1" applyBorder="1"/>
    <xf numFmtId="0" fontId="5" fillId="2" borderId="1" xfId="4" applyFont="1" applyFill="1" applyBorder="1" applyAlignment="1">
      <alignment horizontal="right" vertical="center"/>
    </xf>
    <xf numFmtId="3" fontId="4" fillId="2" borderId="0" xfId="0" applyNumberFormat="1" applyFont="1" applyFill="1"/>
    <xf numFmtId="0" fontId="21" fillId="2" borderId="0" xfId="0" applyFont="1" applyFill="1" applyBorder="1"/>
    <xf numFmtId="1" fontId="2" fillId="2" borderId="0" xfId="1" applyNumberFormat="1" applyFont="1" applyFill="1" applyAlignment="1">
      <alignment vertical="center"/>
    </xf>
    <xf numFmtId="0" fontId="9" fillId="2" borderId="0" xfId="4" quotePrefix="1" applyFont="1" applyFill="1" applyBorder="1" applyAlignment="1">
      <alignment horizontal="centerContinuous" vertical="center"/>
    </xf>
    <xf numFmtId="0" fontId="5" fillId="2" borderId="0" xfId="1" applyFont="1" applyFill="1" applyBorder="1" applyAlignment="1">
      <alignment horizontal="left" vertical="center"/>
    </xf>
    <xf numFmtId="0" fontId="5" fillId="2" borderId="0" xfId="1" quotePrefix="1" applyFont="1" applyFill="1" applyAlignment="1">
      <alignment horizontal="left" vertical="center"/>
    </xf>
    <xf numFmtId="3" fontId="11" fillId="2" borderId="0" xfId="1" applyNumberFormat="1" applyFont="1" applyFill="1" applyBorder="1" applyAlignment="1">
      <alignment vertical="center"/>
    </xf>
    <xf numFmtId="3" fontId="7" fillId="2" borderId="0" xfId="1" applyNumberFormat="1" applyFont="1" applyFill="1" applyBorder="1" applyAlignment="1">
      <alignment vertical="center"/>
    </xf>
    <xf numFmtId="3" fontId="10" fillId="2" borderId="0" xfId="1" applyNumberFormat="1" applyFont="1" applyFill="1" applyBorder="1" applyAlignment="1">
      <alignment vertical="center"/>
    </xf>
    <xf numFmtId="0" fontId="5" fillId="2" borderId="0" xfId="4" quotePrefix="1" applyFont="1" applyFill="1" applyBorder="1" applyAlignment="1">
      <alignment horizontal="left" vertical="center"/>
    </xf>
    <xf numFmtId="0" fontId="5" fillId="2" borderId="0" xfId="4" applyFont="1" applyFill="1" applyBorder="1" applyAlignment="1">
      <alignment horizontal="left" vertical="center"/>
    </xf>
    <xf numFmtId="0" fontId="5" fillId="2" borderId="0" xfId="1" quotePrefix="1" applyFont="1" applyFill="1" applyBorder="1" applyAlignment="1">
      <alignment horizontal="left" vertical="center"/>
    </xf>
    <xf numFmtId="0" fontId="4" fillId="2" borderId="6" xfId="4" applyFont="1" applyFill="1" applyBorder="1" applyAlignment="1">
      <alignment vertical="center"/>
    </xf>
    <xf numFmtId="0" fontId="4" fillId="2" borderId="0" xfId="4" applyFont="1" applyFill="1" applyBorder="1" applyAlignment="1">
      <alignment horizontal="right" vertical="center"/>
    </xf>
    <xf numFmtId="0" fontId="9" fillId="2" borderId="0" xfId="4" quotePrefix="1" applyFont="1" applyFill="1" applyBorder="1" applyAlignment="1">
      <alignment horizontal="left" vertical="center"/>
    </xf>
    <xf numFmtId="0" fontId="9" fillId="2" borderId="0" xfId="4" applyFont="1" applyFill="1" applyBorder="1" applyAlignment="1">
      <alignment horizontal="left" vertical="center"/>
    </xf>
    <xf numFmtId="0" fontId="5" fillId="2" borderId="1" xfId="1" applyFont="1" applyFill="1" applyBorder="1" applyAlignment="1">
      <alignment horizontal="left" vertical="center"/>
    </xf>
    <xf numFmtId="3" fontId="10" fillId="2" borderId="1" xfId="1" applyNumberFormat="1" applyFont="1" applyFill="1" applyBorder="1" applyAlignment="1">
      <alignment vertical="center"/>
    </xf>
    <xf numFmtId="3" fontId="7" fillId="2" borderId="1" xfId="1" applyNumberFormat="1" applyFont="1" applyFill="1" applyBorder="1" applyAlignment="1">
      <alignment vertical="center"/>
    </xf>
    <xf numFmtId="0" fontId="5" fillId="2" borderId="1" xfId="1" applyFont="1" applyFill="1" applyBorder="1" applyAlignment="1">
      <alignment vertical="center"/>
    </xf>
    <xf numFmtId="3" fontId="11" fillId="2" borderId="1" xfId="1" applyNumberFormat="1" applyFont="1" applyFill="1" applyBorder="1" applyAlignment="1">
      <alignment vertical="center"/>
    </xf>
    <xf numFmtId="3" fontId="4" fillId="2" borderId="1" xfId="1" applyNumberFormat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0" fontId="9" fillId="0" borderId="0" xfId="1" applyFont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3" fillId="0" borderId="0" xfId="1" applyFont="1" applyBorder="1" applyAlignment="1">
      <alignment horizontal="left" vertical="center"/>
    </xf>
    <xf numFmtId="0" fontId="5" fillId="0" borderId="0" xfId="1" applyFont="1" applyAlignment="1">
      <alignment horizontal="center" vertical="center"/>
    </xf>
    <xf numFmtId="1" fontId="5" fillId="2" borderId="1" xfId="4" applyNumberFormat="1" applyFont="1" applyFill="1" applyBorder="1" applyAlignment="1">
      <alignment horizontal="center" vertical="center"/>
    </xf>
    <xf numFmtId="164" fontId="6" fillId="0" borderId="0" xfId="1" applyNumberFormat="1" applyFont="1" applyBorder="1" applyAlignment="1">
      <alignment horizontal="right" vertical="center"/>
    </xf>
    <xf numFmtId="164" fontId="7" fillId="0" borderId="0" xfId="1" applyNumberFormat="1" applyFont="1" applyBorder="1" applyAlignment="1">
      <alignment horizontal="right" vertical="center"/>
    </xf>
    <xf numFmtId="3" fontId="11" fillId="0" borderId="0" xfId="1" applyNumberFormat="1" applyFont="1" applyBorder="1" applyAlignment="1">
      <alignment vertical="center"/>
    </xf>
    <xf numFmtId="3" fontId="4" fillId="0" borderId="0" xfId="2" applyNumberFormat="1" applyFont="1" applyAlignment="1">
      <alignment vertical="center"/>
    </xf>
    <xf numFmtId="166" fontId="7" fillId="0" borderId="0" xfId="5" applyNumberFormat="1" applyFont="1" applyBorder="1" applyAlignment="1">
      <alignment vertical="center"/>
    </xf>
    <xf numFmtId="0" fontId="4" fillId="0" borderId="0" xfId="2" applyFont="1" applyAlignment="1">
      <alignment horizontal="center" vertical="center"/>
    </xf>
    <xf numFmtId="0" fontId="4" fillId="0" borderId="0" xfId="2" quotePrefix="1" applyFont="1" applyBorder="1" applyAlignment="1">
      <alignment horizontal="center" vertical="center"/>
    </xf>
    <xf numFmtId="0" fontId="4" fillId="0" borderId="1" xfId="2" quotePrefix="1" applyFont="1" applyBorder="1" applyAlignment="1">
      <alignment horizontal="center" vertical="center"/>
    </xf>
    <xf numFmtId="165" fontId="18" fillId="0" borderId="0" xfId="2" applyNumberFormat="1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0" fontId="22" fillId="0" borderId="0" xfId="2" applyFont="1" applyBorder="1" applyAlignment="1">
      <alignment horizontal="centerContinuous" vertical="center"/>
    </xf>
    <xf numFmtId="0" fontId="23" fillId="0" borderId="0" xfId="2" applyFont="1" applyBorder="1" applyAlignment="1">
      <alignment vertical="center"/>
    </xf>
    <xf numFmtId="3" fontId="23" fillId="0" borderId="0" xfId="2" applyNumberFormat="1" applyFont="1" applyAlignment="1">
      <alignment vertical="center"/>
    </xf>
    <xf numFmtId="165" fontId="11" fillId="0" borderId="0" xfId="2" applyNumberFormat="1" applyFont="1" applyBorder="1" applyAlignment="1">
      <alignment horizontal="right" vertical="center"/>
    </xf>
    <xf numFmtId="0" fontId="2" fillId="0" borderId="0" xfId="0" applyFont="1" applyAlignment="1">
      <alignment horizontal="centerContinuous" vertical="center"/>
    </xf>
    <xf numFmtId="0" fontId="2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quotePrefix="1" applyFont="1" applyAlignment="1">
      <alignment horizontal="left" vertical="center"/>
    </xf>
    <xf numFmtId="0" fontId="27" fillId="3" borderId="8" xfId="6" applyFont="1" applyFill="1" applyBorder="1" applyAlignment="1">
      <alignment vertical="center"/>
    </xf>
    <xf numFmtId="0" fontId="11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/>
    </xf>
    <xf numFmtId="0" fontId="11" fillId="4" borderId="12" xfId="0" applyFont="1" applyFill="1" applyBorder="1" applyAlignment="1">
      <alignment vertical="center" wrapText="1"/>
    </xf>
    <xf numFmtId="0" fontId="29" fillId="4" borderId="11" xfId="6" applyFont="1" applyFill="1" applyBorder="1" applyAlignment="1">
      <alignment horizontal="center" vertical="center"/>
    </xf>
    <xf numFmtId="0" fontId="29" fillId="4" borderId="13" xfId="6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vertical="center" wrapText="1"/>
    </xf>
    <xf numFmtId="0" fontId="7" fillId="0" borderId="0" xfId="1" applyFont="1" applyAlignment="1">
      <alignment horizontal="right" vertical="center"/>
    </xf>
    <xf numFmtId="3" fontId="7" fillId="0" borderId="0" xfId="1" applyNumberFormat="1" applyFont="1" applyBorder="1" applyAlignment="1">
      <alignment horizontal="right" vertical="center"/>
    </xf>
    <xf numFmtId="0" fontId="7" fillId="0" borderId="0" xfId="1" applyFont="1" applyBorder="1" applyAlignment="1">
      <alignment horizontal="right" vertical="center"/>
    </xf>
    <xf numFmtId="0" fontId="7" fillId="0" borderId="1" xfId="1" applyFont="1" applyBorder="1" applyAlignment="1">
      <alignment horizontal="right" vertical="center"/>
    </xf>
    <xf numFmtId="0" fontId="6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vertical="center" wrapText="1"/>
    </xf>
    <xf numFmtId="0" fontId="7" fillId="0" borderId="0" xfId="1" applyFont="1" applyAlignment="1">
      <alignment vertical="center" wrapText="1"/>
    </xf>
    <xf numFmtId="0" fontId="5" fillId="0" borderId="7" xfId="1" applyFont="1" applyBorder="1" applyAlignment="1">
      <alignment horizontal="center" vertical="center" wrapText="1"/>
    </xf>
    <xf numFmtId="3" fontId="30" fillId="0" borderId="0" xfId="1" applyNumberFormat="1" applyFont="1" applyAlignment="1">
      <alignment horizontal="right" vertical="center"/>
    </xf>
    <xf numFmtId="164" fontId="30" fillId="0" borderId="0" xfId="1" applyNumberFormat="1" applyFont="1" applyAlignment="1">
      <alignment horizontal="right" vertical="center"/>
    </xf>
    <xf numFmtId="0" fontId="5" fillId="0" borderId="5" xfId="1" applyFont="1" applyBorder="1" applyAlignment="1">
      <alignment horizontal="center" vertical="center"/>
    </xf>
    <xf numFmtId="41" fontId="11" fillId="0" borderId="0" xfId="3" applyFont="1" applyAlignment="1">
      <alignment vertical="center"/>
    </xf>
    <xf numFmtId="41" fontId="4" fillId="0" borderId="0" xfId="3" applyFont="1" applyBorder="1" applyAlignment="1">
      <alignment vertical="center"/>
    </xf>
    <xf numFmtId="41" fontId="4" fillId="0" borderId="1" xfId="3" applyFont="1" applyBorder="1" applyAlignment="1">
      <alignment vertical="center"/>
    </xf>
    <xf numFmtId="41" fontId="11" fillId="0" borderId="0" xfId="3" applyFont="1" applyBorder="1" applyAlignment="1">
      <alignment vertical="center"/>
    </xf>
    <xf numFmtId="41" fontId="11" fillId="0" borderId="1" xfId="3" applyFont="1" applyBorder="1" applyAlignment="1">
      <alignment vertical="center"/>
    </xf>
    <xf numFmtId="164" fontId="7" fillId="0" borderId="1" xfId="1" applyNumberFormat="1" applyFont="1" applyBorder="1" applyAlignment="1">
      <alignment horizontal="right"/>
    </xf>
    <xf numFmtId="0" fontId="7" fillId="0" borderId="1" xfId="1" applyFont="1" applyBorder="1" applyAlignment="1">
      <alignment horizontal="right"/>
    </xf>
    <xf numFmtId="164" fontId="7" fillId="0" borderId="0" xfId="1" applyNumberFormat="1" applyFont="1" applyAlignment="1">
      <alignment horizontal="right"/>
    </xf>
    <xf numFmtId="41" fontId="9" fillId="0" borderId="0" xfId="3" applyFont="1" applyAlignment="1">
      <alignment horizontal="right" vertical="center"/>
    </xf>
    <xf numFmtId="41" fontId="5" fillId="0" borderId="0" xfId="3" applyFont="1" applyAlignment="1">
      <alignment horizontal="right" vertical="center"/>
    </xf>
    <xf numFmtId="41" fontId="11" fillId="0" borderId="0" xfId="3" applyFont="1" applyAlignment="1">
      <alignment horizontal="right" vertical="center"/>
    </xf>
    <xf numFmtId="0" fontId="7" fillId="0" borderId="0" xfId="1" applyFont="1" applyAlignment="1">
      <alignment horizontal="right"/>
    </xf>
    <xf numFmtId="41" fontId="18" fillId="0" borderId="0" xfId="3" applyFont="1" applyAlignment="1">
      <alignment horizontal="right" vertical="center"/>
    </xf>
    <xf numFmtId="41" fontId="18" fillId="0" borderId="0" xfId="3" applyFont="1" applyAlignment="1">
      <alignment vertical="center"/>
    </xf>
    <xf numFmtId="41" fontId="9" fillId="0" borderId="0" xfId="3" applyFont="1" applyBorder="1" applyAlignment="1">
      <alignment horizontal="right" vertical="center"/>
    </xf>
    <xf numFmtId="41" fontId="4" fillId="0" borderId="0" xfId="3" applyFont="1" applyBorder="1" applyAlignment="1">
      <alignment horizontal="right" vertical="center"/>
    </xf>
    <xf numFmtId="41" fontId="5" fillId="0" borderId="0" xfId="3" applyFont="1" applyAlignment="1">
      <alignment vertical="center"/>
    </xf>
    <xf numFmtId="41" fontId="4" fillId="0" borderId="0" xfId="3" applyFont="1" applyAlignment="1">
      <alignment vertical="center"/>
    </xf>
    <xf numFmtId="41" fontId="5" fillId="0" borderId="0" xfId="3" applyFont="1" applyBorder="1" applyAlignment="1">
      <alignment horizontal="right" vertical="center"/>
    </xf>
    <xf numFmtId="41" fontId="4" fillId="0" borderId="1" xfId="3" applyFont="1" applyBorder="1" applyAlignment="1">
      <alignment horizontal="right" vertical="center"/>
    </xf>
    <xf numFmtId="41" fontId="11" fillId="0" borderId="0" xfId="3" applyFont="1" applyFill="1" applyAlignment="1">
      <alignment vertical="center"/>
    </xf>
    <xf numFmtId="0" fontId="27" fillId="3" borderId="0" xfId="6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quotePrefix="1" applyFont="1" applyAlignment="1">
      <alignment horizontal="left" vertical="center"/>
    </xf>
    <xf numFmtId="0" fontId="24" fillId="0" borderId="0" xfId="0" applyFont="1" applyAlignment="1">
      <alignment horizontal="right" vertical="center"/>
    </xf>
    <xf numFmtId="0" fontId="25" fillId="4" borderId="9" xfId="0" applyFont="1" applyFill="1" applyBorder="1" applyAlignment="1">
      <alignment horizontal="center" vertical="center"/>
    </xf>
    <xf numFmtId="0" fontId="25" fillId="4" borderId="10" xfId="0" applyFont="1" applyFill="1" applyBorder="1" applyAlignment="1">
      <alignment horizontal="center" vertical="center"/>
    </xf>
    <xf numFmtId="0" fontId="26" fillId="4" borderId="11" xfId="6" applyFill="1" applyBorder="1" applyAlignment="1">
      <alignment horizontal="left" vertical="center"/>
    </xf>
    <xf numFmtId="0" fontId="26" fillId="4" borderId="12" xfId="6" applyFill="1" applyBorder="1" applyAlignment="1">
      <alignment horizontal="left" vertical="center"/>
    </xf>
    <xf numFmtId="0" fontId="13" fillId="0" borderId="6" xfId="1" applyFont="1" applyBorder="1" applyAlignment="1">
      <alignment vertical="center"/>
    </xf>
    <xf numFmtId="0" fontId="2" fillId="0" borderId="0" xfId="1" applyFont="1" applyAlignment="1">
      <alignment horizontal="center" vertical="center"/>
    </xf>
    <xf numFmtId="0" fontId="5" fillId="0" borderId="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3" fillId="0" borderId="6" xfId="1" quotePrefix="1" applyFont="1" applyBorder="1" applyAlignment="1">
      <alignment horizontal="left" vertical="center"/>
    </xf>
    <xf numFmtId="0" fontId="13" fillId="0" borderId="6" xfId="1" applyFont="1" applyBorder="1" applyAlignment="1">
      <alignment horizontal="left" vertical="center"/>
    </xf>
    <xf numFmtId="0" fontId="2" fillId="0" borderId="0" xfId="1" quotePrefix="1" applyFont="1" applyAlignment="1">
      <alignment horizontal="center" vertical="center"/>
    </xf>
    <xf numFmtId="0" fontId="9" fillId="0" borderId="0" xfId="1" quotePrefix="1" applyFont="1" applyAlignment="1">
      <alignment horizontal="center" vertical="center"/>
    </xf>
    <xf numFmtId="0" fontId="2" fillId="0" borderId="0" xfId="1" quotePrefix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2" borderId="1" xfId="4" quotePrefix="1" applyFont="1" applyFill="1" applyBorder="1" applyAlignment="1">
      <alignment horizontal="center" vertical="center"/>
    </xf>
    <xf numFmtId="1" fontId="5" fillId="2" borderId="6" xfId="4" applyNumberFormat="1" applyFont="1" applyFill="1" applyBorder="1" applyAlignment="1">
      <alignment horizontal="center" vertical="center" wrapText="1"/>
    </xf>
    <xf numFmtId="1" fontId="5" fillId="2" borderId="1" xfId="4" applyNumberFormat="1" applyFont="1" applyFill="1" applyBorder="1" applyAlignment="1">
      <alignment horizontal="center" vertical="center" wrapText="1"/>
    </xf>
    <xf numFmtId="1" fontId="5" fillId="2" borderId="2" xfId="4" applyNumberFormat="1" applyFont="1" applyFill="1" applyBorder="1" applyAlignment="1">
      <alignment horizontal="center" vertical="center"/>
    </xf>
    <xf numFmtId="0" fontId="5" fillId="2" borderId="0" xfId="4" quotePrefix="1" applyFont="1" applyFill="1" applyAlignment="1">
      <alignment horizontal="center" vertical="center"/>
    </xf>
    <xf numFmtId="0" fontId="5" fillId="2" borderId="0" xfId="4" quotePrefix="1" applyFont="1" applyFill="1" applyBorder="1" applyAlignment="1">
      <alignment horizontal="center" vertical="center"/>
    </xf>
    <xf numFmtId="2" fontId="2" fillId="0" borderId="0" xfId="1" applyNumberFormat="1" applyFont="1" applyAlignment="1">
      <alignment horizontal="center" vertical="center"/>
    </xf>
    <xf numFmtId="0" fontId="13" fillId="0" borderId="0" xfId="1" applyFont="1" applyBorder="1" applyAlignment="1">
      <alignment horizontal="left" vertical="center"/>
    </xf>
    <xf numFmtId="0" fontId="9" fillId="0" borderId="0" xfId="1" applyFont="1" applyBorder="1" applyAlignment="1">
      <alignment horizontal="center" vertical="center"/>
    </xf>
    <xf numFmtId="0" fontId="5" fillId="2" borderId="1" xfId="0" quotePrefix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9" fillId="0" borderId="0" xfId="4" quotePrefix="1" applyFont="1" applyAlignment="1">
      <alignment horizontal="center" vertical="center"/>
    </xf>
    <xf numFmtId="0" fontId="5" fillId="2" borderId="6" xfId="4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0" xfId="4" applyFont="1" applyFill="1" applyBorder="1" applyAlignment="1">
      <alignment horizontal="center" vertical="center"/>
    </xf>
    <xf numFmtId="1" fontId="5" fillId="2" borderId="6" xfId="4" applyNumberFormat="1" applyFont="1" applyFill="1" applyBorder="1" applyAlignment="1">
      <alignment horizontal="center" vertical="center"/>
    </xf>
    <xf numFmtId="1" fontId="5" fillId="2" borderId="1" xfId="4" applyNumberFormat="1" applyFont="1" applyFill="1" applyBorder="1" applyAlignment="1">
      <alignment horizontal="center" vertical="center"/>
    </xf>
    <xf numFmtId="0" fontId="5" fillId="2" borderId="0" xfId="0" quotePrefix="1" applyFont="1" applyFill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5" fillId="2" borderId="3" xfId="4" applyFont="1" applyFill="1" applyBorder="1" applyAlignment="1">
      <alignment horizontal="center" vertical="center"/>
    </xf>
    <xf numFmtId="0" fontId="5" fillId="2" borderId="0" xfId="0" quotePrefix="1" applyFont="1" applyFill="1" applyBorder="1" applyAlignment="1">
      <alignment horizontal="center"/>
    </xf>
    <xf numFmtId="0" fontId="9" fillId="0" borderId="0" xfId="2" applyFont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9" fillId="2" borderId="6" xfId="4" applyFont="1" applyFill="1" applyBorder="1" applyAlignment="1">
      <alignment horizontal="center" vertical="center"/>
    </xf>
    <xf numFmtId="1" fontId="5" fillId="2" borderId="0" xfId="4" applyNumberFormat="1" applyFont="1" applyFill="1" applyBorder="1" applyAlignment="1">
      <alignment horizontal="center" vertical="center"/>
    </xf>
    <xf numFmtId="0" fontId="5" fillId="0" borderId="0" xfId="4" quotePrefix="1" applyFont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32" fillId="5" borderId="15" xfId="0" applyFont="1" applyFill="1" applyBorder="1" applyAlignment="1">
      <alignment horizontal="center" vertical="distributed" wrapText="1"/>
    </xf>
  </cellXfs>
  <cellStyles count="7">
    <cellStyle name="Hipervínculo" xfId="6" builtinId="8"/>
    <cellStyle name="Millares" xfId="5" builtinId="3"/>
    <cellStyle name="Millares [0]" xfId="3" builtinId="6"/>
    <cellStyle name="Normal" xfId="0" builtinId="0"/>
    <cellStyle name="Normal 2" xfId="1"/>
    <cellStyle name="Normal 3" xfId="2"/>
    <cellStyle name="Normal 4" xfId="4"/>
  </cellStyles>
  <dxfs count="0"/>
  <tableStyles count="0" defaultTableStyle="TableStyleMedium2" defaultPivotStyle="PivotStyleLight16"/>
  <colors>
    <mruColors>
      <color rgb="FF66FF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793</xdr:colOff>
      <xdr:row>36</xdr:row>
      <xdr:rowOff>133944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9144793" cy="685859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123825</xdr:rowOff>
    </xdr:from>
    <xdr:to>
      <xdr:col>7</xdr:col>
      <xdr:colOff>571501</xdr:colOff>
      <xdr:row>24</xdr:row>
      <xdr:rowOff>161925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1" y="123825"/>
          <a:ext cx="5124450" cy="46767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Repitentes%201995-2016.xlsx" TargetMode="External"/><Relationship Id="rId13" Type="http://schemas.openxmlformats.org/officeDocument/2006/relationships/hyperlink" Target="Repitentes%201995-2016.xlsx" TargetMode="External"/><Relationship Id="rId18" Type="http://schemas.openxmlformats.org/officeDocument/2006/relationships/hyperlink" Target="Repitentes%201995-2016.xlsx" TargetMode="External"/><Relationship Id="rId26" Type="http://schemas.openxmlformats.org/officeDocument/2006/relationships/hyperlink" Target="Repitentes%201995-2016.xlsx" TargetMode="External"/><Relationship Id="rId39" Type="http://schemas.openxmlformats.org/officeDocument/2006/relationships/hyperlink" Target="Repitentes%201995-2016.xlsx" TargetMode="External"/><Relationship Id="rId3" Type="http://schemas.openxmlformats.org/officeDocument/2006/relationships/hyperlink" Target="Repitentes%201995-2016.xlsx" TargetMode="External"/><Relationship Id="rId21" Type="http://schemas.openxmlformats.org/officeDocument/2006/relationships/hyperlink" Target="Repitentes%201995-2016.xlsx" TargetMode="External"/><Relationship Id="rId34" Type="http://schemas.openxmlformats.org/officeDocument/2006/relationships/hyperlink" Target="Repitentes%201995-2016.xlsx" TargetMode="External"/><Relationship Id="rId42" Type="http://schemas.openxmlformats.org/officeDocument/2006/relationships/hyperlink" Target="Repitentes%201995-2016.xlsx" TargetMode="External"/><Relationship Id="rId7" Type="http://schemas.openxmlformats.org/officeDocument/2006/relationships/hyperlink" Target="Repitentes%201995-2016.xlsx" TargetMode="External"/><Relationship Id="rId12" Type="http://schemas.openxmlformats.org/officeDocument/2006/relationships/hyperlink" Target="Repitentes%201995-2016.xlsx" TargetMode="External"/><Relationship Id="rId17" Type="http://schemas.openxmlformats.org/officeDocument/2006/relationships/hyperlink" Target="Repitentes%201995-2016.xlsx" TargetMode="External"/><Relationship Id="rId25" Type="http://schemas.openxmlformats.org/officeDocument/2006/relationships/hyperlink" Target="Repitentes%201995-2016.xlsx" TargetMode="External"/><Relationship Id="rId33" Type="http://schemas.openxmlformats.org/officeDocument/2006/relationships/hyperlink" Target="Repitentes%201995-2016.xlsx" TargetMode="External"/><Relationship Id="rId38" Type="http://schemas.openxmlformats.org/officeDocument/2006/relationships/hyperlink" Target="Repitentes%201995-2016.xlsx" TargetMode="External"/><Relationship Id="rId2" Type="http://schemas.openxmlformats.org/officeDocument/2006/relationships/hyperlink" Target="Repitentes%201995-2016.xlsx" TargetMode="External"/><Relationship Id="rId16" Type="http://schemas.openxmlformats.org/officeDocument/2006/relationships/hyperlink" Target="Repitentes%201995-2016.xlsx" TargetMode="External"/><Relationship Id="rId20" Type="http://schemas.openxmlformats.org/officeDocument/2006/relationships/hyperlink" Target="Repitentes%201995-2016.xlsx" TargetMode="External"/><Relationship Id="rId29" Type="http://schemas.openxmlformats.org/officeDocument/2006/relationships/hyperlink" Target="Repitentes%201995-2016.xlsx" TargetMode="External"/><Relationship Id="rId41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Relationship Id="rId6" Type="http://schemas.openxmlformats.org/officeDocument/2006/relationships/hyperlink" Target="Repitentes%201995-2016.xlsx" TargetMode="External"/><Relationship Id="rId11" Type="http://schemas.openxmlformats.org/officeDocument/2006/relationships/hyperlink" Target="Repitentes%201995-2016.xlsx" TargetMode="External"/><Relationship Id="rId24" Type="http://schemas.openxmlformats.org/officeDocument/2006/relationships/hyperlink" Target="Repitentes%201995-2016.xlsx" TargetMode="External"/><Relationship Id="rId32" Type="http://schemas.openxmlformats.org/officeDocument/2006/relationships/hyperlink" Target="Repitentes%201995-2016.xlsx" TargetMode="External"/><Relationship Id="rId37" Type="http://schemas.openxmlformats.org/officeDocument/2006/relationships/hyperlink" Target="Repitentes%201995-2016.xlsx" TargetMode="External"/><Relationship Id="rId40" Type="http://schemas.openxmlformats.org/officeDocument/2006/relationships/hyperlink" Target="Repitentes%201995-2016.xlsx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Repitentes%201995-2016.xlsx" TargetMode="External"/><Relationship Id="rId15" Type="http://schemas.openxmlformats.org/officeDocument/2006/relationships/hyperlink" Target="Repitentes%201995-2016.xlsx" TargetMode="External"/><Relationship Id="rId23" Type="http://schemas.openxmlformats.org/officeDocument/2006/relationships/hyperlink" Target="Repitentes%201995-2016.xlsx" TargetMode="External"/><Relationship Id="rId28" Type="http://schemas.openxmlformats.org/officeDocument/2006/relationships/hyperlink" Target="Repitentes%201995-2016.xlsx" TargetMode="External"/><Relationship Id="rId36" Type="http://schemas.openxmlformats.org/officeDocument/2006/relationships/hyperlink" Target="Repitentes%201995-2016.xlsx" TargetMode="External"/><Relationship Id="rId10" Type="http://schemas.openxmlformats.org/officeDocument/2006/relationships/hyperlink" Target="Repitentes%201995-2016.xlsx" TargetMode="External"/><Relationship Id="rId19" Type="http://schemas.openxmlformats.org/officeDocument/2006/relationships/hyperlink" Target="Repitentes%201995-2016.xlsx" TargetMode="External"/><Relationship Id="rId31" Type="http://schemas.openxmlformats.org/officeDocument/2006/relationships/hyperlink" Target="Repitentes%201995-2016.xlsx" TargetMode="External"/><Relationship Id="rId44" Type="http://schemas.openxmlformats.org/officeDocument/2006/relationships/hyperlink" Target="Repitentes%201995-2016.xlsx" TargetMode="External"/><Relationship Id="rId4" Type="http://schemas.openxmlformats.org/officeDocument/2006/relationships/hyperlink" Target="Repitentes%201995-2016.xlsx" TargetMode="External"/><Relationship Id="rId9" Type="http://schemas.openxmlformats.org/officeDocument/2006/relationships/hyperlink" Target="Repitentes%201995-2016.xlsx" TargetMode="External"/><Relationship Id="rId14" Type="http://schemas.openxmlformats.org/officeDocument/2006/relationships/hyperlink" Target="Repitentes%201995-2016.xlsx" TargetMode="External"/><Relationship Id="rId22" Type="http://schemas.openxmlformats.org/officeDocument/2006/relationships/hyperlink" Target="Repitentes%201995-2016.xlsx" TargetMode="External"/><Relationship Id="rId27" Type="http://schemas.openxmlformats.org/officeDocument/2006/relationships/hyperlink" Target="Repitentes%201995-2016.xlsx" TargetMode="External"/><Relationship Id="rId30" Type="http://schemas.openxmlformats.org/officeDocument/2006/relationships/hyperlink" Target="Repitentes%201995-2016.xlsx" TargetMode="External"/><Relationship Id="rId35" Type="http://schemas.openxmlformats.org/officeDocument/2006/relationships/hyperlink" Target="Repitentes%201995-2016.xlsx" TargetMode="External"/><Relationship Id="rId43" Type="http://schemas.openxmlformats.org/officeDocument/2006/relationships/hyperlink" Target="Repitentes%201995-2016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Repitentes%201995-2016.xlsx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Repitentes%201995-2016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Repitentes%201995-2016.xlsx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Repitentes%201995-2016.xlsx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Repitentes%201995-2016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Repitentes%201995-2016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Repitentes%201995-2016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Repitentes%201995-2016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Repitentes%201995-2016.xlsx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Repitentes%201995-2016.xlsx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Repitentes%201995-2016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Repitentes%201995-2016.xlsx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Repitentes%201995-2016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Repitentes%201995-2016.xlsx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Repitentes%201995-2016.xlsx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Repitentes%201995-2016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Repitentes%201995-2016.xlsx" TargetMode="External"/><Relationship Id="rId1" Type="http://schemas.openxmlformats.org/officeDocument/2006/relationships/hyperlink" Target="Repitentes%201995-2016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Repitentes%201995-2016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Repitentes%201995-2016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Repitentes%201995-2016.xls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Repitentes%201995-2016.xls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Repitentes%201995-2016.xlsx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Repitentes%201995-2016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tabSelected="1" workbookViewId="0">
      <selection activeCell="A5" sqref="A5:B5"/>
    </sheetView>
  </sheetViews>
  <sheetFormatPr baseColWidth="10" defaultRowHeight="15" x14ac:dyDescent="0.25"/>
  <cols>
    <col min="1" max="1" width="50.140625" style="254" bestFit="1" customWidth="1"/>
    <col min="2" max="2" width="9.7109375" style="254" customWidth="1"/>
    <col min="3" max="3" width="11.42578125" style="254"/>
    <col min="4" max="4" width="17.7109375" style="260" customWidth="1"/>
    <col min="5" max="5" width="134.28515625" style="259" customWidth="1"/>
    <col min="6" max="256" width="11.42578125" style="254"/>
    <col min="257" max="257" width="79.28515625" style="254" customWidth="1"/>
    <col min="258" max="258" width="3.42578125" style="254" customWidth="1"/>
    <col min="259" max="512" width="11.42578125" style="254"/>
    <col min="513" max="513" width="79.28515625" style="254" customWidth="1"/>
    <col min="514" max="514" width="3.42578125" style="254" customWidth="1"/>
    <col min="515" max="768" width="11.42578125" style="254"/>
    <col min="769" max="769" width="79.28515625" style="254" customWidth="1"/>
    <col min="770" max="770" width="3.42578125" style="254" customWidth="1"/>
    <col min="771" max="1024" width="11.42578125" style="254"/>
    <col min="1025" max="1025" width="79.28515625" style="254" customWidth="1"/>
    <col min="1026" max="1026" width="3.42578125" style="254" customWidth="1"/>
    <col min="1027" max="1280" width="11.42578125" style="254"/>
    <col min="1281" max="1281" width="79.28515625" style="254" customWidth="1"/>
    <col min="1282" max="1282" width="3.42578125" style="254" customWidth="1"/>
    <col min="1283" max="1536" width="11.42578125" style="254"/>
    <col min="1537" max="1537" width="79.28515625" style="254" customWidth="1"/>
    <col min="1538" max="1538" width="3.42578125" style="254" customWidth="1"/>
    <col min="1539" max="1792" width="11.42578125" style="254"/>
    <col min="1793" max="1793" width="79.28515625" style="254" customWidth="1"/>
    <col min="1794" max="1794" width="3.42578125" style="254" customWidth="1"/>
    <col min="1795" max="2048" width="11.42578125" style="254"/>
    <col min="2049" max="2049" width="79.28515625" style="254" customWidth="1"/>
    <col min="2050" max="2050" width="3.42578125" style="254" customWidth="1"/>
    <col min="2051" max="2304" width="11.42578125" style="254"/>
    <col min="2305" max="2305" width="79.28515625" style="254" customWidth="1"/>
    <col min="2306" max="2306" width="3.42578125" style="254" customWidth="1"/>
    <col min="2307" max="2560" width="11.42578125" style="254"/>
    <col min="2561" max="2561" width="79.28515625" style="254" customWidth="1"/>
    <col min="2562" max="2562" width="3.42578125" style="254" customWidth="1"/>
    <col min="2563" max="2816" width="11.42578125" style="254"/>
    <col min="2817" max="2817" width="79.28515625" style="254" customWidth="1"/>
    <col min="2818" max="2818" width="3.42578125" style="254" customWidth="1"/>
    <col min="2819" max="3072" width="11.42578125" style="254"/>
    <col min="3073" max="3073" width="79.28515625" style="254" customWidth="1"/>
    <col min="3074" max="3074" width="3.42578125" style="254" customWidth="1"/>
    <col min="3075" max="3328" width="11.42578125" style="254"/>
    <col min="3329" max="3329" width="79.28515625" style="254" customWidth="1"/>
    <col min="3330" max="3330" width="3.42578125" style="254" customWidth="1"/>
    <col min="3331" max="3584" width="11.42578125" style="254"/>
    <col min="3585" max="3585" width="79.28515625" style="254" customWidth="1"/>
    <col min="3586" max="3586" width="3.42578125" style="254" customWidth="1"/>
    <col min="3587" max="3840" width="11.42578125" style="254"/>
    <col min="3841" max="3841" width="79.28515625" style="254" customWidth="1"/>
    <col min="3842" max="3842" width="3.42578125" style="254" customWidth="1"/>
    <col min="3843" max="4096" width="11.42578125" style="254"/>
    <col min="4097" max="4097" width="79.28515625" style="254" customWidth="1"/>
    <col min="4098" max="4098" width="3.42578125" style="254" customWidth="1"/>
    <col min="4099" max="4352" width="11.42578125" style="254"/>
    <col min="4353" max="4353" width="79.28515625" style="254" customWidth="1"/>
    <col min="4354" max="4354" width="3.42578125" style="254" customWidth="1"/>
    <col min="4355" max="4608" width="11.42578125" style="254"/>
    <col min="4609" max="4609" width="79.28515625" style="254" customWidth="1"/>
    <col min="4610" max="4610" width="3.42578125" style="254" customWidth="1"/>
    <col min="4611" max="4864" width="11.42578125" style="254"/>
    <col min="4865" max="4865" width="79.28515625" style="254" customWidth="1"/>
    <col min="4866" max="4866" width="3.42578125" style="254" customWidth="1"/>
    <col min="4867" max="5120" width="11.42578125" style="254"/>
    <col min="5121" max="5121" width="79.28515625" style="254" customWidth="1"/>
    <col min="5122" max="5122" width="3.42578125" style="254" customWidth="1"/>
    <col min="5123" max="5376" width="11.42578125" style="254"/>
    <col min="5377" max="5377" width="79.28515625" style="254" customWidth="1"/>
    <col min="5378" max="5378" width="3.42578125" style="254" customWidth="1"/>
    <col min="5379" max="5632" width="11.42578125" style="254"/>
    <col min="5633" max="5633" width="79.28515625" style="254" customWidth="1"/>
    <col min="5634" max="5634" width="3.42578125" style="254" customWidth="1"/>
    <col min="5635" max="5888" width="11.42578125" style="254"/>
    <col min="5889" max="5889" width="79.28515625" style="254" customWidth="1"/>
    <col min="5890" max="5890" width="3.42578125" style="254" customWidth="1"/>
    <col min="5891" max="6144" width="11.42578125" style="254"/>
    <col min="6145" max="6145" width="79.28515625" style="254" customWidth="1"/>
    <col min="6146" max="6146" width="3.42578125" style="254" customWidth="1"/>
    <col min="6147" max="6400" width="11.42578125" style="254"/>
    <col min="6401" max="6401" width="79.28515625" style="254" customWidth="1"/>
    <col min="6402" max="6402" width="3.42578125" style="254" customWidth="1"/>
    <col min="6403" max="6656" width="11.42578125" style="254"/>
    <col min="6657" max="6657" width="79.28515625" style="254" customWidth="1"/>
    <col min="6658" max="6658" width="3.42578125" style="254" customWidth="1"/>
    <col min="6659" max="6912" width="11.42578125" style="254"/>
    <col min="6913" max="6913" width="79.28515625" style="254" customWidth="1"/>
    <col min="6914" max="6914" width="3.42578125" style="254" customWidth="1"/>
    <col min="6915" max="7168" width="11.42578125" style="254"/>
    <col min="7169" max="7169" width="79.28515625" style="254" customWidth="1"/>
    <col min="7170" max="7170" width="3.42578125" style="254" customWidth="1"/>
    <col min="7171" max="7424" width="11.42578125" style="254"/>
    <col min="7425" max="7425" width="79.28515625" style="254" customWidth="1"/>
    <col min="7426" max="7426" width="3.42578125" style="254" customWidth="1"/>
    <col min="7427" max="7680" width="11.42578125" style="254"/>
    <col min="7681" max="7681" width="79.28515625" style="254" customWidth="1"/>
    <col min="7682" max="7682" width="3.42578125" style="254" customWidth="1"/>
    <col min="7683" max="7936" width="11.42578125" style="254"/>
    <col min="7937" max="7937" width="79.28515625" style="254" customWidth="1"/>
    <col min="7938" max="7938" width="3.42578125" style="254" customWidth="1"/>
    <col min="7939" max="8192" width="11.42578125" style="254"/>
    <col min="8193" max="8193" width="79.28515625" style="254" customWidth="1"/>
    <col min="8194" max="8194" width="3.42578125" style="254" customWidth="1"/>
    <col min="8195" max="8448" width="11.42578125" style="254"/>
    <col min="8449" max="8449" width="79.28515625" style="254" customWidth="1"/>
    <col min="8450" max="8450" width="3.42578125" style="254" customWidth="1"/>
    <col min="8451" max="8704" width="11.42578125" style="254"/>
    <col min="8705" max="8705" width="79.28515625" style="254" customWidth="1"/>
    <col min="8706" max="8706" width="3.42578125" style="254" customWidth="1"/>
    <col min="8707" max="8960" width="11.42578125" style="254"/>
    <col min="8961" max="8961" width="79.28515625" style="254" customWidth="1"/>
    <col min="8962" max="8962" width="3.42578125" style="254" customWidth="1"/>
    <col min="8963" max="9216" width="11.42578125" style="254"/>
    <col min="9217" max="9217" width="79.28515625" style="254" customWidth="1"/>
    <col min="9218" max="9218" width="3.42578125" style="254" customWidth="1"/>
    <col min="9219" max="9472" width="11.42578125" style="254"/>
    <col min="9473" max="9473" width="79.28515625" style="254" customWidth="1"/>
    <col min="9474" max="9474" width="3.42578125" style="254" customWidth="1"/>
    <col min="9475" max="9728" width="11.42578125" style="254"/>
    <col min="9729" max="9729" width="79.28515625" style="254" customWidth="1"/>
    <col min="9730" max="9730" width="3.42578125" style="254" customWidth="1"/>
    <col min="9731" max="9984" width="11.42578125" style="254"/>
    <col min="9985" max="9985" width="79.28515625" style="254" customWidth="1"/>
    <col min="9986" max="9986" width="3.42578125" style="254" customWidth="1"/>
    <col min="9987" max="10240" width="11.42578125" style="254"/>
    <col min="10241" max="10241" width="79.28515625" style="254" customWidth="1"/>
    <col min="10242" max="10242" width="3.42578125" style="254" customWidth="1"/>
    <col min="10243" max="10496" width="11.42578125" style="254"/>
    <col min="10497" max="10497" width="79.28515625" style="254" customWidth="1"/>
    <col min="10498" max="10498" width="3.42578125" style="254" customWidth="1"/>
    <col min="10499" max="10752" width="11.42578125" style="254"/>
    <col min="10753" max="10753" width="79.28515625" style="254" customWidth="1"/>
    <col min="10754" max="10754" width="3.42578125" style="254" customWidth="1"/>
    <col min="10755" max="11008" width="11.42578125" style="254"/>
    <col min="11009" max="11009" width="79.28515625" style="254" customWidth="1"/>
    <col min="11010" max="11010" width="3.42578125" style="254" customWidth="1"/>
    <col min="11011" max="11264" width="11.42578125" style="254"/>
    <col min="11265" max="11265" width="79.28515625" style="254" customWidth="1"/>
    <col min="11266" max="11266" width="3.42578125" style="254" customWidth="1"/>
    <col min="11267" max="11520" width="11.42578125" style="254"/>
    <col min="11521" max="11521" width="79.28515625" style="254" customWidth="1"/>
    <col min="11522" max="11522" width="3.42578125" style="254" customWidth="1"/>
    <col min="11523" max="11776" width="11.42578125" style="254"/>
    <col min="11777" max="11777" width="79.28515625" style="254" customWidth="1"/>
    <col min="11778" max="11778" width="3.42578125" style="254" customWidth="1"/>
    <col min="11779" max="12032" width="11.42578125" style="254"/>
    <col min="12033" max="12033" width="79.28515625" style="254" customWidth="1"/>
    <col min="12034" max="12034" width="3.42578125" style="254" customWidth="1"/>
    <col min="12035" max="12288" width="11.42578125" style="254"/>
    <col min="12289" max="12289" width="79.28515625" style="254" customWidth="1"/>
    <col min="12290" max="12290" width="3.42578125" style="254" customWidth="1"/>
    <col min="12291" max="12544" width="11.42578125" style="254"/>
    <col min="12545" max="12545" width="79.28515625" style="254" customWidth="1"/>
    <col min="12546" max="12546" width="3.42578125" style="254" customWidth="1"/>
    <col min="12547" max="12800" width="11.42578125" style="254"/>
    <col min="12801" max="12801" width="79.28515625" style="254" customWidth="1"/>
    <col min="12802" max="12802" width="3.42578125" style="254" customWidth="1"/>
    <col min="12803" max="13056" width="11.42578125" style="254"/>
    <col min="13057" max="13057" width="79.28515625" style="254" customWidth="1"/>
    <col min="13058" max="13058" width="3.42578125" style="254" customWidth="1"/>
    <col min="13059" max="13312" width="11.42578125" style="254"/>
    <col min="13313" max="13313" width="79.28515625" style="254" customWidth="1"/>
    <col min="13314" max="13314" width="3.42578125" style="254" customWidth="1"/>
    <col min="13315" max="13568" width="11.42578125" style="254"/>
    <col min="13569" max="13569" width="79.28515625" style="254" customWidth="1"/>
    <col min="13570" max="13570" width="3.42578125" style="254" customWidth="1"/>
    <col min="13571" max="13824" width="11.42578125" style="254"/>
    <col min="13825" max="13825" width="79.28515625" style="254" customWidth="1"/>
    <col min="13826" max="13826" width="3.42578125" style="254" customWidth="1"/>
    <col min="13827" max="14080" width="11.42578125" style="254"/>
    <col min="14081" max="14081" width="79.28515625" style="254" customWidth="1"/>
    <col min="14082" max="14082" width="3.42578125" style="254" customWidth="1"/>
    <col min="14083" max="14336" width="11.42578125" style="254"/>
    <col min="14337" max="14337" width="79.28515625" style="254" customWidth="1"/>
    <col min="14338" max="14338" width="3.42578125" style="254" customWidth="1"/>
    <col min="14339" max="14592" width="11.42578125" style="254"/>
    <col min="14593" max="14593" width="79.28515625" style="254" customWidth="1"/>
    <col min="14594" max="14594" width="3.42578125" style="254" customWidth="1"/>
    <col min="14595" max="14848" width="11.42578125" style="254"/>
    <col min="14849" max="14849" width="79.28515625" style="254" customWidth="1"/>
    <col min="14850" max="14850" width="3.42578125" style="254" customWidth="1"/>
    <col min="14851" max="15104" width="11.42578125" style="254"/>
    <col min="15105" max="15105" width="79.28515625" style="254" customWidth="1"/>
    <col min="15106" max="15106" width="3.42578125" style="254" customWidth="1"/>
    <col min="15107" max="15360" width="11.42578125" style="254"/>
    <col min="15361" max="15361" width="79.28515625" style="254" customWidth="1"/>
    <col min="15362" max="15362" width="3.42578125" style="254" customWidth="1"/>
    <col min="15363" max="15616" width="11.42578125" style="254"/>
    <col min="15617" max="15617" width="79.28515625" style="254" customWidth="1"/>
    <col min="15618" max="15618" width="3.42578125" style="254" customWidth="1"/>
    <col min="15619" max="15872" width="11.42578125" style="254"/>
    <col min="15873" max="15873" width="79.28515625" style="254" customWidth="1"/>
    <col min="15874" max="15874" width="3.42578125" style="254" customWidth="1"/>
    <col min="15875" max="16128" width="11.42578125" style="254"/>
    <col min="16129" max="16129" width="79.28515625" style="254" customWidth="1"/>
    <col min="16130" max="16130" width="3.42578125" style="254" customWidth="1"/>
    <col min="16131" max="16384" width="11.42578125" style="254"/>
  </cols>
  <sheetData>
    <row r="1" spans="1:5" ht="15.75" thickBot="1" x14ac:dyDescent="0.3"/>
    <row r="2" spans="1:5" ht="18.75" x14ac:dyDescent="0.25">
      <c r="B2" s="253"/>
      <c r="D2" s="301" t="s">
        <v>323</v>
      </c>
      <c r="E2" s="302"/>
    </row>
    <row r="3" spans="1:5" x14ac:dyDescent="0.25">
      <c r="B3" s="253"/>
      <c r="D3" s="303" t="s">
        <v>325</v>
      </c>
      <c r="E3" s="304"/>
    </row>
    <row r="4" spans="1:5" x14ac:dyDescent="0.25">
      <c r="A4" s="253" t="s">
        <v>0</v>
      </c>
      <c r="B4" s="253"/>
      <c r="D4" s="303" t="s">
        <v>327</v>
      </c>
      <c r="E4" s="304"/>
    </row>
    <row r="5" spans="1:5" ht="32.25" customHeight="1" x14ac:dyDescent="0.25">
      <c r="A5" s="300"/>
      <c r="B5" s="300"/>
      <c r="D5" s="349" t="s">
        <v>331</v>
      </c>
      <c r="E5" s="348" t="s">
        <v>326</v>
      </c>
    </row>
    <row r="6" spans="1:5" ht="21" customHeight="1" x14ac:dyDescent="0.25">
      <c r="A6" s="298" t="s">
        <v>328</v>
      </c>
      <c r="B6" s="256"/>
      <c r="D6" s="262" t="s">
        <v>233</v>
      </c>
      <c r="E6" s="261" t="s">
        <v>277</v>
      </c>
    </row>
    <row r="7" spans="1:5" ht="22.5" customHeight="1" x14ac:dyDescent="0.25">
      <c r="A7" s="298" t="s">
        <v>329</v>
      </c>
      <c r="B7" s="256"/>
      <c r="D7" s="262" t="s">
        <v>234</v>
      </c>
      <c r="E7" s="261" t="s">
        <v>278</v>
      </c>
    </row>
    <row r="8" spans="1:5" ht="25.5" x14ac:dyDescent="0.25">
      <c r="A8" s="299" t="s">
        <v>330</v>
      </c>
      <c r="B8" s="256"/>
      <c r="D8" s="262" t="s">
        <v>235</v>
      </c>
      <c r="E8" s="261" t="s">
        <v>279</v>
      </c>
    </row>
    <row r="9" spans="1:5" ht="25.5" x14ac:dyDescent="0.25">
      <c r="A9" s="255" t="s">
        <v>109</v>
      </c>
      <c r="B9" s="256" t="s">
        <v>103</v>
      </c>
      <c r="D9" s="262" t="s">
        <v>236</v>
      </c>
      <c r="E9" s="261" t="s">
        <v>280</v>
      </c>
    </row>
    <row r="10" spans="1:5" ht="25.5" x14ac:dyDescent="0.25">
      <c r="A10" s="255" t="s">
        <v>110</v>
      </c>
      <c r="B10" s="256" t="s">
        <v>104</v>
      </c>
      <c r="D10" s="262" t="s">
        <v>237</v>
      </c>
      <c r="E10" s="261" t="s">
        <v>281</v>
      </c>
    </row>
    <row r="11" spans="1:5" ht="25.5" x14ac:dyDescent="0.25">
      <c r="A11" s="257" t="s">
        <v>111</v>
      </c>
      <c r="B11" s="256" t="s">
        <v>105</v>
      </c>
      <c r="D11" s="262" t="s">
        <v>238</v>
      </c>
      <c r="E11" s="261" t="s">
        <v>282</v>
      </c>
    </row>
    <row r="12" spans="1:5" ht="25.5" x14ac:dyDescent="0.25">
      <c r="A12" s="257" t="s">
        <v>112</v>
      </c>
      <c r="B12" s="256" t="s">
        <v>106</v>
      </c>
      <c r="D12" s="262" t="s">
        <v>239</v>
      </c>
      <c r="E12" s="261" t="s">
        <v>285</v>
      </c>
    </row>
    <row r="13" spans="1:5" ht="25.5" x14ac:dyDescent="0.25">
      <c r="A13" s="255" t="s">
        <v>113</v>
      </c>
      <c r="B13" s="256" t="s">
        <v>107</v>
      </c>
      <c r="D13" s="262" t="s">
        <v>240</v>
      </c>
      <c r="E13" s="261" t="s">
        <v>286</v>
      </c>
    </row>
    <row r="14" spans="1:5" x14ac:dyDescent="0.25">
      <c r="A14" s="257" t="s">
        <v>114</v>
      </c>
      <c r="B14" s="256" t="s">
        <v>108</v>
      </c>
      <c r="D14" s="262" t="s">
        <v>241</v>
      </c>
      <c r="E14" s="261" t="s">
        <v>287</v>
      </c>
    </row>
    <row r="15" spans="1:5" ht="25.5" x14ac:dyDescent="0.25">
      <c r="A15" s="255" t="s">
        <v>115</v>
      </c>
      <c r="B15" s="256" t="s">
        <v>205</v>
      </c>
      <c r="D15" s="262" t="s">
        <v>242</v>
      </c>
      <c r="E15" s="261" t="s">
        <v>288</v>
      </c>
    </row>
    <row r="16" spans="1:5" x14ac:dyDescent="0.25">
      <c r="D16" s="262" t="s">
        <v>243</v>
      </c>
      <c r="E16" s="261" t="s">
        <v>289</v>
      </c>
    </row>
    <row r="17" spans="4:5" ht="25.5" x14ac:dyDescent="0.25">
      <c r="D17" s="262" t="s">
        <v>250</v>
      </c>
      <c r="E17" s="261" t="s">
        <v>290</v>
      </c>
    </row>
    <row r="18" spans="4:5" x14ac:dyDescent="0.25">
      <c r="D18" s="262" t="s">
        <v>251</v>
      </c>
      <c r="E18" s="261" t="s">
        <v>291</v>
      </c>
    </row>
    <row r="19" spans="4:5" ht="25.5" x14ac:dyDescent="0.25">
      <c r="D19" s="262" t="s">
        <v>252</v>
      </c>
      <c r="E19" s="261" t="s">
        <v>292</v>
      </c>
    </row>
    <row r="20" spans="4:5" x14ac:dyDescent="0.25">
      <c r="D20" s="262" t="s">
        <v>244</v>
      </c>
      <c r="E20" s="261" t="s">
        <v>293</v>
      </c>
    </row>
    <row r="21" spans="4:5" ht="25.5" x14ac:dyDescent="0.25">
      <c r="D21" s="262" t="s">
        <v>245</v>
      </c>
      <c r="E21" s="261" t="s">
        <v>298</v>
      </c>
    </row>
    <row r="22" spans="4:5" ht="25.5" x14ac:dyDescent="0.25">
      <c r="D22" s="262" t="s">
        <v>253</v>
      </c>
      <c r="E22" s="261" t="s">
        <v>294</v>
      </c>
    </row>
    <row r="23" spans="4:5" ht="25.5" x14ac:dyDescent="0.25">
      <c r="D23" s="262" t="s">
        <v>254</v>
      </c>
      <c r="E23" s="261" t="s">
        <v>295</v>
      </c>
    </row>
    <row r="24" spans="4:5" ht="25.5" x14ac:dyDescent="0.25">
      <c r="D24" s="262" t="s">
        <v>255</v>
      </c>
      <c r="E24" s="261" t="s">
        <v>296</v>
      </c>
    </row>
    <row r="25" spans="4:5" ht="25.5" x14ac:dyDescent="0.25">
      <c r="D25" s="262" t="s">
        <v>256</v>
      </c>
      <c r="E25" s="261" t="s">
        <v>297</v>
      </c>
    </row>
    <row r="26" spans="4:5" x14ac:dyDescent="0.25">
      <c r="D26" s="262" t="s">
        <v>246</v>
      </c>
      <c r="E26" s="261" t="s">
        <v>299</v>
      </c>
    </row>
    <row r="27" spans="4:5" ht="25.5" x14ac:dyDescent="0.25">
      <c r="D27" s="262" t="s">
        <v>247</v>
      </c>
      <c r="E27" s="261" t="s">
        <v>300</v>
      </c>
    </row>
    <row r="28" spans="4:5" ht="25.5" x14ac:dyDescent="0.25">
      <c r="D28" s="262" t="s">
        <v>257</v>
      </c>
      <c r="E28" s="261" t="s">
        <v>301</v>
      </c>
    </row>
    <row r="29" spans="4:5" ht="25.5" x14ac:dyDescent="0.25">
      <c r="D29" s="262" t="s">
        <v>258</v>
      </c>
      <c r="E29" s="261" t="s">
        <v>302</v>
      </c>
    </row>
    <row r="30" spans="4:5" ht="25.5" x14ac:dyDescent="0.25">
      <c r="D30" s="262" t="s">
        <v>259</v>
      </c>
      <c r="E30" s="261" t="s">
        <v>303</v>
      </c>
    </row>
    <row r="31" spans="4:5" ht="25.5" x14ac:dyDescent="0.25">
      <c r="D31" s="262" t="s">
        <v>260</v>
      </c>
      <c r="E31" s="261" t="s">
        <v>304</v>
      </c>
    </row>
    <row r="32" spans="4:5" x14ac:dyDescent="0.25">
      <c r="D32" s="262" t="s">
        <v>248</v>
      </c>
      <c r="E32" s="261" t="s">
        <v>305</v>
      </c>
    </row>
    <row r="33" spans="4:5" ht="25.5" x14ac:dyDescent="0.25">
      <c r="D33" s="262" t="s">
        <v>249</v>
      </c>
      <c r="E33" s="261" t="s">
        <v>306</v>
      </c>
    </row>
    <row r="34" spans="4:5" ht="25.5" x14ac:dyDescent="0.25">
      <c r="D34" s="262" t="s">
        <v>261</v>
      </c>
      <c r="E34" s="261" t="s">
        <v>307</v>
      </c>
    </row>
    <row r="35" spans="4:5" ht="25.5" x14ac:dyDescent="0.25">
      <c r="D35" s="262" t="s">
        <v>262</v>
      </c>
      <c r="E35" s="261" t="s">
        <v>308</v>
      </c>
    </row>
    <row r="36" spans="4:5" ht="25.5" x14ac:dyDescent="0.25">
      <c r="D36" s="262" t="s">
        <v>263</v>
      </c>
      <c r="E36" s="261" t="s">
        <v>309</v>
      </c>
    </row>
    <row r="37" spans="4:5" ht="25.5" x14ac:dyDescent="0.25">
      <c r="D37" s="262" t="s">
        <v>264</v>
      </c>
      <c r="E37" s="261" t="s">
        <v>310</v>
      </c>
    </row>
    <row r="38" spans="4:5" x14ac:dyDescent="0.25">
      <c r="D38" s="262" t="s">
        <v>265</v>
      </c>
      <c r="E38" s="261" t="s">
        <v>311</v>
      </c>
    </row>
    <row r="39" spans="4:5" ht="25.5" x14ac:dyDescent="0.25">
      <c r="D39" s="262" t="s">
        <v>266</v>
      </c>
      <c r="E39" s="261" t="s">
        <v>312</v>
      </c>
    </row>
    <row r="40" spans="4:5" ht="25.5" x14ac:dyDescent="0.25">
      <c r="D40" s="262" t="s">
        <v>267</v>
      </c>
      <c r="E40" s="261" t="s">
        <v>313</v>
      </c>
    </row>
    <row r="41" spans="4:5" ht="25.5" x14ac:dyDescent="0.25">
      <c r="D41" s="262" t="s">
        <v>268</v>
      </c>
      <c r="E41" s="261" t="s">
        <v>314</v>
      </c>
    </row>
    <row r="42" spans="4:5" ht="25.5" x14ac:dyDescent="0.25">
      <c r="D42" s="262" t="s">
        <v>269</v>
      </c>
      <c r="E42" s="261" t="s">
        <v>315</v>
      </c>
    </row>
    <row r="43" spans="4:5" ht="25.5" x14ac:dyDescent="0.25">
      <c r="D43" s="262" t="s">
        <v>270</v>
      </c>
      <c r="E43" s="261" t="s">
        <v>316</v>
      </c>
    </row>
    <row r="44" spans="4:5" x14ac:dyDescent="0.25">
      <c r="D44" s="262" t="s">
        <v>271</v>
      </c>
      <c r="E44" s="261" t="s">
        <v>317</v>
      </c>
    </row>
    <row r="45" spans="4:5" ht="25.5" x14ac:dyDescent="0.25">
      <c r="D45" s="262" t="s">
        <v>272</v>
      </c>
      <c r="E45" s="261" t="s">
        <v>318</v>
      </c>
    </row>
    <row r="46" spans="4:5" ht="25.5" x14ac:dyDescent="0.25">
      <c r="D46" s="262" t="s">
        <v>273</v>
      </c>
      <c r="E46" s="261" t="s">
        <v>319</v>
      </c>
    </row>
    <row r="47" spans="4:5" ht="25.5" x14ac:dyDescent="0.25">
      <c r="D47" s="262" t="s">
        <v>274</v>
      </c>
      <c r="E47" s="261" t="s">
        <v>320</v>
      </c>
    </row>
    <row r="48" spans="4:5" ht="25.5" x14ac:dyDescent="0.25">
      <c r="D48" s="262" t="s">
        <v>275</v>
      </c>
      <c r="E48" s="261" t="s">
        <v>321</v>
      </c>
    </row>
    <row r="49" spans="4:5" ht="26.25" thickBot="1" x14ac:dyDescent="0.3">
      <c r="D49" s="263" t="s">
        <v>276</v>
      </c>
      <c r="E49" s="264" t="s">
        <v>322</v>
      </c>
    </row>
  </sheetData>
  <mergeCells count="4">
    <mergeCell ref="A5:B5"/>
    <mergeCell ref="D2:E2"/>
    <mergeCell ref="D3:E3"/>
    <mergeCell ref="D4:E4"/>
  </mergeCells>
  <hyperlinks>
    <hyperlink ref="D6" r:id="rId1" location="'C1'!A1"/>
    <hyperlink ref="D7" r:id="rId2" location="'C2'!A1"/>
    <hyperlink ref="D8" r:id="rId3" location="'C3'!A1"/>
    <hyperlink ref="D9" r:id="rId4" location="'C4'!A1"/>
    <hyperlink ref="D10" r:id="rId5" location="'C5'!A1"/>
    <hyperlink ref="D11" r:id="rId6" location="'C6'!A1"/>
    <hyperlink ref="D12" r:id="rId7" location="'C7'!A1"/>
    <hyperlink ref="D13" r:id="rId8" location="'C8'!A1"/>
    <hyperlink ref="D14" r:id="rId9" location="'C9'!A1"/>
    <hyperlink ref="D15" r:id="rId10" location="'C10'!A1"/>
    <hyperlink ref="D16" r:id="rId11" location="'C11-C12'!A1"/>
    <hyperlink ref="D17" r:id="rId12" location="'C11-C12'!A43"/>
    <hyperlink ref="D18" r:id="rId13" location="'C13-C14'!A1"/>
    <hyperlink ref="D19" r:id="rId14" location="'C13-C14'!A43"/>
    <hyperlink ref="D20" r:id="rId15" location="'C15'!A1"/>
    <hyperlink ref="D21" r:id="rId16" location="'C16'!A1"/>
    <hyperlink ref="D22" r:id="rId17" location="'C17-C18'!A1"/>
    <hyperlink ref="D23" r:id="rId18" location="'C17-C18'!A43"/>
    <hyperlink ref="D24" r:id="rId19" location="'C19-C20'!A1"/>
    <hyperlink ref="D25" r:id="rId20" location="'C19-C20'!A43"/>
    <hyperlink ref="D26" r:id="rId21" location="'C21'!A1"/>
    <hyperlink ref="D27" r:id="rId22" location="'C22'!A1"/>
    <hyperlink ref="D28" r:id="rId23" location="'C23-C24'!A1"/>
    <hyperlink ref="D29" r:id="rId24" location="'C23-C24'!A43"/>
    <hyperlink ref="D30" r:id="rId25" location="'C25-C26'!A1"/>
    <hyperlink ref="D31" r:id="rId26" location="'C25-C26'!A43"/>
    <hyperlink ref="D32" r:id="rId27" location="'C27'!A1"/>
    <hyperlink ref="D33" r:id="rId28" location="'C28'!A1"/>
    <hyperlink ref="D34" r:id="rId29" location="'C29-C30'!A1"/>
    <hyperlink ref="D35" r:id="rId30" location="'C29-C30'!A43"/>
    <hyperlink ref="D36" r:id="rId31" location="'C31-C32'!A1"/>
    <hyperlink ref="D37" r:id="rId32" location="'C31-C32'!A43"/>
    <hyperlink ref="D38" r:id="rId33" location="'C33'!A1"/>
    <hyperlink ref="D39" r:id="rId34" location="'C34'!A1"/>
    <hyperlink ref="D40" r:id="rId35" location="'C35-C36'!A1"/>
    <hyperlink ref="D41" r:id="rId36" location="'C35-C36'!A43"/>
    <hyperlink ref="D42" r:id="rId37" location="'C37-C38'!A1"/>
    <hyperlink ref="D43" r:id="rId38" location="'C37-C38'!A43"/>
    <hyperlink ref="D44" r:id="rId39" location="'C39'!A1"/>
    <hyperlink ref="D45" r:id="rId40" location="'C40'!A1"/>
    <hyperlink ref="D46" r:id="rId41" location="'C41-C42'!A1"/>
    <hyperlink ref="D47" r:id="rId42" location="'C41-C42'!A43"/>
    <hyperlink ref="D48" r:id="rId43" location="'C43-C44'!A1"/>
    <hyperlink ref="D49" r:id="rId44" location="'C43-C44'!A43"/>
    <hyperlink ref="D3:E3" location="PORTADA!A1" display="PORTADA"/>
    <hyperlink ref="D4:E4" location="FUNCIONARIOS!A1" display="FUNCIONARIOS QUE PARTICIPARON EN LA PUBLICACIÓN"/>
  </hyperlinks>
  <pageMargins left="0.70866141732283472" right="0.70866141732283472" top="0.74803149606299213" bottom="0.74803149606299213" header="0.31496062992125984" footer="0.31496062992125984"/>
  <pageSetup orientation="portrait" r:id="rId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"/>
  <sheetViews>
    <sheetView zoomScaleNormal="100" workbookViewId="0">
      <selection activeCell="M25" sqref="M25"/>
    </sheetView>
  </sheetViews>
  <sheetFormatPr baseColWidth="10" defaultRowHeight="12.75" x14ac:dyDescent="0.25"/>
  <cols>
    <col min="1" max="1" width="11.7109375" style="4" customWidth="1"/>
    <col min="2" max="9" width="6.7109375" style="4" customWidth="1"/>
    <col min="10" max="10" width="1.5703125" style="4" customWidth="1"/>
    <col min="11" max="18" width="6.7109375" style="4" customWidth="1"/>
    <col min="19" max="258" width="11.42578125" style="4"/>
    <col min="259" max="259" width="15.7109375" style="4" customWidth="1"/>
    <col min="260" max="266" width="9.7109375" style="4" customWidth="1"/>
    <col min="267" max="267" width="1.5703125" style="4" customWidth="1"/>
    <col min="268" max="274" width="9.7109375" style="4" customWidth="1"/>
    <col min="275" max="514" width="11.42578125" style="4"/>
    <col min="515" max="515" width="15.7109375" style="4" customWidth="1"/>
    <col min="516" max="522" width="9.7109375" style="4" customWidth="1"/>
    <col min="523" max="523" width="1.5703125" style="4" customWidth="1"/>
    <col min="524" max="530" width="9.7109375" style="4" customWidth="1"/>
    <col min="531" max="770" width="11.42578125" style="4"/>
    <col min="771" max="771" width="15.7109375" style="4" customWidth="1"/>
    <col min="772" max="778" width="9.7109375" style="4" customWidth="1"/>
    <col min="779" max="779" width="1.5703125" style="4" customWidth="1"/>
    <col min="780" max="786" width="9.7109375" style="4" customWidth="1"/>
    <col min="787" max="1026" width="11.42578125" style="4"/>
    <col min="1027" max="1027" width="15.7109375" style="4" customWidth="1"/>
    <col min="1028" max="1034" width="9.7109375" style="4" customWidth="1"/>
    <col min="1035" max="1035" width="1.5703125" style="4" customWidth="1"/>
    <col min="1036" max="1042" width="9.7109375" style="4" customWidth="1"/>
    <col min="1043" max="1282" width="11.42578125" style="4"/>
    <col min="1283" max="1283" width="15.7109375" style="4" customWidth="1"/>
    <col min="1284" max="1290" width="9.7109375" style="4" customWidth="1"/>
    <col min="1291" max="1291" width="1.5703125" style="4" customWidth="1"/>
    <col min="1292" max="1298" width="9.7109375" style="4" customWidth="1"/>
    <col min="1299" max="1538" width="11.42578125" style="4"/>
    <col min="1539" max="1539" width="15.7109375" style="4" customWidth="1"/>
    <col min="1540" max="1546" width="9.7109375" style="4" customWidth="1"/>
    <col min="1547" max="1547" width="1.5703125" style="4" customWidth="1"/>
    <col min="1548" max="1554" width="9.7109375" style="4" customWidth="1"/>
    <col min="1555" max="1794" width="11.42578125" style="4"/>
    <col min="1795" max="1795" width="15.7109375" style="4" customWidth="1"/>
    <col min="1796" max="1802" width="9.7109375" style="4" customWidth="1"/>
    <col min="1803" max="1803" width="1.5703125" style="4" customWidth="1"/>
    <col min="1804" max="1810" width="9.7109375" style="4" customWidth="1"/>
    <col min="1811" max="2050" width="11.42578125" style="4"/>
    <col min="2051" max="2051" width="15.7109375" style="4" customWidth="1"/>
    <col min="2052" max="2058" width="9.7109375" style="4" customWidth="1"/>
    <col min="2059" max="2059" width="1.5703125" style="4" customWidth="1"/>
    <col min="2060" max="2066" width="9.7109375" style="4" customWidth="1"/>
    <col min="2067" max="2306" width="11.42578125" style="4"/>
    <col min="2307" max="2307" width="15.7109375" style="4" customWidth="1"/>
    <col min="2308" max="2314" width="9.7109375" style="4" customWidth="1"/>
    <col min="2315" max="2315" width="1.5703125" style="4" customWidth="1"/>
    <col min="2316" max="2322" width="9.7109375" style="4" customWidth="1"/>
    <col min="2323" max="2562" width="11.42578125" style="4"/>
    <col min="2563" max="2563" width="15.7109375" style="4" customWidth="1"/>
    <col min="2564" max="2570" width="9.7109375" style="4" customWidth="1"/>
    <col min="2571" max="2571" width="1.5703125" style="4" customWidth="1"/>
    <col min="2572" max="2578" width="9.7109375" style="4" customWidth="1"/>
    <col min="2579" max="2818" width="11.42578125" style="4"/>
    <col min="2819" max="2819" width="15.7109375" style="4" customWidth="1"/>
    <col min="2820" max="2826" width="9.7109375" style="4" customWidth="1"/>
    <col min="2827" max="2827" width="1.5703125" style="4" customWidth="1"/>
    <col min="2828" max="2834" width="9.7109375" style="4" customWidth="1"/>
    <col min="2835" max="3074" width="11.42578125" style="4"/>
    <col min="3075" max="3075" width="15.7109375" style="4" customWidth="1"/>
    <col min="3076" max="3082" width="9.7109375" style="4" customWidth="1"/>
    <col min="3083" max="3083" width="1.5703125" style="4" customWidth="1"/>
    <col min="3084" max="3090" width="9.7109375" style="4" customWidth="1"/>
    <col min="3091" max="3330" width="11.42578125" style="4"/>
    <col min="3331" max="3331" width="15.7109375" style="4" customWidth="1"/>
    <col min="3332" max="3338" width="9.7109375" style="4" customWidth="1"/>
    <col min="3339" max="3339" width="1.5703125" style="4" customWidth="1"/>
    <col min="3340" max="3346" width="9.7109375" style="4" customWidth="1"/>
    <col min="3347" max="3586" width="11.42578125" style="4"/>
    <col min="3587" max="3587" width="15.7109375" style="4" customWidth="1"/>
    <col min="3588" max="3594" width="9.7109375" style="4" customWidth="1"/>
    <col min="3595" max="3595" width="1.5703125" style="4" customWidth="1"/>
    <col min="3596" max="3602" width="9.7109375" style="4" customWidth="1"/>
    <col min="3603" max="3842" width="11.42578125" style="4"/>
    <col min="3843" max="3843" width="15.7109375" style="4" customWidth="1"/>
    <col min="3844" max="3850" width="9.7109375" style="4" customWidth="1"/>
    <col min="3851" max="3851" width="1.5703125" style="4" customWidth="1"/>
    <col min="3852" max="3858" width="9.7109375" style="4" customWidth="1"/>
    <col min="3859" max="4098" width="11.42578125" style="4"/>
    <col min="4099" max="4099" width="15.7109375" style="4" customWidth="1"/>
    <col min="4100" max="4106" width="9.7109375" style="4" customWidth="1"/>
    <col min="4107" max="4107" width="1.5703125" style="4" customWidth="1"/>
    <col min="4108" max="4114" width="9.7109375" style="4" customWidth="1"/>
    <col min="4115" max="4354" width="11.42578125" style="4"/>
    <col min="4355" max="4355" width="15.7109375" style="4" customWidth="1"/>
    <col min="4356" max="4362" width="9.7109375" style="4" customWidth="1"/>
    <col min="4363" max="4363" width="1.5703125" style="4" customWidth="1"/>
    <col min="4364" max="4370" width="9.7109375" style="4" customWidth="1"/>
    <col min="4371" max="4610" width="11.42578125" style="4"/>
    <col min="4611" max="4611" width="15.7109375" style="4" customWidth="1"/>
    <col min="4612" max="4618" width="9.7109375" style="4" customWidth="1"/>
    <col min="4619" max="4619" width="1.5703125" style="4" customWidth="1"/>
    <col min="4620" max="4626" width="9.7109375" style="4" customWidth="1"/>
    <col min="4627" max="4866" width="11.42578125" style="4"/>
    <col min="4867" max="4867" width="15.7109375" style="4" customWidth="1"/>
    <col min="4868" max="4874" width="9.7109375" style="4" customWidth="1"/>
    <col min="4875" max="4875" width="1.5703125" style="4" customWidth="1"/>
    <col min="4876" max="4882" width="9.7109375" style="4" customWidth="1"/>
    <col min="4883" max="5122" width="11.42578125" style="4"/>
    <col min="5123" max="5123" width="15.7109375" style="4" customWidth="1"/>
    <col min="5124" max="5130" width="9.7109375" style="4" customWidth="1"/>
    <col min="5131" max="5131" width="1.5703125" style="4" customWidth="1"/>
    <col min="5132" max="5138" width="9.7109375" style="4" customWidth="1"/>
    <col min="5139" max="5378" width="11.42578125" style="4"/>
    <col min="5379" max="5379" width="15.7109375" style="4" customWidth="1"/>
    <col min="5380" max="5386" width="9.7109375" style="4" customWidth="1"/>
    <col min="5387" max="5387" width="1.5703125" style="4" customWidth="1"/>
    <col min="5388" max="5394" width="9.7109375" style="4" customWidth="1"/>
    <col min="5395" max="5634" width="11.42578125" style="4"/>
    <col min="5635" max="5635" width="15.7109375" style="4" customWidth="1"/>
    <col min="5636" max="5642" width="9.7109375" style="4" customWidth="1"/>
    <col min="5643" max="5643" width="1.5703125" style="4" customWidth="1"/>
    <col min="5644" max="5650" width="9.7109375" style="4" customWidth="1"/>
    <col min="5651" max="5890" width="11.42578125" style="4"/>
    <col min="5891" max="5891" width="15.7109375" style="4" customWidth="1"/>
    <col min="5892" max="5898" width="9.7109375" style="4" customWidth="1"/>
    <col min="5899" max="5899" width="1.5703125" style="4" customWidth="1"/>
    <col min="5900" max="5906" width="9.7109375" style="4" customWidth="1"/>
    <col min="5907" max="6146" width="11.42578125" style="4"/>
    <col min="6147" max="6147" width="15.7109375" style="4" customWidth="1"/>
    <col min="6148" max="6154" width="9.7109375" style="4" customWidth="1"/>
    <col min="6155" max="6155" width="1.5703125" style="4" customWidth="1"/>
    <col min="6156" max="6162" width="9.7109375" style="4" customWidth="1"/>
    <col min="6163" max="6402" width="11.42578125" style="4"/>
    <col min="6403" max="6403" width="15.7109375" style="4" customWidth="1"/>
    <col min="6404" max="6410" width="9.7109375" style="4" customWidth="1"/>
    <col min="6411" max="6411" width="1.5703125" style="4" customWidth="1"/>
    <col min="6412" max="6418" width="9.7109375" style="4" customWidth="1"/>
    <col min="6419" max="6658" width="11.42578125" style="4"/>
    <col min="6659" max="6659" width="15.7109375" style="4" customWidth="1"/>
    <col min="6660" max="6666" width="9.7109375" style="4" customWidth="1"/>
    <col min="6667" max="6667" width="1.5703125" style="4" customWidth="1"/>
    <col min="6668" max="6674" width="9.7109375" style="4" customWidth="1"/>
    <col min="6675" max="6914" width="11.42578125" style="4"/>
    <col min="6915" max="6915" width="15.7109375" style="4" customWidth="1"/>
    <col min="6916" max="6922" width="9.7109375" style="4" customWidth="1"/>
    <col min="6923" max="6923" width="1.5703125" style="4" customWidth="1"/>
    <col min="6924" max="6930" width="9.7109375" style="4" customWidth="1"/>
    <col min="6931" max="7170" width="11.42578125" style="4"/>
    <col min="7171" max="7171" width="15.7109375" style="4" customWidth="1"/>
    <col min="7172" max="7178" width="9.7109375" style="4" customWidth="1"/>
    <col min="7179" max="7179" width="1.5703125" style="4" customWidth="1"/>
    <col min="7180" max="7186" width="9.7109375" style="4" customWidth="1"/>
    <col min="7187" max="7426" width="11.42578125" style="4"/>
    <col min="7427" max="7427" width="15.7109375" style="4" customWidth="1"/>
    <col min="7428" max="7434" width="9.7109375" style="4" customWidth="1"/>
    <col min="7435" max="7435" width="1.5703125" style="4" customWidth="1"/>
    <col min="7436" max="7442" width="9.7109375" style="4" customWidth="1"/>
    <col min="7443" max="7682" width="11.42578125" style="4"/>
    <col min="7683" max="7683" width="15.7109375" style="4" customWidth="1"/>
    <col min="7684" max="7690" width="9.7109375" style="4" customWidth="1"/>
    <col min="7691" max="7691" width="1.5703125" style="4" customWidth="1"/>
    <col min="7692" max="7698" width="9.7109375" style="4" customWidth="1"/>
    <col min="7699" max="7938" width="11.42578125" style="4"/>
    <col min="7939" max="7939" width="15.7109375" style="4" customWidth="1"/>
    <col min="7940" max="7946" width="9.7109375" style="4" customWidth="1"/>
    <col min="7947" max="7947" width="1.5703125" style="4" customWidth="1"/>
    <col min="7948" max="7954" width="9.7109375" style="4" customWidth="1"/>
    <col min="7955" max="8194" width="11.42578125" style="4"/>
    <col min="8195" max="8195" width="15.7109375" style="4" customWidth="1"/>
    <col min="8196" max="8202" width="9.7109375" style="4" customWidth="1"/>
    <col min="8203" max="8203" width="1.5703125" style="4" customWidth="1"/>
    <col min="8204" max="8210" width="9.7109375" style="4" customWidth="1"/>
    <col min="8211" max="8450" width="11.42578125" style="4"/>
    <col min="8451" max="8451" width="15.7109375" style="4" customWidth="1"/>
    <col min="8452" max="8458" width="9.7109375" style="4" customWidth="1"/>
    <col min="8459" max="8459" width="1.5703125" style="4" customWidth="1"/>
    <col min="8460" max="8466" width="9.7109375" style="4" customWidth="1"/>
    <col min="8467" max="8706" width="11.42578125" style="4"/>
    <col min="8707" max="8707" width="15.7109375" style="4" customWidth="1"/>
    <col min="8708" max="8714" width="9.7109375" style="4" customWidth="1"/>
    <col min="8715" max="8715" width="1.5703125" style="4" customWidth="1"/>
    <col min="8716" max="8722" width="9.7109375" style="4" customWidth="1"/>
    <col min="8723" max="8962" width="11.42578125" style="4"/>
    <col min="8963" max="8963" width="15.7109375" style="4" customWidth="1"/>
    <col min="8964" max="8970" width="9.7109375" style="4" customWidth="1"/>
    <col min="8971" max="8971" width="1.5703125" style="4" customWidth="1"/>
    <col min="8972" max="8978" width="9.7109375" style="4" customWidth="1"/>
    <col min="8979" max="9218" width="11.42578125" style="4"/>
    <col min="9219" max="9219" width="15.7109375" style="4" customWidth="1"/>
    <col min="9220" max="9226" width="9.7109375" style="4" customWidth="1"/>
    <col min="9227" max="9227" width="1.5703125" style="4" customWidth="1"/>
    <col min="9228" max="9234" width="9.7109375" style="4" customWidth="1"/>
    <col min="9235" max="9474" width="11.42578125" style="4"/>
    <col min="9475" max="9475" width="15.7109375" style="4" customWidth="1"/>
    <col min="9476" max="9482" width="9.7109375" style="4" customWidth="1"/>
    <col min="9483" max="9483" width="1.5703125" style="4" customWidth="1"/>
    <col min="9484" max="9490" width="9.7109375" style="4" customWidth="1"/>
    <col min="9491" max="9730" width="11.42578125" style="4"/>
    <col min="9731" max="9731" width="15.7109375" style="4" customWidth="1"/>
    <col min="9732" max="9738" width="9.7109375" style="4" customWidth="1"/>
    <col min="9739" max="9739" width="1.5703125" style="4" customWidth="1"/>
    <col min="9740" max="9746" width="9.7109375" style="4" customWidth="1"/>
    <col min="9747" max="9986" width="11.42578125" style="4"/>
    <col min="9987" max="9987" width="15.7109375" style="4" customWidth="1"/>
    <col min="9988" max="9994" width="9.7109375" style="4" customWidth="1"/>
    <col min="9995" max="9995" width="1.5703125" style="4" customWidth="1"/>
    <col min="9996" max="10002" width="9.7109375" style="4" customWidth="1"/>
    <col min="10003" max="10242" width="11.42578125" style="4"/>
    <col min="10243" max="10243" width="15.7109375" style="4" customWidth="1"/>
    <col min="10244" max="10250" width="9.7109375" style="4" customWidth="1"/>
    <col min="10251" max="10251" width="1.5703125" style="4" customWidth="1"/>
    <col min="10252" max="10258" width="9.7109375" style="4" customWidth="1"/>
    <col min="10259" max="10498" width="11.42578125" style="4"/>
    <col min="10499" max="10499" width="15.7109375" style="4" customWidth="1"/>
    <col min="10500" max="10506" width="9.7109375" style="4" customWidth="1"/>
    <col min="10507" max="10507" width="1.5703125" style="4" customWidth="1"/>
    <col min="10508" max="10514" width="9.7109375" style="4" customWidth="1"/>
    <col min="10515" max="10754" width="11.42578125" style="4"/>
    <col min="10755" max="10755" width="15.7109375" style="4" customWidth="1"/>
    <col min="10756" max="10762" width="9.7109375" style="4" customWidth="1"/>
    <col min="10763" max="10763" width="1.5703125" style="4" customWidth="1"/>
    <col min="10764" max="10770" width="9.7109375" style="4" customWidth="1"/>
    <col min="10771" max="11010" width="11.42578125" style="4"/>
    <col min="11011" max="11011" width="15.7109375" style="4" customWidth="1"/>
    <col min="11012" max="11018" width="9.7109375" style="4" customWidth="1"/>
    <col min="11019" max="11019" width="1.5703125" style="4" customWidth="1"/>
    <col min="11020" max="11026" width="9.7109375" style="4" customWidth="1"/>
    <col min="11027" max="11266" width="11.42578125" style="4"/>
    <col min="11267" max="11267" width="15.7109375" style="4" customWidth="1"/>
    <col min="11268" max="11274" width="9.7109375" style="4" customWidth="1"/>
    <col min="11275" max="11275" width="1.5703125" style="4" customWidth="1"/>
    <col min="11276" max="11282" width="9.7109375" style="4" customWidth="1"/>
    <col min="11283" max="11522" width="11.42578125" style="4"/>
    <col min="11523" max="11523" width="15.7109375" style="4" customWidth="1"/>
    <col min="11524" max="11530" width="9.7109375" style="4" customWidth="1"/>
    <col min="11531" max="11531" width="1.5703125" style="4" customWidth="1"/>
    <col min="11532" max="11538" width="9.7109375" style="4" customWidth="1"/>
    <col min="11539" max="11778" width="11.42578125" style="4"/>
    <col min="11779" max="11779" width="15.7109375" style="4" customWidth="1"/>
    <col min="11780" max="11786" width="9.7109375" style="4" customWidth="1"/>
    <col min="11787" max="11787" width="1.5703125" style="4" customWidth="1"/>
    <col min="11788" max="11794" width="9.7109375" style="4" customWidth="1"/>
    <col min="11795" max="12034" width="11.42578125" style="4"/>
    <col min="12035" max="12035" width="15.7109375" style="4" customWidth="1"/>
    <col min="12036" max="12042" width="9.7109375" style="4" customWidth="1"/>
    <col min="12043" max="12043" width="1.5703125" style="4" customWidth="1"/>
    <col min="12044" max="12050" width="9.7109375" style="4" customWidth="1"/>
    <col min="12051" max="12290" width="11.42578125" style="4"/>
    <col min="12291" max="12291" width="15.7109375" style="4" customWidth="1"/>
    <col min="12292" max="12298" width="9.7109375" style="4" customWidth="1"/>
    <col min="12299" max="12299" width="1.5703125" style="4" customWidth="1"/>
    <col min="12300" max="12306" width="9.7109375" style="4" customWidth="1"/>
    <col min="12307" max="12546" width="11.42578125" style="4"/>
    <col min="12547" max="12547" width="15.7109375" style="4" customWidth="1"/>
    <col min="12548" max="12554" width="9.7109375" style="4" customWidth="1"/>
    <col min="12555" max="12555" width="1.5703125" style="4" customWidth="1"/>
    <col min="12556" max="12562" width="9.7109375" style="4" customWidth="1"/>
    <col min="12563" max="12802" width="11.42578125" style="4"/>
    <col min="12803" max="12803" width="15.7109375" style="4" customWidth="1"/>
    <col min="12804" max="12810" width="9.7109375" style="4" customWidth="1"/>
    <col min="12811" max="12811" width="1.5703125" style="4" customWidth="1"/>
    <col min="12812" max="12818" width="9.7109375" style="4" customWidth="1"/>
    <col min="12819" max="13058" width="11.42578125" style="4"/>
    <col min="13059" max="13059" width="15.7109375" style="4" customWidth="1"/>
    <col min="13060" max="13066" width="9.7109375" style="4" customWidth="1"/>
    <col min="13067" max="13067" width="1.5703125" style="4" customWidth="1"/>
    <col min="13068" max="13074" width="9.7109375" style="4" customWidth="1"/>
    <col min="13075" max="13314" width="11.42578125" style="4"/>
    <col min="13315" max="13315" width="15.7109375" style="4" customWidth="1"/>
    <col min="13316" max="13322" width="9.7109375" style="4" customWidth="1"/>
    <col min="13323" max="13323" width="1.5703125" style="4" customWidth="1"/>
    <col min="13324" max="13330" width="9.7109375" style="4" customWidth="1"/>
    <col min="13331" max="13570" width="11.42578125" style="4"/>
    <col min="13571" max="13571" width="15.7109375" style="4" customWidth="1"/>
    <col min="13572" max="13578" width="9.7109375" style="4" customWidth="1"/>
    <col min="13579" max="13579" width="1.5703125" style="4" customWidth="1"/>
    <col min="13580" max="13586" width="9.7109375" style="4" customWidth="1"/>
    <col min="13587" max="13826" width="11.42578125" style="4"/>
    <col min="13827" max="13827" width="15.7109375" style="4" customWidth="1"/>
    <col min="13828" max="13834" width="9.7109375" style="4" customWidth="1"/>
    <col min="13835" max="13835" width="1.5703125" style="4" customWidth="1"/>
    <col min="13836" max="13842" width="9.7109375" style="4" customWidth="1"/>
    <col min="13843" max="14082" width="11.42578125" style="4"/>
    <col min="14083" max="14083" width="15.7109375" style="4" customWidth="1"/>
    <col min="14084" max="14090" width="9.7109375" style="4" customWidth="1"/>
    <col min="14091" max="14091" width="1.5703125" style="4" customWidth="1"/>
    <col min="14092" max="14098" width="9.7109375" style="4" customWidth="1"/>
    <col min="14099" max="14338" width="11.42578125" style="4"/>
    <col min="14339" max="14339" width="15.7109375" style="4" customWidth="1"/>
    <col min="14340" max="14346" width="9.7109375" style="4" customWidth="1"/>
    <col min="14347" max="14347" width="1.5703125" style="4" customWidth="1"/>
    <col min="14348" max="14354" width="9.7109375" style="4" customWidth="1"/>
    <col min="14355" max="14594" width="11.42578125" style="4"/>
    <col min="14595" max="14595" width="15.7109375" style="4" customWidth="1"/>
    <col min="14596" max="14602" width="9.7109375" style="4" customWidth="1"/>
    <col min="14603" max="14603" width="1.5703125" style="4" customWidth="1"/>
    <col min="14604" max="14610" width="9.7109375" style="4" customWidth="1"/>
    <col min="14611" max="14850" width="11.42578125" style="4"/>
    <col min="14851" max="14851" width="15.7109375" style="4" customWidth="1"/>
    <col min="14852" max="14858" width="9.7109375" style="4" customWidth="1"/>
    <col min="14859" max="14859" width="1.5703125" style="4" customWidth="1"/>
    <col min="14860" max="14866" width="9.7109375" style="4" customWidth="1"/>
    <col min="14867" max="15106" width="11.42578125" style="4"/>
    <col min="15107" max="15107" width="15.7109375" style="4" customWidth="1"/>
    <col min="15108" max="15114" width="9.7109375" style="4" customWidth="1"/>
    <col min="15115" max="15115" width="1.5703125" style="4" customWidth="1"/>
    <col min="15116" max="15122" width="9.7109375" style="4" customWidth="1"/>
    <col min="15123" max="15362" width="11.42578125" style="4"/>
    <col min="15363" max="15363" width="15.7109375" style="4" customWidth="1"/>
    <col min="15364" max="15370" width="9.7109375" style="4" customWidth="1"/>
    <col min="15371" max="15371" width="1.5703125" style="4" customWidth="1"/>
    <col min="15372" max="15378" width="9.7109375" style="4" customWidth="1"/>
    <col min="15379" max="15618" width="11.42578125" style="4"/>
    <col min="15619" max="15619" width="15.7109375" style="4" customWidth="1"/>
    <col min="15620" max="15626" width="9.7109375" style="4" customWidth="1"/>
    <col min="15627" max="15627" width="1.5703125" style="4" customWidth="1"/>
    <col min="15628" max="15634" width="9.7109375" style="4" customWidth="1"/>
    <col min="15635" max="15874" width="11.42578125" style="4"/>
    <col min="15875" max="15875" width="15.7109375" style="4" customWidth="1"/>
    <col min="15876" max="15882" width="9.7109375" style="4" customWidth="1"/>
    <col min="15883" max="15883" width="1.5703125" style="4" customWidth="1"/>
    <col min="15884" max="15890" width="9.7109375" style="4" customWidth="1"/>
    <col min="15891" max="16130" width="11.42578125" style="4"/>
    <col min="16131" max="16131" width="15.7109375" style="4" customWidth="1"/>
    <col min="16132" max="16138" width="9.7109375" style="4" customWidth="1"/>
    <col min="16139" max="16139" width="1.5703125" style="4" customWidth="1"/>
    <col min="16140" max="16146" width="9.7109375" style="4" customWidth="1"/>
    <col min="16147" max="16384" width="11.42578125" style="4"/>
  </cols>
  <sheetData>
    <row r="1" spans="1:20" s="37" customFormat="1" ht="14.25" customHeight="1" thickBot="1" x14ac:dyDescent="0.3">
      <c r="A1" s="316" t="s">
        <v>125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T1" s="258" t="s">
        <v>232</v>
      </c>
    </row>
    <row r="2" spans="1:20" s="37" customFormat="1" ht="12.75" customHeight="1" x14ac:dyDescent="0.25">
      <c r="A2" s="316" t="s">
        <v>283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</row>
    <row r="3" spans="1:20" s="37" customFormat="1" ht="12.75" customHeight="1" x14ac:dyDescent="0.25">
      <c r="A3" s="316" t="s">
        <v>132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</row>
    <row r="4" spans="1:20" s="37" customFormat="1" ht="12.75" customHeight="1" x14ac:dyDescent="0.25">
      <c r="A4" s="316" t="s">
        <v>141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</row>
    <row r="5" spans="1:20" s="37" customFormat="1" ht="13.5" customHeight="1" x14ac:dyDescent="0.25">
      <c r="A5" s="316" t="s">
        <v>121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1:20" ht="13.5" customHeight="1" thickBot="1" x14ac:dyDescent="0.3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57"/>
    </row>
    <row r="7" spans="1:20" s="8" customFormat="1" ht="15" customHeight="1" x14ac:dyDescent="0.25">
      <c r="A7" s="319" t="s">
        <v>117</v>
      </c>
      <c r="B7" s="311" t="s">
        <v>6</v>
      </c>
      <c r="C7" s="311"/>
      <c r="D7" s="311"/>
      <c r="E7" s="311"/>
      <c r="F7" s="311"/>
      <c r="G7" s="311"/>
      <c r="H7" s="311"/>
      <c r="I7" s="311"/>
      <c r="J7" s="62"/>
      <c r="K7" s="311" t="s">
        <v>7</v>
      </c>
      <c r="L7" s="311"/>
      <c r="M7" s="311"/>
      <c r="N7" s="311"/>
      <c r="O7" s="311"/>
      <c r="P7" s="311"/>
      <c r="Q7" s="311"/>
      <c r="R7" s="311"/>
    </row>
    <row r="8" spans="1:20" ht="15" customHeight="1" thickBot="1" x14ac:dyDescent="0.3">
      <c r="A8" s="320"/>
      <c r="B8" s="11">
        <v>2009</v>
      </c>
      <c r="C8" s="11">
        <v>2010</v>
      </c>
      <c r="D8" s="11">
        <v>2011</v>
      </c>
      <c r="E8" s="11">
        <v>2012</v>
      </c>
      <c r="F8" s="11">
        <v>2013</v>
      </c>
      <c r="G8" s="11">
        <v>2014</v>
      </c>
      <c r="H8" s="11">
        <v>2015</v>
      </c>
      <c r="I8" s="11">
        <v>2016</v>
      </c>
      <c r="J8" s="62"/>
      <c r="K8" s="11">
        <v>2009</v>
      </c>
      <c r="L8" s="11">
        <v>2010</v>
      </c>
      <c r="M8" s="11">
        <v>2011</v>
      </c>
      <c r="N8" s="11">
        <v>2012</v>
      </c>
      <c r="O8" s="11">
        <v>2013</v>
      </c>
      <c r="P8" s="11">
        <v>2014</v>
      </c>
      <c r="Q8" s="11">
        <v>2015</v>
      </c>
      <c r="R8" s="11">
        <v>2016</v>
      </c>
    </row>
    <row r="9" spans="1:20" ht="9.75" customHeight="1" x14ac:dyDescent="0.25">
      <c r="A9" s="19"/>
      <c r="B9" s="9"/>
      <c r="C9" s="9"/>
      <c r="D9" s="9"/>
      <c r="E9" s="9"/>
      <c r="F9" s="9"/>
      <c r="G9" s="9"/>
      <c r="H9" s="9"/>
      <c r="I9" s="9"/>
    </row>
    <row r="10" spans="1:20" s="26" customFormat="1" ht="25.5" customHeight="1" x14ac:dyDescent="0.25">
      <c r="A10" s="85" t="s">
        <v>11</v>
      </c>
      <c r="B10" s="79">
        <f t="shared" ref="B10:G10" si="0">+B12+B17</f>
        <v>8077</v>
      </c>
      <c r="C10" s="79">
        <f t="shared" si="0"/>
        <v>7834</v>
      </c>
      <c r="D10" s="79">
        <f t="shared" si="0"/>
        <v>7822</v>
      </c>
      <c r="E10" s="79">
        <f t="shared" si="0"/>
        <v>8426</v>
      </c>
      <c r="F10" s="79">
        <f t="shared" si="0"/>
        <v>6794</v>
      </c>
      <c r="G10" s="79">
        <f t="shared" si="0"/>
        <v>6718</v>
      </c>
      <c r="H10" s="79">
        <f>+H12+H17</f>
        <v>7202</v>
      </c>
      <c r="I10" s="79">
        <f>+I12+I17</f>
        <v>6534</v>
      </c>
      <c r="K10" s="90">
        <v>22</v>
      </c>
      <c r="L10" s="90">
        <v>21.5</v>
      </c>
      <c r="M10" s="90">
        <v>21.7</v>
      </c>
      <c r="N10" s="90">
        <v>23.6</v>
      </c>
      <c r="O10" s="90">
        <v>18.899999999999999</v>
      </c>
      <c r="P10" s="90">
        <v>18.5</v>
      </c>
      <c r="Q10" s="90">
        <v>19.899999999999999</v>
      </c>
      <c r="R10" s="90">
        <v>18.748923959827835</v>
      </c>
    </row>
    <row r="11" spans="1:20" ht="15" customHeight="1" x14ac:dyDescent="0.25">
      <c r="A11" s="8"/>
      <c r="B11" s="70"/>
      <c r="C11" s="70"/>
      <c r="D11" s="70"/>
      <c r="E11" s="70"/>
      <c r="F11" s="70"/>
      <c r="G11" s="70"/>
      <c r="H11" s="70"/>
      <c r="I11" s="70"/>
      <c r="K11" s="86"/>
      <c r="L11" s="86"/>
      <c r="M11" s="86"/>
      <c r="N11" s="86"/>
      <c r="O11" s="86"/>
      <c r="P11" s="86"/>
      <c r="Q11" s="86"/>
      <c r="R11" s="86"/>
    </row>
    <row r="12" spans="1:20" s="8" customFormat="1" ht="25.5" customHeight="1" x14ac:dyDescent="0.25">
      <c r="A12" s="7" t="s">
        <v>21</v>
      </c>
      <c r="B12" s="73">
        <f t="shared" ref="B12:I12" si="1">+B13+B14+B15</f>
        <v>5728</v>
      </c>
      <c r="C12" s="73">
        <f t="shared" si="1"/>
        <v>5471</v>
      </c>
      <c r="D12" s="73">
        <f t="shared" si="1"/>
        <v>5435</v>
      </c>
      <c r="E12" s="73">
        <f t="shared" si="1"/>
        <v>5888</v>
      </c>
      <c r="F12" s="73">
        <f t="shared" si="1"/>
        <v>4635</v>
      </c>
      <c r="G12" s="73">
        <f t="shared" si="1"/>
        <v>4654</v>
      </c>
      <c r="H12" s="73">
        <f t="shared" si="1"/>
        <v>5016</v>
      </c>
      <c r="I12" s="73">
        <f t="shared" si="1"/>
        <v>4534</v>
      </c>
      <c r="K12" s="89">
        <v>24.4</v>
      </c>
      <c r="L12" s="89">
        <v>23.7</v>
      </c>
      <c r="M12" s="89">
        <f>+D12/22784*100</f>
        <v>23.854459269662922</v>
      </c>
      <c r="N12" s="89">
        <v>26.7</v>
      </c>
      <c r="O12" s="89">
        <v>21.2</v>
      </c>
      <c r="P12" s="89">
        <v>21.1</v>
      </c>
      <c r="Q12" s="89">
        <v>23</v>
      </c>
      <c r="R12" s="89">
        <v>22.03431015211158</v>
      </c>
    </row>
    <row r="13" spans="1:20" ht="15" customHeight="1" x14ac:dyDescent="0.25">
      <c r="A13" s="51" t="s">
        <v>22</v>
      </c>
      <c r="B13" s="23">
        <v>2220</v>
      </c>
      <c r="C13" s="23">
        <v>2212</v>
      </c>
      <c r="D13" s="23">
        <v>1726</v>
      </c>
      <c r="E13" s="23">
        <v>2012</v>
      </c>
      <c r="F13" s="23">
        <v>1520</v>
      </c>
      <c r="G13" s="23">
        <v>1651</v>
      </c>
      <c r="H13" s="23">
        <v>1774</v>
      </c>
      <c r="I13" s="23">
        <v>1594</v>
      </c>
      <c r="K13" s="86">
        <v>23</v>
      </c>
      <c r="L13" s="86">
        <v>24.5</v>
      </c>
      <c r="M13" s="86">
        <v>20</v>
      </c>
      <c r="N13" s="86">
        <v>23.8</v>
      </c>
      <c r="O13" s="86">
        <v>18.7</v>
      </c>
      <c r="P13" s="86">
        <v>20.7</v>
      </c>
      <c r="Q13" s="86">
        <v>22.6</v>
      </c>
      <c r="R13" s="86">
        <v>22.129668193808136</v>
      </c>
    </row>
    <row r="14" spans="1:20" ht="15" customHeight="1" x14ac:dyDescent="0.25">
      <c r="A14" s="51" t="s">
        <v>23</v>
      </c>
      <c r="B14" s="23">
        <v>2116</v>
      </c>
      <c r="C14" s="23">
        <v>1851</v>
      </c>
      <c r="D14" s="23">
        <v>2083</v>
      </c>
      <c r="E14" s="23">
        <v>2226</v>
      </c>
      <c r="F14" s="23">
        <v>1815</v>
      </c>
      <c r="G14" s="23">
        <v>1694</v>
      </c>
      <c r="H14" s="23">
        <v>1841</v>
      </c>
      <c r="I14" s="23">
        <v>1607</v>
      </c>
      <c r="K14" s="86">
        <v>28.1</v>
      </c>
      <c r="L14" s="86">
        <v>23.8</v>
      </c>
      <c r="M14" s="86">
        <v>27.6</v>
      </c>
      <c r="N14" s="86">
        <v>30.2</v>
      </c>
      <c r="O14" s="86">
        <v>24.6</v>
      </c>
      <c r="P14" s="86">
        <v>22.9</v>
      </c>
      <c r="Q14" s="86">
        <v>25.6</v>
      </c>
      <c r="R14" s="86">
        <v>23.242695979172691</v>
      </c>
    </row>
    <row r="15" spans="1:20" ht="15" customHeight="1" x14ac:dyDescent="0.25">
      <c r="A15" s="51" t="s">
        <v>24</v>
      </c>
      <c r="B15" s="23">
        <v>1392</v>
      </c>
      <c r="C15" s="23">
        <v>1408</v>
      </c>
      <c r="D15" s="23">
        <v>1626</v>
      </c>
      <c r="E15" s="23">
        <v>1650</v>
      </c>
      <c r="F15" s="23">
        <v>1300</v>
      </c>
      <c r="G15" s="23">
        <v>1309</v>
      </c>
      <c r="H15" s="23">
        <v>1401</v>
      </c>
      <c r="I15" s="23">
        <v>1333</v>
      </c>
      <c r="K15" s="86">
        <v>22.1</v>
      </c>
      <c r="L15" s="86">
        <v>22.4</v>
      </c>
      <c r="M15" s="86">
        <v>24.5</v>
      </c>
      <c r="N15" s="86">
        <v>26.4</v>
      </c>
      <c r="O15" s="86">
        <v>20.3</v>
      </c>
      <c r="P15" s="86">
        <v>19.5</v>
      </c>
      <c r="Q15" s="86">
        <v>20.7</v>
      </c>
      <c r="R15" s="86">
        <v>20.634674922600617</v>
      </c>
    </row>
    <row r="16" spans="1:20" ht="15" customHeight="1" x14ac:dyDescent="0.25">
      <c r="A16" s="8"/>
      <c r="B16" s="23"/>
      <c r="C16" s="23"/>
      <c r="D16" s="23"/>
      <c r="E16" s="23"/>
      <c r="F16" s="23"/>
      <c r="G16" s="23"/>
      <c r="H16" s="23"/>
      <c r="I16" s="23"/>
      <c r="K16" s="86"/>
      <c r="L16" s="86"/>
      <c r="M16" s="86"/>
      <c r="N16" s="86"/>
      <c r="O16" s="86"/>
      <c r="P16" s="86"/>
      <c r="Q16" s="86"/>
      <c r="R16" s="86"/>
    </row>
    <row r="17" spans="1:18" s="8" customFormat="1" ht="25.5" customHeight="1" x14ac:dyDescent="0.25">
      <c r="A17" s="1" t="s">
        <v>124</v>
      </c>
      <c r="B17" s="73">
        <f t="shared" ref="B17:I17" si="2">+B18+B19</f>
        <v>2349</v>
      </c>
      <c r="C17" s="73">
        <f t="shared" si="2"/>
        <v>2363</v>
      </c>
      <c r="D17" s="73">
        <f t="shared" si="2"/>
        <v>2387</v>
      </c>
      <c r="E17" s="73">
        <f t="shared" si="2"/>
        <v>2538</v>
      </c>
      <c r="F17" s="73">
        <f t="shared" si="2"/>
        <v>2159</v>
      </c>
      <c r="G17" s="73">
        <f t="shared" si="2"/>
        <v>2064</v>
      </c>
      <c r="H17" s="73">
        <f t="shared" si="2"/>
        <v>2186</v>
      </c>
      <c r="I17" s="73">
        <f t="shared" si="2"/>
        <v>2000</v>
      </c>
      <c r="J17" s="44"/>
      <c r="K17" s="89">
        <v>17.7</v>
      </c>
      <c r="L17" s="89">
        <v>17.8</v>
      </c>
      <c r="M17" s="89">
        <f>+D17/13223*100</f>
        <v>18.051879301217575</v>
      </c>
      <c r="N17" s="89">
        <v>18.5</v>
      </c>
      <c r="O17" s="89">
        <v>15.3</v>
      </c>
      <c r="P17" s="89">
        <v>14.4</v>
      </c>
      <c r="Q17" s="89">
        <v>15.2</v>
      </c>
      <c r="R17" s="89">
        <v>14.012471099278359</v>
      </c>
    </row>
    <row r="18" spans="1:18" ht="15" customHeight="1" x14ac:dyDescent="0.25">
      <c r="A18" s="51" t="s">
        <v>25</v>
      </c>
      <c r="B18" s="23">
        <v>1717</v>
      </c>
      <c r="C18" s="23">
        <v>1664</v>
      </c>
      <c r="D18" s="23">
        <v>1642</v>
      </c>
      <c r="E18" s="23">
        <v>1721</v>
      </c>
      <c r="F18" s="23">
        <v>1394</v>
      </c>
      <c r="G18" s="23">
        <v>1365</v>
      </c>
      <c r="H18" s="23">
        <v>1564</v>
      </c>
      <c r="I18" s="23">
        <v>1338</v>
      </c>
      <c r="K18" s="86">
        <v>21.5</v>
      </c>
      <c r="L18" s="86">
        <v>21.3</v>
      </c>
      <c r="M18" s="86">
        <v>21.5</v>
      </c>
      <c r="N18" s="86">
        <v>21.1</v>
      </c>
      <c r="O18" s="86">
        <v>17.3</v>
      </c>
      <c r="P18" s="86">
        <v>16.8</v>
      </c>
      <c r="Q18" s="86">
        <v>18.7</v>
      </c>
      <c r="R18" s="86">
        <v>16.714553404122423</v>
      </c>
    </row>
    <row r="19" spans="1:18" ht="15" customHeight="1" x14ac:dyDescent="0.25">
      <c r="A19" s="51" t="s">
        <v>26</v>
      </c>
      <c r="B19" s="23">
        <v>632</v>
      </c>
      <c r="C19" s="23">
        <v>699</v>
      </c>
      <c r="D19" s="23">
        <v>745</v>
      </c>
      <c r="E19" s="23">
        <v>817</v>
      </c>
      <c r="F19" s="23">
        <v>765</v>
      </c>
      <c r="G19" s="23">
        <v>699</v>
      </c>
      <c r="H19" s="23">
        <v>622</v>
      </c>
      <c r="I19" s="23">
        <v>662</v>
      </c>
      <c r="K19" s="86">
        <v>12</v>
      </c>
      <c r="L19" s="86">
        <v>12.7</v>
      </c>
      <c r="M19" s="86">
        <v>13.3</v>
      </c>
      <c r="N19" s="86">
        <v>14.8</v>
      </c>
      <c r="O19" s="86">
        <v>12.8</v>
      </c>
      <c r="P19" s="86">
        <v>11.3</v>
      </c>
      <c r="Q19" s="86">
        <v>10.3</v>
      </c>
      <c r="R19" s="86">
        <v>10.561582641991066</v>
      </c>
    </row>
    <row r="20" spans="1:18" ht="15" customHeight="1" thickBot="1" x14ac:dyDescent="0.3">
      <c r="A20" s="78" t="s">
        <v>27</v>
      </c>
      <c r="B20" s="87" t="s">
        <v>8</v>
      </c>
      <c r="C20" s="87" t="s">
        <v>8</v>
      </c>
      <c r="D20" s="87" t="s">
        <v>8</v>
      </c>
      <c r="E20" s="87" t="s">
        <v>8</v>
      </c>
      <c r="F20" s="87" t="s">
        <v>8</v>
      </c>
      <c r="G20" s="87" t="s">
        <v>8</v>
      </c>
      <c r="H20" s="87" t="s">
        <v>8</v>
      </c>
      <c r="I20" s="87" t="s">
        <v>8</v>
      </c>
      <c r="J20" s="88"/>
      <c r="K20" s="87" t="s">
        <v>8</v>
      </c>
      <c r="L20" s="87" t="s">
        <v>8</v>
      </c>
      <c r="M20" s="87" t="s">
        <v>8</v>
      </c>
      <c r="N20" s="87" t="s">
        <v>8</v>
      </c>
      <c r="O20" s="87" t="s">
        <v>8</v>
      </c>
      <c r="P20" s="87" t="s">
        <v>8</v>
      </c>
      <c r="Q20" s="87" t="s">
        <v>8</v>
      </c>
      <c r="R20" s="87" t="s">
        <v>8</v>
      </c>
    </row>
    <row r="21" spans="1:18" ht="15" customHeight="1" x14ac:dyDescent="0.25">
      <c r="A21" s="315" t="s">
        <v>116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</row>
    <row r="23" spans="1:18" ht="15" customHeight="1" x14ac:dyDescent="0.25">
      <c r="J23" s="53"/>
    </row>
    <row r="24" spans="1:18" ht="15" customHeight="1" x14ac:dyDescent="0.25">
      <c r="J24" s="53"/>
    </row>
    <row r="25" spans="1:18" ht="15" customHeight="1" x14ac:dyDescent="0.25">
      <c r="J25" s="53"/>
    </row>
    <row r="26" spans="1:18" ht="15" customHeight="1" x14ac:dyDescent="0.25">
      <c r="J26" s="53"/>
    </row>
    <row r="27" spans="1:18" ht="15" customHeight="1" x14ac:dyDescent="0.25">
      <c r="J27" s="53"/>
    </row>
    <row r="28" spans="1:18" ht="15" customHeight="1" x14ac:dyDescent="0.25">
      <c r="J28" s="53"/>
    </row>
    <row r="29" spans="1:18" ht="15" customHeight="1" x14ac:dyDescent="0.25">
      <c r="J29" s="53"/>
    </row>
    <row r="30" spans="1:18" ht="15" customHeight="1" x14ac:dyDescent="0.25">
      <c r="J30" s="53"/>
    </row>
    <row r="31" spans="1:18" ht="15" customHeight="1" x14ac:dyDescent="0.25">
      <c r="J31" s="53"/>
    </row>
    <row r="32" spans="1:18" ht="15" customHeight="1" x14ac:dyDescent="0.25">
      <c r="J32" s="53"/>
    </row>
    <row r="33" spans="1:10" ht="15" customHeight="1" x14ac:dyDescent="0.25">
      <c r="J33" s="53"/>
    </row>
    <row r="34" spans="1:10" x14ac:dyDescent="0.25">
      <c r="A34" s="56"/>
    </row>
  </sheetData>
  <mergeCells count="9">
    <mergeCell ref="A21:R21"/>
    <mergeCell ref="A1:R1"/>
    <mergeCell ref="A2:R2"/>
    <mergeCell ref="A3:R3"/>
    <mergeCell ref="A4:R4"/>
    <mergeCell ref="A5:R5"/>
    <mergeCell ref="B7:I7"/>
    <mergeCell ref="K7:R7"/>
    <mergeCell ref="A7:A8"/>
  </mergeCells>
  <hyperlinks>
    <hyperlink ref="T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"/>
  <sheetViews>
    <sheetView zoomScaleNormal="100" workbookViewId="0">
      <selection activeCell="W13" sqref="W13"/>
    </sheetView>
  </sheetViews>
  <sheetFormatPr baseColWidth="10" defaultRowHeight="12.75" x14ac:dyDescent="0.25"/>
  <cols>
    <col min="1" max="1" width="11.28515625" style="4" bestFit="1" customWidth="1"/>
    <col min="2" max="9" width="6.7109375" style="4" customWidth="1"/>
    <col min="10" max="10" width="1.5703125" style="4" customWidth="1"/>
    <col min="11" max="18" width="6.7109375" style="4" customWidth="1"/>
    <col min="19" max="258" width="11.42578125" style="4"/>
    <col min="259" max="259" width="15.7109375" style="4" customWidth="1"/>
    <col min="260" max="266" width="7.7109375" style="4" customWidth="1"/>
    <col min="267" max="267" width="1.5703125" style="4" customWidth="1"/>
    <col min="268" max="274" width="7.7109375" style="4" customWidth="1"/>
    <col min="275" max="514" width="11.42578125" style="4"/>
    <col min="515" max="515" width="15.7109375" style="4" customWidth="1"/>
    <col min="516" max="522" width="7.7109375" style="4" customWidth="1"/>
    <col min="523" max="523" width="1.5703125" style="4" customWidth="1"/>
    <col min="524" max="530" width="7.7109375" style="4" customWidth="1"/>
    <col min="531" max="770" width="11.42578125" style="4"/>
    <col min="771" max="771" width="15.7109375" style="4" customWidth="1"/>
    <col min="772" max="778" width="7.7109375" style="4" customWidth="1"/>
    <col min="779" max="779" width="1.5703125" style="4" customWidth="1"/>
    <col min="780" max="786" width="7.7109375" style="4" customWidth="1"/>
    <col min="787" max="1026" width="11.42578125" style="4"/>
    <col min="1027" max="1027" width="15.7109375" style="4" customWidth="1"/>
    <col min="1028" max="1034" width="7.7109375" style="4" customWidth="1"/>
    <col min="1035" max="1035" width="1.5703125" style="4" customWidth="1"/>
    <col min="1036" max="1042" width="7.7109375" style="4" customWidth="1"/>
    <col min="1043" max="1282" width="11.42578125" style="4"/>
    <col min="1283" max="1283" width="15.7109375" style="4" customWidth="1"/>
    <col min="1284" max="1290" width="7.7109375" style="4" customWidth="1"/>
    <col min="1291" max="1291" width="1.5703125" style="4" customWidth="1"/>
    <col min="1292" max="1298" width="7.7109375" style="4" customWidth="1"/>
    <col min="1299" max="1538" width="11.42578125" style="4"/>
    <col min="1539" max="1539" width="15.7109375" style="4" customWidth="1"/>
    <col min="1540" max="1546" width="7.7109375" style="4" customWidth="1"/>
    <col min="1547" max="1547" width="1.5703125" style="4" customWidth="1"/>
    <col min="1548" max="1554" width="7.7109375" style="4" customWidth="1"/>
    <col min="1555" max="1794" width="11.42578125" style="4"/>
    <col min="1795" max="1795" width="15.7109375" style="4" customWidth="1"/>
    <col min="1796" max="1802" width="7.7109375" style="4" customWidth="1"/>
    <col min="1803" max="1803" width="1.5703125" style="4" customWidth="1"/>
    <col min="1804" max="1810" width="7.7109375" style="4" customWidth="1"/>
    <col min="1811" max="2050" width="11.42578125" style="4"/>
    <col min="2051" max="2051" width="15.7109375" style="4" customWidth="1"/>
    <col min="2052" max="2058" width="7.7109375" style="4" customWidth="1"/>
    <col min="2059" max="2059" width="1.5703125" style="4" customWidth="1"/>
    <col min="2060" max="2066" width="7.7109375" style="4" customWidth="1"/>
    <col min="2067" max="2306" width="11.42578125" style="4"/>
    <col min="2307" max="2307" width="15.7109375" style="4" customWidth="1"/>
    <col min="2308" max="2314" width="7.7109375" style="4" customWidth="1"/>
    <col min="2315" max="2315" width="1.5703125" style="4" customWidth="1"/>
    <col min="2316" max="2322" width="7.7109375" style="4" customWidth="1"/>
    <col min="2323" max="2562" width="11.42578125" style="4"/>
    <col min="2563" max="2563" width="15.7109375" style="4" customWidth="1"/>
    <col min="2564" max="2570" width="7.7109375" style="4" customWidth="1"/>
    <col min="2571" max="2571" width="1.5703125" style="4" customWidth="1"/>
    <col min="2572" max="2578" width="7.7109375" style="4" customWidth="1"/>
    <col min="2579" max="2818" width="11.42578125" style="4"/>
    <col min="2819" max="2819" width="15.7109375" style="4" customWidth="1"/>
    <col min="2820" max="2826" width="7.7109375" style="4" customWidth="1"/>
    <col min="2827" max="2827" width="1.5703125" style="4" customWidth="1"/>
    <col min="2828" max="2834" width="7.7109375" style="4" customWidth="1"/>
    <col min="2835" max="3074" width="11.42578125" style="4"/>
    <col min="3075" max="3075" width="15.7109375" style="4" customWidth="1"/>
    <col min="3076" max="3082" width="7.7109375" style="4" customWidth="1"/>
    <col min="3083" max="3083" width="1.5703125" style="4" customWidth="1"/>
    <col min="3084" max="3090" width="7.7109375" style="4" customWidth="1"/>
    <col min="3091" max="3330" width="11.42578125" style="4"/>
    <col min="3331" max="3331" width="15.7109375" style="4" customWidth="1"/>
    <col min="3332" max="3338" width="7.7109375" style="4" customWidth="1"/>
    <col min="3339" max="3339" width="1.5703125" style="4" customWidth="1"/>
    <col min="3340" max="3346" width="7.7109375" style="4" customWidth="1"/>
    <col min="3347" max="3586" width="11.42578125" style="4"/>
    <col min="3587" max="3587" width="15.7109375" style="4" customWidth="1"/>
    <col min="3588" max="3594" width="7.7109375" style="4" customWidth="1"/>
    <col min="3595" max="3595" width="1.5703125" style="4" customWidth="1"/>
    <col min="3596" max="3602" width="7.7109375" style="4" customWidth="1"/>
    <col min="3603" max="3842" width="11.42578125" style="4"/>
    <col min="3843" max="3843" width="15.7109375" style="4" customWidth="1"/>
    <col min="3844" max="3850" width="7.7109375" style="4" customWidth="1"/>
    <col min="3851" max="3851" width="1.5703125" style="4" customWidth="1"/>
    <col min="3852" max="3858" width="7.7109375" style="4" customWidth="1"/>
    <col min="3859" max="4098" width="11.42578125" style="4"/>
    <col min="4099" max="4099" width="15.7109375" style="4" customWidth="1"/>
    <col min="4100" max="4106" width="7.7109375" style="4" customWidth="1"/>
    <col min="4107" max="4107" width="1.5703125" style="4" customWidth="1"/>
    <col min="4108" max="4114" width="7.7109375" style="4" customWidth="1"/>
    <col min="4115" max="4354" width="11.42578125" style="4"/>
    <col min="4355" max="4355" width="15.7109375" style="4" customWidth="1"/>
    <col min="4356" max="4362" width="7.7109375" style="4" customWidth="1"/>
    <col min="4363" max="4363" width="1.5703125" style="4" customWidth="1"/>
    <col min="4364" max="4370" width="7.7109375" style="4" customWidth="1"/>
    <col min="4371" max="4610" width="11.42578125" style="4"/>
    <col min="4611" max="4611" width="15.7109375" style="4" customWidth="1"/>
    <col min="4612" max="4618" width="7.7109375" style="4" customWidth="1"/>
    <col min="4619" max="4619" width="1.5703125" style="4" customWidth="1"/>
    <col min="4620" max="4626" width="7.7109375" style="4" customWidth="1"/>
    <col min="4627" max="4866" width="11.42578125" style="4"/>
    <col min="4867" max="4867" width="15.7109375" style="4" customWidth="1"/>
    <col min="4868" max="4874" width="7.7109375" style="4" customWidth="1"/>
    <col min="4875" max="4875" width="1.5703125" style="4" customWidth="1"/>
    <col min="4876" max="4882" width="7.7109375" style="4" customWidth="1"/>
    <col min="4883" max="5122" width="11.42578125" style="4"/>
    <col min="5123" max="5123" width="15.7109375" style="4" customWidth="1"/>
    <col min="5124" max="5130" width="7.7109375" style="4" customWidth="1"/>
    <col min="5131" max="5131" width="1.5703125" style="4" customWidth="1"/>
    <col min="5132" max="5138" width="7.7109375" style="4" customWidth="1"/>
    <col min="5139" max="5378" width="11.42578125" style="4"/>
    <col min="5379" max="5379" width="15.7109375" style="4" customWidth="1"/>
    <col min="5380" max="5386" width="7.7109375" style="4" customWidth="1"/>
    <col min="5387" max="5387" width="1.5703125" style="4" customWidth="1"/>
    <col min="5388" max="5394" width="7.7109375" style="4" customWidth="1"/>
    <col min="5395" max="5634" width="11.42578125" style="4"/>
    <col min="5635" max="5635" width="15.7109375" style="4" customWidth="1"/>
    <col min="5636" max="5642" width="7.7109375" style="4" customWidth="1"/>
    <col min="5643" max="5643" width="1.5703125" style="4" customWidth="1"/>
    <col min="5644" max="5650" width="7.7109375" style="4" customWidth="1"/>
    <col min="5651" max="5890" width="11.42578125" style="4"/>
    <col min="5891" max="5891" width="15.7109375" style="4" customWidth="1"/>
    <col min="5892" max="5898" width="7.7109375" style="4" customWidth="1"/>
    <col min="5899" max="5899" width="1.5703125" style="4" customWidth="1"/>
    <col min="5900" max="5906" width="7.7109375" style="4" customWidth="1"/>
    <col min="5907" max="6146" width="11.42578125" style="4"/>
    <col min="6147" max="6147" width="15.7109375" style="4" customWidth="1"/>
    <col min="6148" max="6154" width="7.7109375" style="4" customWidth="1"/>
    <col min="6155" max="6155" width="1.5703125" style="4" customWidth="1"/>
    <col min="6156" max="6162" width="7.7109375" style="4" customWidth="1"/>
    <col min="6163" max="6402" width="11.42578125" style="4"/>
    <col min="6403" max="6403" width="15.7109375" style="4" customWidth="1"/>
    <col min="6404" max="6410" width="7.7109375" style="4" customWidth="1"/>
    <col min="6411" max="6411" width="1.5703125" style="4" customWidth="1"/>
    <col min="6412" max="6418" width="7.7109375" style="4" customWidth="1"/>
    <col min="6419" max="6658" width="11.42578125" style="4"/>
    <col min="6659" max="6659" width="15.7109375" style="4" customWidth="1"/>
    <col min="6660" max="6666" width="7.7109375" style="4" customWidth="1"/>
    <col min="6667" max="6667" width="1.5703125" style="4" customWidth="1"/>
    <col min="6668" max="6674" width="7.7109375" style="4" customWidth="1"/>
    <col min="6675" max="6914" width="11.42578125" style="4"/>
    <col min="6915" max="6915" width="15.7109375" style="4" customWidth="1"/>
    <col min="6916" max="6922" width="7.7109375" style="4" customWidth="1"/>
    <col min="6923" max="6923" width="1.5703125" style="4" customWidth="1"/>
    <col min="6924" max="6930" width="7.7109375" style="4" customWidth="1"/>
    <col min="6931" max="7170" width="11.42578125" style="4"/>
    <col min="7171" max="7171" width="15.7109375" style="4" customWidth="1"/>
    <col min="7172" max="7178" width="7.7109375" style="4" customWidth="1"/>
    <col min="7179" max="7179" width="1.5703125" style="4" customWidth="1"/>
    <col min="7180" max="7186" width="7.7109375" style="4" customWidth="1"/>
    <col min="7187" max="7426" width="11.42578125" style="4"/>
    <col min="7427" max="7427" width="15.7109375" style="4" customWidth="1"/>
    <col min="7428" max="7434" width="7.7109375" style="4" customWidth="1"/>
    <col min="7435" max="7435" width="1.5703125" style="4" customWidth="1"/>
    <col min="7436" max="7442" width="7.7109375" style="4" customWidth="1"/>
    <col min="7443" max="7682" width="11.42578125" style="4"/>
    <col min="7683" max="7683" width="15.7109375" style="4" customWidth="1"/>
    <col min="7684" max="7690" width="7.7109375" style="4" customWidth="1"/>
    <col min="7691" max="7691" width="1.5703125" style="4" customWidth="1"/>
    <col min="7692" max="7698" width="7.7109375" style="4" customWidth="1"/>
    <col min="7699" max="7938" width="11.42578125" style="4"/>
    <col min="7939" max="7939" width="15.7109375" style="4" customWidth="1"/>
    <col min="7940" max="7946" width="7.7109375" style="4" customWidth="1"/>
    <col min="7947" max="7947" width="1.5703125" style="4" customWidth="1"/>
    <col min="7948" max="7954" width="7.7109375" style="4" customWidth="1"/>
    <col min="7955" max="8194" width="11.42578125" style="4"/>
    <col min="8195" max="8195" width="15.7109375" style="4" customWidth="1"/>
    <col min="8196" max="8202" width="7.7109375" style="4" customWidth="1"/>
    <col min="8203" max="8203" width="1.5703125" style="4" customWidth="1"/>
    <col min="8204" max="8210" width="7.7109375" style="4" customWidth="1"/>
    <col min="8211" max="8450" width="11.42578125" style="4"/>
    <col min="8451" max="8451" width="15.7109375" style="4" customWidth="1"/>
    <col min="8452" max="8458" width="7.7109375" style="4" customWidth="1"/>
    <col min="8459" max="8459" width="1.5703125" style="4" customWidth="1"/>
    <col min="8460" max="8466" width="7.7109375" style="4" customWidth="1"/>
    <col min="8467" max="8706" width="11.42578125" style="4"/>
    <col min="8707" max="8707" width="15.7109375" style="4" customWidth="1"/>
    <col min="8708" max="8714" width="7.7109375" style="4" customWidth="1"/>
    <col min="8715" max="8715" width="1.5703125" style="4" customWidth="1"/>
    <col min="8716" max="8722" width="7.7109375" style="4" customWidth="1"/>
    <col min="8723" max="8962" width="11.42578125" style="4"/>
    <col min="8963" max="8963" width="15.7109375" style="4" customWidth="1"/>
    <col min="8964" max="8970" width="7.7109375" style="4" customWidth="1"/>
    <col min="8971" max="8971" width="1.5703125" style="4" customWidth="1"/>
    <col min="8972" max="8978" width="7.7109375" style="4" customWidth="1"/>
    <col min="8979" max="9218" width="11.42578125" style="4"/>
    <col min="9219" max="9219" width="15.7109375" style="4" customWidth="1"/>
    <col min="9220" max="9226" width="7.7109375" style="4" customWidth="1"/>
    <col min="9227" max="9227" width="1.5703125" style="4" customWidth="1"/>
    <col min="9228" max="9234" width="7.7109375" style="4" customWidth="1"/>
    <col min="9235" max="9474" width="11.42578125" style="4"/>
    <col min="9475" max="9475" width="15.7109375" style="4" customWidth="1"/>
    <col min="9476" max="9482" width="7.7109375" style="4" customWidth="1"/>
    <col min="9483" max="9483" width="1.5703125" style="4" customWidth="1"/>
    <col min="9484" max="9490" width="7.7109375" style="4" customWidth="1"/>
    <col min="9491" max="9730" width="11.42578125" style="4"/>
    <col min="9731" max="9731" width="15.7109375" style="4" customWidth="1"/>
    <col min="9732" max="9738" width="7.7109375" style="4" customWidth="1"/>
    <col min="9739" max="9739" width="1.5703125" style="4" customWidth="1"/>
    <col min="9740" max="9746" width="7.7109375" style="4" customWidth="1"/>
    <col min="9747" max="9986" width="11.42578125" style="4"/>
    <col min="9987" max="9987" width="15.7109375" style="4" customWidth="1"/>
    <col min="9988" max="9994" width="7.7109375" style="4" customWidth="1"/>
    <col min="9995" max="9995" width="1.5703125" style="4" customWidth="1"/>
    <col min="9996" max="10002" width="7.7109375" style="4" customWidth="1"/>
    <col min="10003" max="10242" width="11.42578125" style="4"/>
    <col min="10243" max="10243" width="15.7109375" style="4" customWidth="1"/>
    <col min="10244" max="10250" width="7.7109375" style="4" customWidth="1"/>
    <col min="10251" max="10251" width="1.5703125" style="4" customWidth="1"/>
    <col min="10252" max="10258" width="7.7109375" style="4" customWidth="1"/>
    <col min="10259" max="10498" width="11.42578125" style="4"/>
    <col min="10499" max="10499" width="15.7109375" style="4" customWidth="1"/>
    <col min="10500" max="10506" width="7.7109375" style="4" customWidth="1"/>
    <col min="10507" max="10507" width="1.5703125" style="4" customWidth="1"/>
    <col min="10508" max="10514" width="7.7109375" style="4" customWidth="1"/>
    <col min="10515" max="10754" width="11.42578125" style="4"/>
    <col min="10755" max="10755" width="15.7109375" style="4" customWidth="1"/>
    <col min="10756" max="10762" width="7.7109375" style="4" customWidth="1"/>
    <col min="10763" max="10763" width="1.5703125" style="4" customWidth="1"/>
    <col min="10764" max="10770" width="7.7109375" style="4" customWidth="1"/>
    <col min="10771" max="11010" width="11.42578125" style="4"/>
    <col min="11011" max="11011" width="15.7109375" style="4" customWidth="1"/>
    <col min="11012" max="11018" width="7.7109375" style="4" customWidth="1"/>
    <col min="11019" max="11019" width="1.5703125" style="4" customWidth="1"/>
    <col min="11020" max="11026" width="7.7109375" style="4" customWidth="1"/>
    <col min="11027" max="11266" width="11.42578125" style="4"/>
    <col min="11267" max="11267" width="15.7109375" style="4" customWidth="1"/>
    <col min="11268" max="11274" width="7.7109375" style="4" customWidth="1"/>
    <col min="11275" max="11275" width="1.5703125" style="4" customWidth="1"/>
    <col min="11276" max="11282" width="7.7109375" style="4" customWidth="1"/>
    <col min="11283" max="11522" width="11.42578125" style="4"/>
    <col min="11523" max="11523" width="15.7109375" style="4" customWidth="1"/>
    <col min="11524" max="11530" width="7.7109375" style="4" customWidth="1"/>
    <col min="11531" max="11531" width="1.5703125" style="4" customWidth="1"/>
    <col min="11532" max="11538" width="7.7109375" style="4" customWidth="1"/>
    <col min="11539" max="11778" width="11.42578125" style="4"/>
    <col min="11779" max="11779" width="15.7109375" style="4" customWidth="1"/>
    <col min="11780" max="11786" width="7.7109375" style="4" customWidth="1"/>
    <col min="11787" max="11787" width="1.5703125" style="4" customWidth="1"/>
    <col min="11788" max="11794" width="7.7109375" style="4" customWidth="1"/>
    <col min="11795" max="12034" width="11.42578125" style="4"/>
    <col min="12035" max="12035" width="15.7109375" style="4" customWidth="1"/>
    <col min="12036" max="12042" width="7.7109375" style="4" customWidth="1"/>
    <col min="12043" max="12043" width="1.5703125" style="4" customWidth="1"/>
    <col min="12044" max="12050" width="7.7109375" style="4" customWidth="1"/>
    <col min="12051" max="12290" width="11.42578125" style="4"/>
    <col min="12291" max="12291" width="15.7109375" style="4" customWidth="1"/>
    <col min="12292" max="12298" width="7.7109375" style="4" customWidth="1"/>
    <col min="12299" max="12299" width="1.5703125" style="4" customWidth="1"/>
    <col min="12300" max="12306" width="7.7109375" style="4" customWidth="1"/>
    <col min="12307" max="12546" width="11.42578125" style="4"/>
    <col min="12547" max="12547" width="15.7109375" style="4" customWidth="1"/>
    <col min="12548" max="12554" width="7.7109375" style="4" customWidth="1"/>
    <col min="12555" max="12555" width="1.5703125" style="4" customWidth="1"/>
    <col min="12556" max="12562" width="7.7109375" style="4" customWidth="1"/>
    <col min="12563" max="12802" width="11.42578125" style="4"/>
    <col min="12803" max="12803" width="15.7109375" style="4" customWidth="1"/>
    <col min="12804" max="12810" width="7.7109375" style="4" customWidth="1"/>
    <col min="12811" max="12811" width="1.5703125" style="4" customWidth="1"/>
    <col min="12812" max="12818" width="7.7109375" style="4" customWidth="1"/>
    <col min="12819" max="13058" width="11.42578125" style="4"/>
    <col min="13059" max="13059" width="15.7109375" style="4" customWidth="1"/>
    <col min="13060" max="13066" width="7.7109375" style="4" customWidth="1"/>
    <col min="13067" max="13067" width="1.5703125" style="4" customWidth="1"/>
    <col min="13068" max="13074" width="7.7109375" style="4" customWidth="1"/>
    <col min="13075" max="13314" width="11.42578125" style="4"/>
    <col min="13315" max="13315" width="15.7109375" style="4" customWidth="1"/>
    <col min="13316" max="13322" width="7.7109375" style="4" customWidth="1"/>
    <col min="13323" max="13323" width="1.5703125" style="4" customWidth="1"/>
    <col min="13324" max="13330" width="7.7109375" style="4" customWidth="1"/>
    <col min="13331" max="13570" width="11.42578125" style="4"/>
    <col min="13571" max="13571" width="15.7109375" style="4" customWidth="1"/>
    <col min="13572" max="13578" width="7.7109375" style="4" customWidth="1"/>
    <col min="13579" max="13579" width="1.5703125" style="4" customWidth="1"/>
    <col min="13580" max="13586" width="7.7109375" style="4" customWidth="1"/>
    <col min="13587" max="13826" width="11.42578125" style="4"/>
    <col min="13827" max="13827" width="15.7109375" style="4" customWidth="1"/>
    <col min="13828" max="13834" width="7.7109375" style="4" customWidth="1"/>
    <col min="13835" max="13835" width="1.5703125" style="4" customWidth="1"/>
    <col min="13836" max="13842" width="7.7109375" style="4" customWidth="1"/>
    <col min="13843" max="14082" width="11.42578125" style="4"/>
    <col min="14083" max="14083" width="15.7109375" style="4" customWidth="1"/>
    <col min="14084" max="14090" width="7.7109375" style="4" customWidth="1"/>
    <col min="14091" max="14091" width="1.5703125" style="4" customWidth="1"/>
    <col min="14092" max="14098" width="7.7109375" style="4" customWidth="1"/>
    <col min="14099" max="14338" width="11.42578125" style="4"/>
    <col min="14339" max="14339" width="15.7109375" style="4" customWidth="1"/>
    <col min="14340" max="14346" width="7.7109375" style="4" customWidth="1"/>
    <col min="14347" max="14347" width="1.5703125" style="4" customWidth="1"/>
    <col min="14348" max="14354" width="7.7109375" style="4" customWidth="1"/>
    <col min="14355" max="14594" width="11.42578125" style="4"/>
    <col min="14595" max="14595" width="15.7109375" style="4" customWidth="1"/>
    <col min="14596" max="14602" width="7.7109375" style="4" customWidth="1"/>
    <col min="14603" max="14603" width="1.5703125" style="4" customWidth="1"/>
    <col min="14604" max="14610" width="7.7109375" style="4" customWidth="1"/>
    <col min="14611" max="14850" width="11.42578125" style="4"/>
    <col min="14851" max="14851" width="15.7109375" style="4" customWidth="1"/>
    <col min="14852" max="14858" width="7.7109375" style="4" customWidth="1"/>
    <col min="14859" max="14859" width="1.5703125" style="4" customWidth="1"/>
    <col min="14860" max="14866" width="7.7109375" style="4" customWidth="1"/>
    <col min="14867" max="15106" width="11.42578125" style="4"/>
    <col min="15107" max="15107" width="15.7109375" style="4" customWidth="1"/>
    <col min="15108" max="15114" width="7.7109375" style="4" customWidth="1"/>
    <col min="15115" max="15115" width="1.5703125" style="4" customWidth="1"/>
    <col min="15116" max="15122" width="7.7109375" style="4" customWidth="1"/>
    <col min="15123" max="15362" width="11.42578125" style="4"/>
    <col min="15363" max="15363" width="15.7109375" style="4" customWidth="1"/>
    <col min="15364" max="15370" width="7.7109375" style="4" customWidth="1"/>
    <col min="15371" max="15371" width="1.5703125" style="4" customWidth="1"/>
    <col min="15372" max="15378" width="7.7109375" style="4" customWidth="1"/>
    <col min="15379" max="15618" width="11.42578125" style="4"/>
    <col min="15619" max="15619" width="15.7109375" style="4" customWidth="1"/>
    <col min="15620" max="15626" width="7.7109375" style="4" customWidth="1"/>
    <col min="15627" max="15627" width="1.5703125" style="4" customWidth="1"/>
    <col min="15628" max="15634" width="7.7109375" style="4" customWidth="1"/>
    <col min="15635" max="15874" width="11.42578125" style="4"/>
    <col min="15875" max="15875" width="15.7109375" style="4" customWidth="1"/>
    <col min="15876" max="15882" width="7.7109375" style="4" customWidth="1"/>
    <col min="15883" max="15883" width="1.5703125" style="4" customWidth="1"/>
    <col min="15884" max="15890" width="7.7109375" style="4" customWidth="1"/>
    <col min="15891" max="16130" width="11.42578125" style="4"/>
    <col min="16131" max="16131" width="15.7109375" style="4" customWidth="1"/>
    <col min="16132" max="16138" width="7.7109375" style="4" customWidth="1"/>
    <col min="16139" max="16139" width="1.5703125" style="4" customWidth="1"/>
    <col min="16140" max="16146" width="7.7109375" style="4" customWidth="1"/>
    <col min="16147" max="16384" width="11.42578125" style="4"/>
  </cols>
  <sheetData>
    <row r="1" spans="1:20" s="37" customFormat="1" ht="14.25" customHeight="1" thickBot="1" x14ac:dyDescent="0.3">
      <c r="A1" s="316" t="s">
        <v>178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T1" s="258" t="s">
        <v>232</v>
      </c>
    </row>
    <row r="2" spans="1:20" s="37" customFormat="1" ht="12.75" customHeight="1" x14ac:dyDescent="0.25">
      <c r="A2" s="316" t="s">
        <v>284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</row>
    <row r="3" spans="1:20" s="37" customFormat="1" ht="12.75" customHeight="1" x14ac:dyDescent="0.25">
      <c r="A3" s="316" t="s">
        <v>132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</row>
    <row r="4" spans="1:20" s="37" customFormat="1" ht="12.75" customHeight="1" x14ac:dyDescent="0.25">
      <c r="A4" s="316" t="s">
        <v>141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</row>
    <row r="5" spans="1:20" s="37" customFormat="1" ht="13.5" customHeight="1" x14ac:dyDescent="0.25">
      <c r="A5" s="316" t="s">
        <v>121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1:20" ht="13.5" customHeight="1" thickBot="1" x14ac:dyDescent="0.3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57"/>
    </row>
    <row r="7" spans="1:20" ht="15" customHeight="1" x14ac:dyDescent="0.25">
      <c r="A7" s="319" t="s">
        <v>117</v>
      </c>
      <c r="B7" s="311" t="s">
        <v>6</v>
      </c>
      <c r="C7" s="311"/>
      <c r="D7" s="311"/>
      <c r="E7" s="311"/>
      <c r="F7" s="311"/>
      <c r="G7" s="311"/>
      <c r="H7" s="311"/>
      <c r="I7" s="311"/>
      <c r="J7" s="62"/>
      <c r="K7" s="311" t="s">
        <v>7</v>
      </c>
      <c r="L7" s="311"/>
      <c r="M7" s="311"/>
      <c r="N7" s="311"/>
      <c r="O7" s="311"/>
      <c r="P7" s="311"/>
      <c r="Q7" s="311"/>
      <c r="R7" s="311"/>
    </row>
    <row r="8" spans="1:20" ht="15" customHeight="1" thickBot="1" x14ac:dyDescent="0.3">
      <c r="A8" s="320"/>
      <c r="B8" s="11">
        <v>2009</v>
      </c>
      <c r="C8" s="11">
        <v>2010</v>
      </c>
      <c r="D8" s="11">
        <v>2011</v>
      </c>
      <c r="E8" s="11">
        <v>2012</v>
      </c>
      <c r="F8" s="11">
        <v>2013</v>
      </c>
      <c r="G8" s="11">
        <v>2014</v>
      </c>
      <c r="H8" s="11">
        <v>2015</v>
      </c>
      <c r="I8" s="11">
        <v>2016</v>
      </c>
      <c r="J8" s="62"/>
      <c r="K8" s="11">
        <v>2009</v>
      </c>
      <c r="L8" s="11">
        <v>2010</v>
      </c>
      <c r="M8" s="11">
        <v>2011</v>
      </c>
      <c r="N8" s="11">
        <v>2012</v>
      </c>
      <c r="O8" s="11">
        <v>2013</v>
      </c>
      <c r="P8" s="11">
        <v>2014</v>
      </c>
      <c r="Q8" s="11">
        <v>2015</v>
      </c>
      <c r="R8" s="11">
        <v>2016</v>
      </c>
    </row>
    <row r="9" spans="1:20" ht="9.75" customHeight="1" x14ac:dyDescent="0.25">
      <c r="A9" s="19"/>
      <c r="B9" s="9"/>
      <c r="C9" s="9"/>
      <c r="D9" s="9"/>
      <c r="E9" s="9"/>
      <c r="F9" s="9"/>
      <c r="G9" s="9"/>
      <c r="H9" s="9"/>
      <c r="I9" s="9"/>
    </row>
    <row r="10" spans="1:20" s="8" customFormat="1" ht="25.5" customHeight="1" x14ac:dyDescent="0.25">
      <c r="A10" s="85" t="s">
        <v>11</v>
      </c>
      <c r="B10" s="79">
        <f t="shared" ref="B10:G10" si="0">+B17</f>
        <v>10</v>
      </c>
      <c r="C10" s="79">
        <f t="shared" si="0"/>
        <v>32</v>
      </c>
      <c r="D10" s="79">
        <f t="shared" si="0"/>
        <v>22</v>
      </c>
      <c r="E10" s="79">
        <f t="shared" si="0"/>
        <v>12</v>
      </c>
      <c r="F10" s="79">
        <f t="shared" si="0"/>
        <v>20</v>
      </c>
      <c r="G10" s="79">
        <f t="shared" si="0"/>
        <v>297</v>
      </c>
      <c r="H10" s="79">
        <f>+H17</f>
        <v>60</v>
      </c>
      <c r="I10" s="79">
        <f>+I17</f>
        <v>116</v>
      </c>
      <c r="J10" s="26"/>
      <c r="K10" s="90">
        <v>0.6</v>
      </c>
      <c r="L10" s="90">
        <v>1.4</v>
      </c>
      <c r="M10" s="90">
        <v>0.7</v>
      </c>
      <c r="N10" s="90">
        <v>0.2</v>
      </c>
      <c r="O10" s="90">
        <v>0.2</v>
      </c>
      <c r="P10" s="90">
        <v>2.6</v>
      </c>
      <c r="Q10" s="90">
        <v>0.5</v>
      </c>
      <c r="R10" s="90">
        <v>0.86806854748185291</v>
      </c>
    </row>
    <row r="11" spans="1:20" ht="15" customHeight="1" x14ac:dyDescent="0.25">
      <c r="A11" s="8"/>
      <c r="B11" s="70"/>
      <c r="C11" s="70"/>
      <c r="D11" s="70"/>
      <c r="E11" s="70"/>
      <c r="F11" s="70"/>
      <c r="G11" s="70"/>
      <c r="H11" s="70"/>
      <c r="I11" s="70"/>
      <c r="K11" s="86"/>
      <c r="L11" s="86"/>
      <c r="M11" s="86"/>
      <c r="N11" s="86"/>
      <c r="O11" s="86"/>
      <c r="P11" s="86"/>
      <c r="Q11" s="86"/>
      <c r="R11" s="86"/>
    </row>
    <row r="12" spans="1:20" ht="25.5" customHeight="1" x14ac:dyDescent="0.25">
      <c r="A12" s="7" t="s">
        <v>21</v>
      </c>
      <c r="B12" s="73" t="s">
        <v>8</v>
      </c>
      <c r="C12" s="73" t="s">
        <v>8</v>
      </c>
      <c r="D12" s="73" t="s">
        <v>8</v>
      </c>
      <c r="E12" s="73" t="s">
        <v>8</v>
      </c>
      <c r="F12" s="73" t="s">
        <v>8</v>
      </c>
      <c r="G12" s="73" t="s">
        <v>8</v>
      </c>
      <c r="H12" s="73" t="s">
        <v>8</v>
      </c>
      <c r="I12" s="73" t="s">
        <v>8</v>
      </c>
      <c r="J12" s="8"/>
      <c r="K12" s="89" t="s">
        <v>8</v>
      </c>
      <c r="L12" s="89" t="s">
        <v>8</v>
      </c>
      <c r="M12" s="89" t="s">
        <v>8</v>
      </c>
      <c r="N12" s="89" t="s">
        <v>8</v>
      </c>
      <c r="O12" s="89" t="s">
        <v>8</v>
      </c>
      <c r="P12" s="89" t="s">
        <v>8</v>
      </c>
      <c r="Q12" s="89" t="s">
        <v>8</v>
      </c>
      <c r="R12" s="89" t="s">
        <v>8</v>
      </c>
    </row>
    <row r="13" spans="1:20" ht="15" customHeight="1" x14ac:dyDescent="0.25">
      <c r="A13" s="51" t="s">
        <v>22</v>
      </c>
      <c r="B13" s="23" t="s">
        <v>8</v>
      </c>
      <c r="C13" s="23" t="s">
        <v>8</v>
      </c>
      <c r="D13" s="23" t="s">
        <v>8</v>
      </c>
      <c r="E13" s="23" t="s">
        <v>8</v>
      </c>
      <c r="F13" s="23" t="s">
        <v>8</v>
      </c>
      <c r="G13" s="23" t="s">
        <v>8</v>
      </c>
      <c r="H13" s="23" t="s">
        <v>8</v>
      </c>
      <c r="I13" s="23" t="s">
        <v>8</v>
      </c>
      <c r="K13" s="86" t="s">
        <v>8</v>
      </c>
      <c r="L13" s="86" t="s">
        <v>8</v>
      </c>
      <c r="M13" s="86" t="s">
        <v>8</v>
      </c>
      <c r="N13" s="86" t="s">
        <v>8</v>
      </c>
      <c r="O13" s="86" t="s">
        <v>8</v>
      </c>
      <c r="P13" s="86" t="s">
        <v>8</v>
      </c>
      <c r="Q13" s="86" t="s">
        <v>8</v>
      </c>
      <c r="R13" s="86" t="s">
        <v>8</v>
      </c>
    </row>
    <row r="14" spans="1:20" ht="15" customHeight="1" x14ac:dyDescent="0.25">
      <c r="A14" s="51" t="s">
        <v>23</v>
      </c>
      <c r="B14" s="23" t="s">
        <v>8</v>
      </c>
      <c r="C14" s="23" t="s">
        <v>8</v>
      </c>
      <c r="D14" s="23" t="s">
        <v>8</v>
      </c>
      <c r="E14" s="23" t="s">
        <v>8</v>
      </c>
      <c r="F14" s="23" t="s">
        <v>8</v>
      </c>
      <c r="G14" s="23" t="s">
        <v>8</v>
      </c>
      <c r="H14" s="23" t="s">
        <v>8</v>
      </c>
      <c r="I14" s="23" t="s">
        <v>8</v>
      </c>
      <c r="K14" s="86" t="s">
        <v>8</v>
      </c>
      <c r="L14" s="86" t="s">
        <v>8</v>
      </c>
      <c r="M14" s="86" t="s">
        <v>8</v>
      </c>
      <c r="N14" s="86" t="s">
        <v>8</v>
      </c>
      <c r="O14" s="86" t="s">
        <v>8</v>
      </c>
      <c r="P14" s="86" t="s">
        <v>8</v>
      </c>
      <c r="Q14" s="86" t="s">
        <v>8</v>
      </c>
      <c r="R14" s="86" t="s">
        <v>8</v>
      </c>
    </row>
    <row r="15" spans="1:20" ht="15" customHeight="1" x14ac:dyDescent="0.25">
      <c r="A15" s="51" t="s">
        <v>24</v>
      </c>
      <c r="B15" s="23" t="s">
        <v>8</v>
      </c>
      <c r="C15" s="23" t="s">
        <v>8</v>
      </c>
      <c r="D15" s="23" t="s">
        <v>8</v>
      </c>
      <c r="E15" s="23" t="s">
        <v>8</v>
      </c>
      <c r="F15" s="23" t="s">
        <v>8</v>
      </c>
      <c r="G15" s="23" t="s">
        <v>8</v>
      </c>
      <c r="H15" s="23" t="s">
        <v>8</v>
      </c>
      <c r="I15" s="23" t="s">
        <v>8</v>
      </c>
      <c r="K15" s="86" t="s">
        <v>8</v>
      </c>
      <c r="L15" s="86" t="s">
        <v>8</v>
      </c>
      <c r="M15" s="86" t="s">
        <v>8</v>
      </c>
      <c r="N15" s="86" t="s">
        <v>8</v>
      </c>
      <c r="O15" s="86" t="s">
        <v>8</v>
      </c>
      <c r="P15" s="86" t="s">
        <v>8</v>
      </c>
      <c r="Q15" s="86" t="s">
        <v>8</v>
      </c>
      <c r="R15" s="86" t="s">
        <v>8</v>
      </c>
    </row>
    <row r="16" spans="1:20" ht="15" customHeight="1" x14ac:dyDescent="0.25">
      <c r="A16" s="8"/>
      <c r="B16" s="23"/>
      <c r="C16" s="23"/>
      <c r="D16" s="23"/>
      <c r="E16" s="23"/>
      <c r="F16" s="23"/>
      <c r="G16" s="23"/>
      <c r="H16" s="23"/>
      <c r="I16" s="23"/>
      <c r="K16" s="86"/>
      <c r="L16" s="86"/>
      <c r="M16" s="86"/>
      <c r="N16" s="86"/>
      <c r="O16" s="86"/>
      <c r="P16" s="86"/>
      <c r="Q16" s="86"/>
      <c r="R16" s="86"/>
    </row>
    <row r="17" spans="1:18" ht="25.5" customHeight="1" x14ac:dyDescent="0.25">
      <c r="A17" s="1" t="s">
        <v>124</v>
      </c>
      <c r="B17" s="73">
        <f t="shared" ref="B17:G17" si="1">+B18+B19+B20</f>
        <v>10</v>
      </c>
      <c r="C17" s="73">
        <f t="shared" si="1"/>
        <v>32</v>
      </c>
      <c r="D17" s="73">
        <f t="shared" si="1"/>
        <v>22</v>
      </c>
      <c r="E17" s="73">
        <f t="shared" si="1"/>
        <v>12</v>
      </c>
      <c r="F17" s="73">
        <f t="shared" si="1"/>
        <v>20</v>
      </c>
      <c r="G17" s="73">
        <f t="shared" si="1"/>
        <v>297</v>
      </c>
      <c r="H17" s="73">
        <f>+H18+H19+H20</f>
        <v>60</v>
      </c>
      <c r="I17" s="73">
        <f>+I18+I19+I20</f>
        <v>116</v>
      </c>
      <c r="J17" s="44"/>
      <c r="K17" s="89">
        <v>0.6</v>
      </c>
      <c r="L17" s="89">
        <v>1.4</v>
      </c>
      <c r="M17" s="89">
        <f>0.00723922342875946*100</f>
        <v>0.72392234287594603</v>
      </c>
      <c r="N17" s="89">
        <v>0.2</v>
      </c>
      <c r="O17" s="89">
        <v>0.2</v>
      </c>
      <c r="P17" s="89">
        <v>2.6</v>
      </c>
      <c r="Q17" s="89">
        <v>0.5</v>
      </c>
      <c r="R17" s="89">
        <v>0.86806854748185291</v>
      </c>
    </row>
    <row r="18" spans="1:18" ht="15" customHeight="1" x14ac:dyDescent="0.25">
      <c r="A18" s="51" t="s">
        <v>25</v>
      </c>
      <c r="B18" s="23">
        <v>1</v>
      </c>
      <c r="C18" s="23">
        <v>6</v>
      </c>
      <c r="D18" s="23">
        <v>10</v>
      </c>
      <c r="E18" s="23">
        <v>4</v>
      </c>
      <c r="F18" s="23">
        <v>12</v>
      </c>
      <c r="G18" s="23">
        <v>171</v>
      </c>
      <c r="H18" s="23">
        <v>35</v>
      </c>
      <c r="I18" s="23">
        <v>64</v>
      </c>
      <c r="K18" s="86">
        <v>0.1</v>
      </c>
      <c r="L18" s="86">
        <v>0.5</v>
      </c>
      <c r="M18" s="86">
        <v>0.6</v>
      </c>
      <c r="N18" s="86">
        <v>0.1</v>
      </c>
      <c r="O18" s="86">
        <v>0.2</v>
      </c>
      <c r="P18" s="86">
        <v>2.6</v>
      </c>
      <c r="Q18" s="86">
        <v>0.6</v>
      </c>
      <c r="R18" s="86">
        <v>0.95138992121302202</v>
      </c>
    </row>
    <row r="19" spans="1:18" ht="15" customHeight="1" x14ac:dyDescent="0.25">
      <c r="A19" s="51" t="s">
        <v>26</v>
      </c>
      <c r="B19" s="23">
        <v>7</v>
      </c>
      <c r="C19" s="23">
        <v>10</v>
      </c>
      <c r="D19" s="23">
        <v>6</v>
      </c>
      <c r="E19" s="23">
        <v>1</v>
      </c>
      <c r="F19" s="23">
        <v>4</v>
      </c>
      <c r="G19" s="23">
        <v>97</v>
      </c>
      <c r="H19" s="23">
        <v>21</v>
      </c>
      <c r="I19" s="23">
        <v>33</v>
      </c>
      <c r="K19" s="86">
        <v>1.4</v>
      </c>
      <c r="L19" s="86">
        <v>1.6</v>
      </c>
      <c r="M19" s="86">
        <v>0.8</v>
      </c>
      <c r="N19" s="86">
        <v>0.1</v>
      </c>
      <c r="O19" s="86">
        <v>0.2</v>
      </c>
      <c r="P19" s="86">
        <v>3.1</v>
      </c>
      <c r="Q19" s="86">
        <v>0.6</v>
      </c>
      <c r="R19" s="86">
        <v>0.90114691425450566</v>
      </c>
    </row>
    <row r="20" spans="1:18" ht="15" customHeight="1" thickBot="1" x14ac:dyDescent="0.3">
      <c r="A20" s="78" t="s">
        <v>27</v>
      </c>
      <c r="B20" s="115">
        <v>2</v>
      </c>
      <c r="C20" s="115">
        <v>16</v>
      </c>
      <c r="D20" s="115">
        <v>6</v>
      </c>
      <c r="E20" s="115">
        <v>7</v>
      </c>
      <c r="F20" s="115">
        <v>4</v>
      </c>
      <c r="G20" s="115">
        <v>29</v>
      </c>
      <c r="H20" s="115">
        <v>4</v>
      </c>
      <c r="I20" s="115">
        <v>19</v>
      </c>
      <c r="J20" s="54"/>
      <c r="K20" s="68">
        <v>0.7</v>
      </c>
      <c r="L20" s="68">
        <v>3.8</v>
      </c>
      <c r="M20" s="68">
        <v>1.2</v>
      </c>
      <c r="N20" s="68">
        <v>1.2</v>
      </c>
      <c r="O20" s="68">
        <v>0.4</v>
      </c>
      <c r="P20" s="68">
        <v>1.7</v>
      </c>
      <c r="Q20" s="68">
        <v>0.2</v>
      </c>
      <c r="R20" s="68">
        <v>0.63887020847343645</v>
      </c>
    </row>
    <row r="21" spans="1:18" ht="15" customHeight="1" x14ac:dyDescent="0.25">
      <c r="A21" s="315" t="s">
        <v>116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</row>
    <row r="23" spans="1:18" ht="15" customHeight="1" x14ac:dyDescent="0.25">
      <c r="J23" s="53"/>
    </row>
    <row r="24" spans="1:18" ht="15" customHeight="1" x14ac:dyDescent="0.25">
      <c r="J24" s="53"/>
    </row>
    <row r="25" spans="1:18" ht="15" customHeight="1" x14ac:dyDescent="0.25">
      <c r="J25" s="53"/>
    </row>
    <row r="26" spans="1:18" ht="15" customHeight="1" x14ac:dyDescent="0.25">
      <c r="J26" s="53"/>
    </row>
    <row r="27" spans="1:18" ht="15" customHeight="1" x14ac:dyDescent="0.25">
      <c r="J27" s="53"/>
    </row>
    <row r="28" spans="1:18" ht="15" customHeight="1" x14ac:dyDescent="0.25">
      <c r="J28" s="53"/>
    </row>
    <row r="29" spans="1:18" ht="15" customHeight="1" x14ac:dyDescent="0.25">
      <c r="J29" s="53"/>
    </row>
    <row r="30" spans="1:18" ht="15" customHeight="1" x14ac:dyDescent="0.25">
      <c r="J30" s="53"/>
    </row>
    <row r="31" spans="1:18" ht="15" customHeight="1" x14ac:dyDescent="0.25">
      <c r="J31" s="53"/>
    </row>
    <row r="32" spans="1:18" ht="15" customHeight="1" x14ac:dyDescent="0.25">
      <c r="J32" s="53"/>
    </row>
    <row r="33" spans="1:10" ht="15" customHeight="1" x14ac:dyDescent="0.25">
      <c r="J33" s="53"/>
    </row>
    <row r="34" spans="1:10" x14ac:dyDescent="0.25">
      <c r="A34" s="56"/>
    </row>
  </sheetData>
  <mergeCells count="9">
    <mergeCell ref="A1:R1"/>
    <mergeCell ref="A2:R2"/>
    <mergeCell ref="A3:R3"/>
    <mergeCell ref="A4:R4"/>
    <mergeCell ref="A21:R21"/>
    <mergeCell ref="A5:R5"/>
    <mergeCell ref="A7:A8"/>
    <mergeCell ref="B7:I7"/>
    <mergeCell ref="K7:R7"/>
  </mergeCells>
  <hyperlinks>
    <hyperlink ref="T1" r:id="rId1" location="INDICE!A1"/>
  </hyperlinks>
  <printOptions horizontalCentered="1"/>
  <pageMargins left="0.7" right="0.7" top="0.75" bottom="0.75" header="0.3" footer="0.3"/>
  <pageSetup orientation="landscape" horizontalDpi="300" verticalDpi="300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9"/>
  <sheetViews>
    <sheetView zoomScaleNormal="100" workbookViewId="0">
      <selection activeCell="BF19" sqref="BF19"/>
    </sheetView>
  </sheetViews>
  <sheetFormatPr baseColWidth="10" defaultRowHeight="12.75" x14ac:dyDescent="0.25"/>
  <cols>
    <col min="1" max="1" width="16.5703125" style="4" bestFit="1" customWidth="1"/>
    <col min="2" max="2" width="7.28515625" style="4" customWidth="1"/>
    <col min="3" max="3" width="6.85546875" style="4" customWidth="1"/>
    <col min="4" max="4" width="6" style="4" bestFit="1" customWidth="1"/>
    <col min="5" max="5" width="1.7109375" style="4" customWidth="1"/>
    <col min="6" max="8" width="5.7109375" style="4" customWidth="1"/>
    <col min="9" max="9" width="1.7109375" style="4" customWidth="1"/>
    <col min="10" max="12" width="5.7109375" style="4" customWidth="1"/>
    <col min="13" max="13" width="1.7109375" style="4" customWidth="1"/>
    <col min="14" max="16" width="5.7109375" style="4" customWidth="1"/>
    <col min="17" max="17" width="1.7109375" style="4" customWidth="1"/>
    <col min="18" max="20" width="5.7109375" style="4" customWidth="1"/>
    <col min="21" max="21" width="1.7109375" style="4" customWidth="1"/>
    <col min="22" max="24" width="5.7109375" style="4" customWidth="1"/>
    <col min="25" max="25" width="1.7109375" style="4" customWidth="1"/>
    <col min="26" max="28" width="5.7109375" style="4" customWidth="1"/>
    <col min="29" max="29" width="11.42578125" style="4"/>
    <col min="30" max="30" width="10.85546875" style="34" hidden="1" customWidth="1"/>
    <col min="31" max="33" width="6.5703125" style="34" hidden="1" customWidth="1"/>
    <col min="34" max="34" width="2.7109375" style="34" hidden="1" customWidth="1"/>
    <col min="35" max="35" width="7.140625" style="34" hidden="1" customWidth="1"/>
    <col min="36" max="37" width="5.7109375" style="34" hidden="1" customWidth="1"/>
    <col min="38" max="38" width="2.7109375" style="34" hidden="1" customWidth="1"/>
    <col min="39" max="41" width="5.7109375" style="34" hidden="1" customWidth="1"/>
    <col min="42" max="42" width="2.7109375" style="34" hidden="1" customWidth="1"/>
    <col min="43" max="45" width="5.7109375" style="34" hidden="1" customWidth="1"/>
    <col min="46" max="46" width="2.7109375" style="34" hidden="1" customWidth="1"/>
    <col min="47" max="49" width="5.7109375" style="34" hidden="1" customWidth="1"/>
    <col min="50" max="50" width="2.7109375" style="34" hidden="1" customWidth="1"/>
    <col min="51" max="53" width="5.7109375" style="34" hidden="1" customWidth="1"/>
    <col min="54" max="54" width="2.7109375" style="34" hidden="1" customWidth="1"/>
    <col min="55" max="55" width="5.7109375" style="34" hidden="1" customWidth="1"/>
    <col min="56" max="57" width="5.7109375" style="4" hidden="1" customWidth="1"/>
    <col min="58" max="255" width="11.42578125" style="4"/>
    <col min="256" max="256" width="22.7109375" style="4" customWidth="1"/>
    <col min="257" max="257" width="7.28515625" style="4" customWidth="1"/>
    <col min="258" max="258" width="6.85546875" style="4" customWidth="1"/>
    <col min="259" max="259" width="6" style="4" bestFit="1" customWidth="1"/>
    <col min="260" max="260" width="1.7109375" style="4" customWidth="1"/>
    <col min="261" max="261" width="6" style="4" bestFit="1" customWidth="1"/>
    <col min="262" max="263" width="5.42578125" style="4" customWidth="1"/>
    <col min="264" max="264" width="1.7109375" style="4" customWidth="1"/>
    <col min="265" max="267" width="5.140625" style="4" customWidth="1"/>
    <col min="268" max="268" width="1.7109375" style="4" customWidth="1"/>
    <col min="269" max="271" width="4.7109375" style="4" customWidth="1"/>
    <col min="272" max="272" width="1.7109375" style="4" customWidth="1"/>
    <col min="273" max="275" width="4.7109375" style="4" customWidth="1"/>
    <col min="276" max="276" width="1.7109375" style="4" customWidth="1"/>
    <col min="277" max="279" width="4.7109375" style="4" customWidth="1"/>
    <col min="280" max="280" width="1.7109375" style="4" customWidth="1"/>
    <col min="281" max="281" width="4.85546875" style="4" bestFit="1" customWidth="1"/>
    <col min="282" max="282" width="4" style="4" customWidth="1"/>
    <col min="283" max="283" width="5" style="4" customWidth="1"/>
    <col min="284" max="284" width="11.42578125" style="4"/>
    <col min="285" max="285" width="12.42578125" style="4" customWidth="1"/>
    <col min="286" max="286" width="10.85546875" style="4" customWidth="1"/>
    <col min="287" max="288" width="6.140625" style="4" customWidth="1"/>
    <col min="289" max="289" width="1.7109375" style="4" customWidth="1"/>
    <col min="290" max="290" width="6" style="4" customWidth="1"/>
    <col min="291" max="292" width="5.28515625" style="4" customWidth="1"/>
    <col min="293" max="293" width="1.7109375" style="4" customWidth="1"/>
    <col min="294" max="296" width="5.28515625" style="4" customWidth="1"/>
    <col min="297" max="297" width="1.7109375" style="4" customWidth="1"/>
    <col min="298" max="300" width="5.28515625" style="4" customWidth="1"/>
    <col min="301" max="301" width="1.7109375" style="4" customWidth="1"/>
    <col min="302" max="304" width="5.28515625" style="4" customWidth="1"/>
    <col min="305" max="305" width="1.7109375" style="4" customWidth="1"/>
    <col min="306" max="308" width="5.28515625" style="4" customWidth="1"/>
    <col min="309" max="309" width="1.7109375" style="4" customWidth="1"/>
    <col min="310" max="312" width="5.28515625" style="4" customWidth="1"/>
    <col min="313" max="511" width="11.42578125" style="4"/>
    <col min="512" max="512" width="22.7109375" style="4" customWidth="1"/>
    <col min="513" max="513" width="7.28515625" style="4" customWidth="1"/>
    <col min="514" max="514" width="6.85546875" style="4" customWidth="1"/>
    <col min="515" max="515" width="6" style="4" bestFit="1" customWidth="1"/>
    <col min="516" max="516" width="1.7109375" style="4" customWidth="1"/>
    <col min="517" max="517" width="6" style="4" bestFit="1" customWidth="1"/>
    <col min="518" max="519" width="5.42578125" style="4" customWidth="1"/>
    <col min="520" max="520" width="1.7109375" style="4" customWidth="1"/>
    <col min="521" max="523" width="5.140625" style="4" customWidth="1"/>
    <col min="524" max="524" width="1.7109375" style="4" customWidth="1"/>
    <col min="525" max="527" width="4.7109375" style="4" customWidth="1"/>
    <col min="528" max="528" width="1.7109375" style="4" customWidth="1"/>
    <col min="529" max="531" width="4.7109375" style="4" customWidth="1"/>
    <col min="532" max="532" width="1.7109375" style="4" customWidth="1"/>
    <col min="533" max="535" width="4.7109375" style="4" customWidth="1"/>
    <col min="536" max="536" width="1.7109375" style="4" customWidth="1"/>
    <col min="537" max="537" width="4.85546875" style="4" bestFit="1" customWidth="1"/>
    <col min="538" max="538" width="4" style="4" customWidth="1"/>
    <col min="539" max="539" width="5" style="4" customWidth="1"/>
    <col min="540" max="540" width="11.42578125" style="4"/>
    <col min="541" max="541" width="12.42578125" style="4" customWidth="1"/>
    <col min="542" max="542" width="10.85546875" style="4" customWidth="1"/>
    <col min="543" max="544" width="6.140625" style="4" customWidth="1"/>
    <col min="545" max="545" width="1.7109375" style="4" customWidth="1"/>
    <col min="546" max="546" width="6" style="4" customWidth="1"/>
    <col min="547" max="548" width="5.28515625" style="4" customWidth="1"/>
    <col min="549" max="549" width="1.7109375" style="4" customWidth="1"/>
    <col min="550" max="552" width="5.28515625" style="4" customWidth="1"/>
    <col min="553" max="553" width="1.7109375" style="4" customWidth="1"/>
    <col min="554" max="556" width="5.28515625" style="4" customWidth="1"/>
    <col min="557" max="557" width="1.7109375" style="4" customWidth="1"/>
    <col min="558" max="560" width="5.28515625" style="4" customWidth="1"/>
    <col min="561" max="561" width="1.7109375" style="4" customWidth="1"/>
    <col min="562" max="564" width="5.28515625" style="4" customWidth="1"/>
    <col min="565" max="565" width="1.7109375" style="4" customWidth="1"/>
    <col min="566" max="568" width="5.28515625" style="4" customWidth="1"/>
    <col min="569" max="767" width="11.42578125" style="4"/>
    <col min="768" max="768" width="22.7109375" style="4" customWidth="1"/>
    <col min="769" max="769" width="7.28515625" style="4" customWidth="1"/>
    <col min="770" max="770" width="6.85546875" style="4" customWidth="1"/>
    <col min="771" max="771" width="6" style="4" bestFit="1" customWidth="1"/>
    <col min="772" max="772" width="1.7109375" style="4" customWidth="1"/>
    <col min="773" max="773" width="6" style="4" bestFit="1" customWidth="1"/>
    <col min="774" max="775" width="5.42578125" style="4" customWidth="1"/>
    <col min="776" max="776" width="1.7109375" style="4" customWidth="1"/>
    <col min="777" max="779" width="5.140625" style="4" customWidth="1"/>
    <col min="780" max="780" width="1.7109375" style="4" customWidth="1"/>
    <col min="781" max="783" width="4.7109375" style="4" customWidth="1"/>
    <col min="784" max="784" width="1.7109375" style="4" customWidth="1"/>
    <col min="785" max="787" width="4.7109375" style="4" customWidth="1"/>
    <col min="788" max="788" width="1.7109375" style="4" customWidth="1"/>
    <col min="789" max="791" width="4.7109375" style="4" customWidth="1"/>
    <col min="792" max="792" width="1.7109375" style="4" customWidth="1"/>
    <col min="793" max="793" width="4.85546875" style="4" bestFit="1" customWidth="1"/>
    <col min="794" max="794" width="4" style="4" customWidth="1"/>
    <col min="795" max="795" width="5" style="4" customWidth="1"/>
    <col min="796" max="796" width="11.42578125" style="4"/>
    <col min="797" max="797" width="12.42578125" style="4" customWidth="1"/>
    <col min="798" max="798" width="10.85546875" style="4" customWidth="1"/>
    <col min="799" max="800" width="6.140625" style="4" customWidth="1"/>
    <col min="801" max="801" width="1.7109375" style="4" customWidth="1"/>
    <col min="802" max="802" width="6" style="4" customWidth="1"/>
    <col min="803" max="804" width="5.28515625" style="4" customWidth="1"/>
    <col min="805" max="805" width="1.7109375" style="4" customWidth="1"/>
    <col min="806" max="808" width="5.28515625" style="4" customWidth="1"/>
    <col min="809" max="809" width="1.7109375" style="4" customWidth="1"/>
    <col min="810" max="812" width="5.28515625" style="4" customWidth="1"/>
    <col min="813" max="813" width="1.7109375" style="4" customWidth="1"/>
    <col min="814" max="816" width="5.28515625" style="4" customWidth="1"/>
    <col min="817" max="817" width="1.7109375" style="4" customWidth="1"/>
    <col min="818" max="820" width="5.28515625" style="4" customWidth="1"/>
    <col min="821" max="821" width="1.7109375" style="4" customWidth="1"/>
    <col min="822" max="824" width="5.28515625" style="4" customWidth="1"/>
    <col min="825" max="1023" width="11.42578125" style="4"/>
    <col min="1024" max="1024" width="22.7109375" style="4" customWidth="1"/>
    <col min="1025" max="1025" width="7.28515625" style="4" customWidth="1"/>
    <col min="1026" max="1026" width="6.85546875" style="4" customWidth="1"/>
    <col min="1027" max="1027" width="6" style="4" bestFit="1" customWidth="1"/>
    <col min="1028" max="1028" width="1.7109375" style="4" customWidth="1"/>
    <col min="1029" max="1029" width="6" style="4" bestFit="1" customWidth="1"/>
    <col min="1030" max="1031" width="5.42578125" style="4" customWidth="1"/>
    <col min="1032" max="1032" width="1.7109375" style="4" customWidth="1"/>
    <col min="1033" max="1035" width="5.140625" style="4" customWidth="1"/>
    <col min="1036" max="1036" width="1.7109375" style="4" customWidth="1"/>
    <col min="1037" max="1039" width="4.7109375" style="4" customWidth="1"/>
    <col min="1040" max="1040" width="1.7109375" style="4" customWidth="1"/>
    <col min="1041" max="1043" width="4.7109375" style="4" customWidth="1"/>
    <col min="1044" max="1044" width="1.7109375" style="4" customWidth="1"/>
    <col min="1045" max="1047" width="4.7109375" style="4" customWidth="1"/>
    <col min="1048" max="1048" width="1.7109375" style="4" customWidth="1"/>
    <col min="1049" max="1049" width="4.85546875" style="4" bestFit="1" customWidth="1"/>
    <col min="1050" max="1050" width="4" style="4" customWidth="1"/>
    <col min="1051" max="1051" width="5" style="4" customWidth="1"/>
    <col min="1052" max="1052" width="11.42578125" style="4"/>
    <col min="1053" max="1053" width="12.42578125" style="4" customWidth="1"/>
    <col min="1054" max="1054" width="10.85546875" style="4" customWidth="1"/>
    <col min="1055" max="1056" width="6.140625" style="4" customWidth="1"/>
    <col min="1057" max="1057" width="1.7109375" style="4" customWidth="1"/>
    <col min="1058" max="1058" width="6" style="4" customWidth="1"/>
    <col min="1059" max="1060" width="5.28515625" style="4" customWidth="1"/>
    <col min="1061" max="1061" width="1.7109375" style="4" customWidth="1"/>
    <col min="1062" max="1064" width="5.28515625" style="4" customWidth="1"/>
    <col min="1065" max="1065" width="1.7109375" style="4" customWidth="1"/>
    <col min="1066" max="1068" width="5.28515625" style="4" customWidth="1"/>
    <col min="1069" max="1069" width="1.7109375" style="4" customWidth="1"/>
    <col min="1070" max="1072" width="5.28515625" style="4" customWidth="1"/>
    <col min="1073" max="1073" width="1.7109375" style="4" customWidth="1"/>
    <col min="1074" max="1076" width="5.28515625" style="4" customWidth="1"/>
    <col min="1077" max="1077" width="1.7109375" style="4" customWidth="1"/>
    <col min="1078" max="1080" width="5.28515625" style="4" customWidth="1"/>
    <col min="1081" max="1279" width="11.42578125" style="4"/>
    <col min="1280" max="1280" width="22.7109375" style="4" customWidth="1"/>
    <col min="1281" max="1281" width="7.28515625" style="4" customWidth="1"/>
    <col min="1282" max="1282" width="6.85546875" style="4" customWidth="1"/>
    <col min="1283" max="1283" width="6" style="4" bestFit="1" customWidth="1"/>
    <col min="1284" max="1284" width="1.7109375" style="4" customWidth="1"/>
    <col min="1285" max="1285" width="6" style="4" bestFit="1" customWidth="1"/>
    <col min="1286" max="1287" width="5.42578125" style="4" customWidth="1"/>
    <col min="1288" max="1288" width="1.7109375" style="4" customWidth="1"/>
    <col min="1289" max="1291" width="5.140625" style="4" customWidth="1"/>
    <col min="1292" max="1292" width="1.7109375" style="4" customWidth="1"/>
    <col min="1293" max="1295" width="4.7109375" style="4" customWidth="1"/>
    <col min="1296" max="1296" width="1.7109375" style="4" customWidth="1"/>
    <col min="1297" max="1299" width="4.7109375" style="4" customWidth="1"/>
    <col min="1300" max="1300" width="1.7109375" style="4" customWidth="1"/>
    <col min="1301" max="1303" width="4.7109375" style="4" customWidth="1"/>
    <col min="1304" max="1304" width="1.7109375" style="4" customWidth="1"/>
    <col min="1305" max="1305" width="4.85546875" style="4" bestFit="1" customWidth="1"/>
    <col min="1306" max="1306" width="4" style="4" customWidth="1"/>
    <col min="1307" max="1307" width="5" style="4" customWidth="1"/>
    <col min="1308" max="1308" width="11.42578125" style="4"/>
    <col min="1309" max="1309" width="12.42578125" style="4" customWidth="1"/>
    <col min="1310" max="1310" width="10.85546875" style="4" customWidth="1"/>
    <col min="1311" max="1312" width="6.140625" style="4" customWidth="1"/>
    <col min="1313" max="1313" width="1.7109375" style="4" customWidth="1"/>
    <col min="1314" max="1314" width="6" style="4" customWidth="1"/>
    <col min="1315" max="1316" width="5.28515625" style="4" customWidth="1"/>
    <col min="1317" max="1317" width="1.7109375" style="4" customWidth="1"/>
    <col min="1318" max="1320" width="5.28515625" style="4" customWidth="1"/>
    <col min="1321" max="1321" width="1.7109375" style="4" customWidth="1"/>
    <col min="1322" max="1324" width="5.28515625" style="4" customWidth="1"/>
    <col min="1325" max="1325" width="1.7109375" style="4" customWidth="1"/>
    <col min="1326" max="1328" width="5.28515625" style="4" customWidth="1"/>
    <col min="1329" max="1329" width="1.7109375" style="4" customWidth="1"/>
    <col min="1330" max="1332" width="5.28515625" style="4" customWidth="1"/>
    <col min="1333" max="1333" width="1.7109375" style="4" customWidth="1"/>
    <col min="1334" max="1336" width="5.28515625" style="4" customWidth="1"/>
    <col min="1337" max="1535" width="11.42578125" style="4"/>
    <col min="1536" max="1536" width="22.7109375" style="4" customWidth="1"/>
    <col min="1537" max="1537" width="7.28515625" style="4" customWidth="1"/>
    <col min="1538" max="1538" width="6.85546875" style="4" customWidth="1"/>
    <col min="1539" max="1539" width="6" style="4" bestFit="1" customWidth="1"/>
    <col min="1540" max="1540" width="1.7109375" style="4" customWidth="1"/>
    <col min="1541" max="1541" width="6" style="4" bestFit="1" customWidth="1"/>
    <col min="1542" max="1543" width="5.42578125" style="4" customWidth="1"/>
    <col min="1544" max="1544" width="1.7109375" style="4" customWidth="1"/>
    <col min="1545" max="1547" width="5.140625" style="4" customWidth="1"/>
    <col min="1548" max="1548" width="1.7109375" style="4" customWidth="1"/>
    <col min="1549" max="1551" width="4.7109375" style="4" customWidth="1"/>
    <col min="1552" max="1552" width="1.7109375" style="4" customWidth="1"/>
    <col min="1553" max="1555" width="4.7109375" style="4" customWidth="1"/>
    <col min="1556" max="1556" width="1.7109375" style="4" customWidth="1"/>
    <col min="1557" max="1559" width="4.7109375" style="4" customWidth="1"/>
    <col min="1560" max="1560" width="1.7109375" style="4" customWidth="1"/>
    <col min="1561" max="1561" width="4.85546875" style="4" bestFit="1" customWidth="1"/>
    <col min="1562" max="1562" width="4" style="4" customWidth="1"/>
    <col min="1563" max="1563" width="5" style="4" customWidth="1"/>
    <col min="1564" max="1564" width="11.42578125" style="4"/>
    <col min="1565" max="1565" width="12.42578125" style="4" customWidth="1"/>
    <col min="1566" max="1566" width="10.85546875" style="4" customWidth="1"/>
    <col min="1567" max="1568" width="6.140625" style="4" customWidth="1"/>
    <col min="1569" max="1569" width="1.7109375" style="4" customWidth="1"/>
    <col min="1570" max="1570" width="6" style="4" customWidth="1"/>
    <col min="1571" max="1572" width="5.28515625" style="4" customWidth="1"/>
    <col min="1573" max="1573" width="1.7109375" style="4" customWidth="1"/>
    <col min="1574" max="1576" width="5.28515625" style="4" customWidth="1"/>
    <col min="1577" max="1577" width="1.7109375" style="4" customWidth="1"/>
    <col min="1578" max="1580" width="5.28515625" style="4" customWidth="1"/>
    <col min="1581" max="1581" width="1.7109375" style="4" customWidth="1"/>
    <col min="1582" max="1584" width="5.28515625" style="4" customWidth="1"/>
    <col min="1585" max="1585" width="1.7109375" style="4" customWidth="1"/>
    <col min="1586" max="1588" width="5.28515625" style="4" customWidth="1"/>
    <col min="1589" max="1589" width="1.7109375" style="4" customWidth="1"/>
    <col min="1590" max="1592" width="5.28515625" style="4" customWidth="1"/>
    <col min="1593" max="1791" width="11.42578125" style="4"/>
    <col min="1792" max="1792" width="22.7109375" style="4" customWidth="1"/>
    <col min="1793" max="1793" width="7.28515625" style="4" customWidth="1"/>
    <col min="1794" max="1794" width="6.85546875" style="4" customWidth="1"/>
    <col min="1795" max="1795" width="6" style="4" bestFit="1" customWidth="1"/>
    <col min="1796" max="1796" width="1.7109375" style="4" customWidth="1"/>
    <col min="1797" max="1797" width="6" style="4" bestFit="1" customWidth="1"/>
    <col min="1798" max="1799" width="5.42578125" style="4" customWidth="1"/>
    <col min="1800" max="1800" width="1.7109375" style="4" customWidth="1"/>
    <col min="1801" max="1803" width="5.140625" style="4" customWidth="1"/>
    <col min="1804" max="1804" width="1.7109375" style="4" customWidth="1"/>
    <col min="1805" max="1807" width="4.7109375" style="4" customWidth="1"/>
    <col min="1808" max="1808" width="1.7109375" style="4" customWidth="1"/>
    <col min="1809" max="1811" width="4.7109375" style="4" customWidth="1"/>
    <col min="1812" max="1812" width="1.7109375" style="4" customWidth="1"/>
    <col min="1813" max="1815" width="4.7109375" style="4" customWidth="1"/>
    <col min="1816" max="1816" width="1.7109375" style="4" customWidth="1"/>
    <col min="1817" max="1817" width="4.85546875" style="4" bestFit="1" customWidth="1"/>
    <col min="1818" max="1818" width="4" style="4" customWidth="1"/>
    <col min="1819" max="1819" width="5" style="4" customWidth="1"/>
    <col min="1820" max="1820" width="11.42578125" style="4"/>
    <col min="1821" max="1821" width="12.42578125" style="4" customWidth="1"/>
    <col min="1822" max="1822" width="10.85546875" style="4" customWidth="1"/>
    <col min="1823" max="1824" width="6.140625" style="4" customWidth="1"/>
    <col min="1825" max="1825" width="1.7109375" style="4" customWidth="1"/>
    <col min="1826" max="1826" width="6" style="4" customWidth="1"/>
    <col min="1827" max="1828" width="5.28515625" style="4" customWidth="1"/>
    <col min="1829" max="1829" width="1.7109375" style="4" customWidth="1"/>
    <col min="1830" max="1832" width="5.28515625" style="4" customWidth="1"/>
    <col min="1833" max="1833" width="1.7109375" style="4" customWidth="1"/>
    <col min="1834" max="1836" width="5.28515625" style="4" customWidth="1"/>
    <col min="1837" max="1837" width="1.7109375" style="4" customWidth="1"/>
    <col min="1838" max="1840" width="5.28515625" style="4" customWidth="1"/>
    <col min="1841" max="1841" width="1.7109375" style="4" customWidth="1"/>
    <col min="1842" max="1844" width="5.28515625" style="4" customWidth="1"/>
    <col min="1845" max="1845" width="1.7109375" style="4" customWidth="1"/>
    <col min="1846" max="1848" width="5.28515625" style="4" customWidth="1"/>
    <col min="1849" max="2047" width="11.42578125" style="4"/>
    <col min="2048" max="2048" width="22.7109375" style="4" customWidth="1"/>
    <col min="2049" max="2049" width="7.28515625" style="4" customWidth="1"/>
    <col min="2050" max="2050" width="6.85546875" style="4" customWidth="1"/>
    <col min="2051" max="2051" width="6" style="4" bestFit="1" customWidth="1"/>
    <col min="2052" max="2052" width="1.7109375" style="4" customWidth="1"/>
    <col min="2053" max="2053" width="6" style="4" bestFit="1" customWidth="1"/>
    <col min="2054" max="2055" width="5.42578125" style="4" customWidth="1"/>
    <col min="2056" max="2056" width="1.7109375" style="4" customWidth="1"/>
    <col min="2057" max="2059" width="5.140625" style="4" customWidth="1"/>
    <col min="2060" max="2060" width="1.7109375" style="4" customWidth="1"/>
    <col min="2061" max="2063" width="4.7109375" style="4" customWidth="1"/>
    <col min="2064" max="2064" width="1.7109375" style="4" customWidth="1"/>
    <col min="2065" max="2067" width="4.7109375" style="4" customWidth="1"/>
    <col min="2068" max="2068" width="1.7109375" style="4" customWidth="1"/>
    <col min="2069" max="2071" width="4.7109375" style="4" customWidth="1"/>
    <col min="2072" max="2072" width="1.7109375" style="4" customWidth="1"/>
    <col min="2073" max="2073" width="4.85546875" style="4" bestFit="1" customWidth="1"/>
    <col min="2074" max="2074" width="4" style="4" customWidth="1"/>
    <col min="2075" max="2075" width="5" style="4" customWidth="1"/>
    <col min="2076" max="2076" width="11.42578125" style="4"/>
    <col min="2077" max="2077" width="12.42578125" style="4" customWidth="1"/>
    <col min="2078" max="2078" width="10.85546875" style="4" customWidth="1"/>
    <col min="2079" max="2080" width="6.140625" style="4" customWidth="1"/>
    <col min="2081" max="2081" width="1.7109375" style="4" customWidth="1"/>
    <col min="2082" max="2082" width="6" style="4" customWidth="1"/>
    <col min="2083" max="2084" width="5.28515625" style="4" customWidth="1"/>
    <col min="2085" max="2085" width="1.7109375" style="4" customWidth="1"/>
    <col min="2086" max="2088" width="5.28515625" style="4" customWidth="1"/>
    <col min="2089" max="2089" width="1.7109375" style="4" customWidth="1"/>
    <col min="2090" max="2092" width="5.28515625" style="4" customWidth="1"/>
    <col min="2093" max="2093" width="1.7109375" style="4" customWidth="1"/>
    <col min="2094" max="2096" width="5.28515625" style="4" customWidth="1"/>
    <col min="2097" max="2097" width="1.7109375" style="4" customWidth="1"/>
    <col min="2098" max="2100" width="5.28515625" style="4" customWidth="1"/>
    <col min="2101" max="2101" width="1.7109375" style="4" customWidth="1"/>
    <col min="2102" max="2104" width="5.28515625" style="4" customWidth="1"/>
    <col min="2105" max="2303" width="11.42578125" style="4"/>
    <col min="2304" max="2304" width="22.7109375" style="4" customWidth="1"/>
    <col min="2305" max="2305" width="7.28515625" style="4" customWidth="1"/>
    <col min="2306" max="2306" width="6.85546875" style="4" customWidth="1"/>
    <col min="2307" max="2307" width="6" style="4" bestFit="1" customWidth="1"/>
    <col min="2308" max="2308" width="1.7109375" style="4" customWidth="1"/>
    <col min="2309" max="2309" width="6" style="4" bestFit="1" customWidth="1"/>
    <col min="2310" max="2311" width="5.42578125" style="4" customWidth="1"/>
    <col min="2312" max="2312" width="1.7109375" style="4" customWidth="1"/>
    <col min="2313" max="2315" width="5.140625" style="4" customWidth="1"/>
    <col min="2316" max="2316" width="1.7109375" style="4" customWidth="1"/>
    <col min="2317" max="2319" width="4.7109375" style="4" customWidth="1"/>
    <col min="2320" max="2320" width="1.7109375" style="4" customWidth="1"/>
    <col min="2321" max="2323" width="4.7109375" style="4" customWidth="1"/>
    <col min="2324" max="2324" width="1.7109375" style="4" customWidth="1"/>
    <col min="2325" max="2327" width="4.7109375" style="4" customWidth="1"/>
    <col min="2328" max="2328" width="1.7109375" style="4" customWidth="1"/>
    <col min="2329" max="2329" width="4.85546875" style="4" bestFit="1" customWidth="1"/>
    <col min="2330" max="2330" width="4" style="4" customWidth="1"/>
    <col min="2331" max="2331" width="5" style="4" customWidth="1"/>
    <col min="2332" max="2332" width="11.42578125" style="4"/>
    <col min="2333" max="2333" width="12.42578125" style="4" customWidth="1"/>
    <col min="2334" max="2334" width="10.85546875" style="4" customWidth="1"/>
    <col min="2335" max="2336" width="6.140625" style="4" customWidth="1"/>
    <col min="2337" max="2337" width="1.7109375" style="4" customWidth="1"/>
    <col min="2338" max="2338" width="6" style="4" customWidth="1"/>
    <col min="2339" max="2340" width="5.28515625" style="4" customWidth="1"/>
    <col min="2341" max="2341" width="1.7109375" style="4" customWidth="1"/>
    <col min="2342" max="2344" width="5.28515625" style="4" customWidth="1"/>
    <col min="2345" max="2345" width="1.7109375" style="4" customWidth="1"/>
    <col min="2346" max="2348" width="5.28515625" style="4" customWidth="1"/>
    <col min="2349" max="2349" width="1.7109375" style="4" customWidth="1"/>
    <col min="2350" max="2352" width="5.28515625" style="4" customWidth="1"/>
    <col min="2353" max="2353" width="1.7109375" style="4" customWidth="1"/>
    <col min="2354" max="2356" width="5.28515625" style="4" customWidth="1"/>
    <col min="2357" max="2357" width="1.7109375" style="4" customWidth="1"/>
    <col min="2358" max="2360" width="5.28515625" style="4" customWidth="1"/>
    <col min="2361" max="2559" width="11.42578125" style="4"/>
    <col min="2560" max="2560" width="22.7109375" style="4" customWidth="1"/>
    <col min="2561" max="2561" width="7.28515625" style="4" customWidth="1"/>
    <col min="2562" max="2562" width="6.85546875" style="4" customWidth="1"/>
    <col min="2563" max="2563" width="6" style="4" bestFit="1" customWidth="1"/>
    <col min="2564" max="2564" width="1.7109375" style="4" customWidth="1"/>
    <col min="2565" max="2565" width="6" style="4" bestFit="1" customWidth="1"/>
    <col min="2566" max="2567" width="5.42578125" style="4" customWidth="1"/>
    <col min="2568" max="2568" width="1.7109375" style="4" customWidth="1"/>
    <col min="2569" max="2571" width="5.140625" style="4" customWidth="1"/>
    <col min="2572" max="2572" width="1.7109375" style="4" customWidth="1"/>
    <col min="2573" max="2575" width="4.7109375" style="4" customWidth="1"/>
    <col min="2576" max="2576" width="1.7109375" style="4" customWidth="1"/>
    <col min="2577" max="2579" width="4.7109375" style="4" customWidth="1"/>
    <col min="2580" max="2580" width="1.7109375" style="4" customWidth="1"/>
    <col min="2581" max="2583" width="4.7109375" style="4" customWidth="1"/>
    <col min="2584" max="2584" width="1.7109375" style="4" customWidth="1"/>
    <col min="2585" max="2585" width="4.85546875" style="4" bestFit="1" customWidth="1"/>
    <col min="2586" max="2586" width="4" style="4" customWidth="1"/>
    <col min="2587" max="2587" width="5" style="4" customWidth="1"/>
    <col min="2588" max="2588" width="11.42578125" style="4"/>
    <col min="2589" max="2589" width="12.42578125" style="4" customWidth="1"/>
    <col min="2590" max="2590" width="10.85546875" style="4" customWidth="1"/>
    <col min="2591" max="2592" width="6.140625" style="4" customWidth="1"/>
    <col min="2593" max="2593" width="1.7109375" style="4" customWidth="1"/>
    <col min="2594" max="2594" width="6" style="4" customWidth="1"/>
    <col min="2595" max="2596" width="5.28515625" style="4" customWidth="1"/>
    <col min="2597" max="2597" width="1.7109375" style="4" customWidth="1"/>
    <col min="2598" max="2600" width="5.28515625" style="4" customWidth="1"/>
    <col min="2601" max="2601" width="1.7109375" style="4" customWidth="1"/>
    <col min="2602" max="2604" width="5.28515625" style="4" customWidth="1"/>
    <col min="2605" max="2605" width="1.7109375" style="4" customWidth="1"/>
    <col min="2606" max="2608" width="5.28515625" style="4" customWidth="1"/>
    <col min="2609" max="2609" width="1.7109375" style="4" customWidth="1"/>
    <col min="2610" max="2612" width="5.28515625" style="4" customWidth="1"/>
    <col min="2613" max="2613" width="1.7109375" style="4" customWidth="1"/>
    <col min="2614" max="2616" width="5.28515625" style="4" customWidth="1"/>
    <col min="2617" max="2815" width="11.42578125" style="4"/>
    <col min="2816" max="2816" width="22.7109375" style="4" customWidth="1"/>
    <col min="2817" max="2817" width="7.28515625" style="4" customWidth="1"/>
    <col min="2818" max="2818" width="6.85546875" style="4" customWidth="1"/>
    <col min="2819" max="2819" width="6" style="4" bestFit="1" customWidth="1"/>
    <col min="2820" max="2820" width="1.7109375" style="4" customWidth="1"/>
    <col min="2821" max="2821" width="6" style="4" bestFit="1" customWidth="1"/>
    <col min="2822" max="2823" width="5.42578125" style="4" customWidth="1"/>
    <col min="2824" max="2824" width="1.7109375" style="4" customWidth="1"/>
    <col min="2825" max="2827" width="5.140625" style="4" customWidth="1"/>
    <col min="2828" max="2828" width="1.7109375" style="4" customWidth="1"/>
    <col min="2829" max="2831" width="4.7109375" style="4" customWidth="1"/>
    <col min="2832" max="2832" width="1.7109375" style="4" customWidth="1"/>
    <col min="2833" max="2835" width="4.7109375" style="4" customWidth="1"/>
    <col min="2836" max="2836" width="1.7109375" style="4" customWidth="1"/>
    <col min="2837" max="2839" width="4.7109375" style="4" customWidth="1"/>
    <col min="2840" max="2840" width="1.7109375" style="4" customWidth="1"/>
    <col min="2841" max="2841" width="4.85546875" style="4" bestFit="1" customWidth="1"/>
    <col min="2842" max="2842" width="4" style="4" customWidth="1"/>
    <col min="2843" max="2843" width="5" style="4" customWidth="1"/>
    <col min="2844" max="2844" width="11.42578125" style="4"/>
    <col min="2845" max="2845" width="12.42578125" style="4" customWidth="1"/>
    <col min="2846" max="2846" width="10.85546875" style="4" customWidth="1"/>
    <col min="2847" max="2848" width="6.140625" style="4" customWidth="1"/>
    <col min="2849" max="2849" width="1.7109375" style="4" customWidth="1"/>
    <col min="2850" max="2850" width="6" style="4" customWidth="1"/>
    <col min="2851" max="2852" width="5.28515625" style="4" customWidth="1"/>
    <col min="2853" max="2853" width="1.7109375" style="4" customWidth="1"/>
    <col min="2854" max="2856" width="5.28515625" style="4" customWidth="1"/>
    <col min="2857" max="2857" width="1.7109375" style="4" customWidth="1"/>
    <col min="2858" max="2860" width="5.28515625" style="4" customWidth="1"/>
    <col min="2861" max="2861" width="1.7109375" style="4" customWidth="1"/>
    <col min="2862" max="2864" width="5.28515625" style="4" customWidth="1"/>
    <col min="2865" max="2865" width="1.7109375" style="4" customWidth="1"/>
    <col min="2866" max="2868" width="5.28515625" style="4" customWidth="1"/>
    <col min="2869" max="2869" width="1.7109375" style="4" customWidth="1"/>
    <col min="2870" max="2872" width="5.28515625" style="4" customWidth="1"/>
    <col min="2873" max="3071" width="11.42578125" style="4"/>
    <col min="3072" max="3072" width="22.7109375" style="4" customWidth="1"/>
    <col min="3073" max="3073" width="7.28515625" style="4" customWidth="1"/>
    <col min="3074" max="3074" width="6.85546875" style="4" customWidth="1"/>
    <col min="3075" max="3075" width="6" style="4" bestFit="1" customWidth="1"/>
    <col min="3076" max="3076" width="1.7109375" style="4" customWidth="1"/>
    <col min="3077" max="3077" width="6" style="4" bestFit="1" customWidth="1"/>
    <col min="3078" max="3079" width="5.42578125" style="4" customWidth="1"/>
    <col min="3080" max="3080" width="1.7109375" style="4" customWidth="1"/>
    <col min="3081" max="3083" width="5.140625" style="4" customWidth="1"/>
    <col min="3084" max="3084" width="1.7109375" style="4" customWidth="1"/>
    <col min="3085" max="3087" width="4.7109375" style="4" customWidth="1"/>
    <col min="3088" max="3088" width="1.7109375" style="4" customWidth="1"/>
    <col min="3089" max="3091" width="4.7109375" style="4" customWidth="1"/>
    <col min="3092" max="3092" width="1.7109375" style="4" customWidth="1"/>
    <col min="3093" max="3095" width="4.7109375" style="4" customWidth="1"/>
    <col min="3096" max="3096" width="1.7109375" style="4" customWidth="1"/>
    <col min="3097" max="3097" width="4.85546875" style="4" bestFit="1" customWidth="1"/>
    <col min="3098" max="3098" width="4" style="4" customWidth="1"/>
    <col min="3099" max="3099" width="5" style="4" customWidth="1"/>
    <col min="3100" max="3100" width="11.42578125" style="4"/>
    <col min="3101" max="3101" width="12.42578125" style="4" customWidth="1"/>
    <col min="3102" max="3102" width="10.85546875" style="4" customWidth="1"/>
    <col min="3103" max="3104" width="6.140625" style="4" customWidth="1"/>
    <col min="3105" max="3105" width="1.7109375" style="4" customWidth="1"/>
    <col min="3106" max="3106" width="6" style="4" customWidth="1"/>
    <col min="3107" max="3108" width="5.28515625" style="4" customWidth="1"/>
    <col min="3109" max="3109" width="1.7109375" style="4" customWidth="1"/>
    <col min="3110" max="3112" width="5.28515625" style="4" customWidth="1"/>
    <col min="3113" max="3113" width="1.7109375" style="4" customWidth="1"/>
    <col min="3114" max="3116" width="5.28515625" style="4" customWidth="1"/>
    <col min="3117" max="3117" width="1.7109375" style="4" customWidth="1"/>
    <col min="3118" max="3120" width="5.28515625" style="4" customWidth="1"/>
    <col min="3121" max="3121" width="1.7109375" style="4" customWidth="1"/>
    <col min="3122" max="3124" width="5.28515625" style="4" customWidth="1"/>
    <col min="3125" max="3125" width="1.7109375" style="4" customWidth="1"/>
    <col min="3126" max="3128" width="5.28515625" style="4" customWidth="1"/>
    <col min="3129" max="3327" width="11.42578125" style="4"/>
    <col min="3328" max="3328" width="22.7109375" style="4" customWidth="1"/>
    <col min="3329" max="3329" width="7.28515625" style="4" customWidth="1"/>
    <col min="3330" max="3330" width="6.85546875" style="4" customWidth="1"/>
    <col min="3331" max="3331" width="6" style="4" bestFit="1" customWidth="1"/>
    <col min="3332" max="3332" width="1.7109375" style="4" customWidth="1"/>
    <col min="3333" max="3333" width="6" style="4" bestFit="1" customWidth="1"/>
    <col min="3334" max="3335" width="5.42578125" style="4" customWidth="1"/>
    <col min="3336" max="3336" width="1.7109375" style="4" customWidth="1"/>
    <col min="3337" max="3339" width="5.140625" style="4" customWidth="1"/>
    <col min="3340" max="3340" width="1.7109375" style="4" customWidth="1"/>
    <col min="3341" max="3343" width="4.7109375" style="4" customWidth="1"/>
    <col min="3344" max="3344" width="1.7109375" style="4" customWidth="1"/>
    <col min="3345" max="3347" width="4.7109375" style="4" customWidth="1"/>
    <col min="3348" max="3348" width="1.7109375" style="4" customWidth="1"/>
    <col min="3349" max="3351" width="4.7109375" style="4" customWidth="1"/>
    <col min="3352" max="3352" width="1.7109375" style="4" customWidth="1"/>
    <col min="3353" max="3353" width="4.85546875" style="4" bestFit="1" customWidth="1"/>
    <col min="3354" max="3354" width="4" style="4" customWidth="1"/>
    <col min="3355" max="3355" width="5" style="4" customWidth="1"/>
    <col min="3356" max="3356" width="11.42578125" style="4"/>
    <col min="3357" max="3357" width="12.42578125" style="4" customWidth="1"/>
    <col min="3358" max="3358" width="10.85546875" style="4" customWidth="1"/>
    <col min="3359" max="3360" width="6.140625" style="4" customWidth="1"/>
    <col min="3361" max="3361" width="1.7109375" style="4" customWidth="1"/>
    <col min="3362" max="3362" width="6" style="4" customWidth="1"/>
    <col min="3363" max="3364" width="5.28515625" style="4" customWidth="1"/>
    <col min="3365" max="3365" width="1.7109375" style="4" customWidth="1"/>
    <col min="3366" max="3368" width="5.28515625" style="4" customWidth="1"/>
    <col min="3369" max="3369" width="1.7109375" style="4" customWidth="1"/>
    <col min="3370" max="3372" width="5.28515625" style="4" customWidth="1"/>
    <col min="3373" max="3373" width="1.7109375" style="4" customWidth="1"/>
    <col min="3374" max="3376" width="5.28515625" style="4" customWidth="1"/>
    <col min="3377" max="3377" width="1.7109375" style="4" customWidth="1"/>
    <col min="3378" max="3380" width="5.28515625" style="4" customWidth="1"/>
    <col min="3381" max="3381" width="1.7109375" style="4" customWidth="1"/>
    <col min="3382" max="3384" width="5.28515625" style="4" customWidth="1"/>
    <col min="3385" max="3583" width="11.42578125" style="4"/>
    <col min="3584" max="3584" width="22.7109375" style="4" customWidth="1"/>
    <col min="3585" max="3585" width="7.28515625" style="4" customWidth="1"/>
    <col min="3586" max="3586" width="6.85546875" style="4" customWidth="1"/>
    <col min="3587" max="3587" width="6" style="4" bestFit="1" customWidth="1"/>
    <col min="3588" max="3588" width="1.7109375" style="4" customWidth="1"/>
    <col min="3589" max="3589" width="6" style="4" bestFit="1" customWidth="1"/>
    <col min="3590" max="3591" width="5.42578125" style="4" customWidth="1"/>
    <col min="3592" max="3592" width="1.7109375" style="4" customWidth="1"/>
    <col min="3593" max="3595" width="5.140625" style="4" customWidth="1"/>
    <col min="3596" max="3596" width="1.7109375" style="4" customWidth="1"/>
    <col min="3597" max="3599" width="4.7109375" style="4" customWidth="1"/>
    <col min="3600" max="3600" width="1.7109375" style="4" customWidth="1"/>
    <col min="3601" max="3603" width="4.7109375" style="4" customWidth="1"/>
    <col min="3604" max="3604" width="1.7109375" style="4" customWidth="1"/>
    <col min="3605" max="3607" width="4.7109375" style="4" customWidth="1"/>
    <col min="3608" max="3608" width="1.7109375" style="4" customWidth="1"/>
    <col min="3609" max="3609" width="4.85546875" style="4" bestFit="1" customWidth="1"/>
    <col min="3610" max="3610" width="4" style="4" customWidth="1"/>
    <col min="3611" max="3611" width="5" style="4" customWidth="1"/>
    <col min="3612" max="3612" width="11.42578125" style="4"/>
    <col min="3613" max="3613" width="12.42578125" style="4" customWidth="1"/>
    <col min="3614" max="3614" width="10.85546875" style="4" customWidth="1"/>
    <col min="3615" max="3616" width="6.140625" style="4" customWidth="1"/>
    <col min="3617" max="3617" width="1.7109375" style="4" customWidth="1"/>
    <col min="3618" max="3618" width="6" style="4" customWidth="1"/>
    <col min="3619" max="3620" width="5.28515625" style="4" customWidth="1"/>
    <col min="3621" max="3621" width="1.7109375" style="4" customWidth="1"/>
    <col min="3622" max="3624" width="5.28515625" style="4" customWidth="1"/>
    <col min="3625" max="3625" width="1.7109375" style="4" customWidth="1"/>
    <col min="3626" max="3628" width="5.28515625" style="4" customWidth="1"/>
    <col min="3629" max="3629" width="1.7109375" style="4" customWidth="1"/>
    <col min="3630" max="3632" width="5.28515625" style="4" customWidth="1"/>
    <col min="3633" max="3633" width="1.7109375" style="4" customWidth="1"/>
    <col min="3634" max="3636" width="5.28515625" style="4" customWidth="1"/>
    <col min="3637" max="3637" width="1.7109375" style="4" customWidth="1"/>
    <col min="3638" max="3640" width="5.28515625" style="4" customWidth="1"/>
    <col min="3641" max="3839" width="11.42578125" style="4"/>
    <col min="3840" max="3840" width="22.7109375" style="4" customWidth="1"/>
    <col min="3841" max="3841" width="7.28515625" style="4" customWidth="1"/>
    <col min="3842" max="3842" width="6.85546875" style="4" customWidth="1"/>
    <col min="3843" max="3843" width="6" style="4" bestFit="1" customWidth="1"/>
    <col min="3844" max="3844" width="1.7109375" style="4" customWidth="1"/>
    <col min="3845" max="3845" width="6" style="4" bestFit="1" customWidth="1"/>
    <col min="3846" max="3847" width="5.42578125" style="4" customWidth="1"/>
    <col min="3848" max="3848" width="1.7109375" style="4" customWidth="1"/>
    <col min="3849" max="3851" width="5.140625" style="4" customWidth="1"/>
    <col min="3852" max="3852" width="1.7109375" style="4" customWidth="1"/>
    <col min="3853" max="3855" width="4.7109375" style="4" customWidth="1"/>
    <col min="3856" max="3856" width="1.7109375" style="4" customWidth="1"/>
    <col min="3857" max="3859" width="4.7109375" style="4" customWidth="1"/>
    <col min="3860" max="3860" width="1.7109375" style="4" customWidth="1"/>
    <col min="3861" max="3863" width="4.7109375" style="4" customWidth="1"/>
    <col min="3864" max="3864" width="1.7109375" style="4" customWidth="1"/>
    <col min="3865" max="3865" width="4.85546875" style="4" bestFit="1" customWidth="1"/>
    <col min="3866" max="3866" width="4" style="4" customWidth="1"/>
    <col min="3867" max="3867" width="5" style="4" customWidth="1"/>
    <col min="3868" max="3868" width="11.42578125" style="4"/>
    <col min="3869" max="3869" width="12.42578125" style="4" customWidth="1"/>
    <col min="3870" max="3870" width="10.85546875" style="4" customWidth="1"/>
    <col min="3871" max="3872" width="6.140625" style="4" customWidth="1"/>
    <col min="3873" max="3873" width="1.7109375" style="4" customWidth="1"/>
    <col min="3874" max="3874" width="6" style="4" customWidth="1"/>
    <col min="3875" max="3876" width="5.28515625" style="4" customWidth="1"/>
    <col min="3877" max="3877" width="1.7109375" style="4" customWidth="1"/>
    <col min="3878" max="3880" width="5.28515625" style="4" customWidth="1"/>
    <col min="3881" max="3881" width="1.7109375" style="4" customWidth="1"/>
    <col min="3882" max="3884" width="5.28515625" style="4" customWidth="1"/>
    <col min="3885" max="3885" width="1.7109375" style="4" customWidth="1"/>
    <col min="3886" max="3888" width="5.28515625" style="4" customWidth="1"/>
    <col min="3889" max="3889" width="1.7109375" style="4" customWidth="1"/>
    <col min="3890" max="3892" width="5.28515625" style="4" customWidth="1"/>
    <col min="3893" max="3893" width="1.7109375" style="4" customWidth="1"/>
    <col min="3894" max="3896" width="5.28515625" style="4" customWidth="1"/>
    <col min="3897" max="4095" width="11.42578125" style="4"/>
    <col min="4096" max="4096" width="22.7109375" style="4" customWidth="1"/>
    <col min="4097" max="4097" width="7.28515625" style="4" customWidth="1"/>
    <col min="4098" max="4098" width="6.85546875" style="4" customWidth="1"/>
    <col min="4099" max="4099" width="6" style="4" bestFit="1" customWidth="1"/>
    <col min="4100" max="4100" width="1.7109375" style="4" customWidth="1"/>
    <col min="4101" max="4101" width="6" style="4" bestFit="1" customWidth="1"/>
    <col min="4102" max="4103" width="5.42578125" style="4" customWidth="1"/>
    <col min="4104" max="4104" width="1.7109375" style="4" customWidth="1"/>
    <col min="4105" max="4107" width="5.140625" style="4" customWidth="1"/>
    <col min="4108" max="4108" width="1.7109375" style="4" customWidth="1"/>
    <col min="4109" max="4111" width="4.7109375" style="4" customWidth="1"/>
    <col min="4112" max="4112" width="1.7109375" style="4" customWidth="1"/>
    <col min="4113" max="4115" width="4.7109375" style="4" customWidth="1"/>
    <col min="4116" max="4116" width="1.7109375" style="4" customWidth="1"/>
    <col min="4117" max="4119" width="4.7109375" style="4" customWidth="1"/>
    <col min="4120" max="4120" width="1.7109375" style="4" customWidth="1"/>
    <col min="4121" max="4121" width="4.85546875" style="4" bestFit="1" customWidth="1"/>
    <col min="4122" max="4122" width="4" style="4" customWidth="1"/>
    <col min="4123" max="4123" width="5" style="4" customWidth="1"/>
    <col min="4124" max="4124" width="11.42578125" style="4"/>
    <col min="4125" max="4125" width="12.42578125" style="4" customWidth="1"/>
    <col min="4126" max="4126" width="10.85546875" style="4" customWidth="1"/>
    <col min="4127" max="4128" width="6.140625" style="4" customWidth="1"/>
    <col min="4129" max="4129" width="1.7109375" style="4" customWidth="1"/>
    <col min="4130" max="4130" width="6" style="4" customWidth="1"/>
    <col min="4131" max="4132" width="5.28515625" style="4" customWidth="1"/>
    <col min="4133" max="4133" width="1.7109375" style="4" customWidth="1"/>
    <col min="4134" max="4136" width="5.28515625" style="4" customWidth="1"/>
    <col min="4137" max="4137" width="1.7109375" style="4" customWidth="1"/>
    <col min="4138" max="4140" width="5.28515625" style="4" customWidth="1"/>
    <col min="4141" max="4141" width="1.7109375" style="4" customWidth="1"/>
    <col min="4142" max="4144" width="5.28515625" style="4" customWidth="1"/>
    <col min="4145" max="4145" width="1.7109375" style="4" customWidth="1"/>
    <col min="4146" max="4148" width="5.28515625" style="4" customWidth="1"/>
    <col min="4149" max="4149" width="1.7109375" style="4" customWidth="1"/>
    <col min="4150" max="4152" width="5.28515625" style="4" customWidth="1"/>
    <col min="4153" max="4351" width="11.42578125" style="4"/>
    <col min="4352" max="4352" width="22.7109375" style="4" customWidth="1"/>
    <col min="4353" max="4353" width="7.28515625" style="4" customWidth="1"/>
    <col min="4354" max="4354" width="6.85546875" style="4" customWidth="1"/>
    <col min="4355" max="4355" width="6" style="4" bestFit="1" customWidth="1"/>
    <col min="4356" max="4356" width="1.7109375" style="4" customWidth="1"/>
    <col min="4357" max="4357" width="6" style="4" bestFit="1" customWidth="1"/>
    <col min="4358" max="4359" width="5.42578125" style="4" customWidth="1"/>
    <col min="4360" max="4360" width="1.7109375" style="4" customWidth="1"/>
    <col min="4361" max="4363" width="5.140625" style="4" customWidth="1"/>
    <col min="4364" max="4364" width="1.7109375" style="4" customWidth="1"/>
    <col min="4365" max="4367" width="4.7109375" style="4" customWidth="1"/>
    <col min="4368" max="4368" width="1.7109375" style="4" customWidth="1"/>
    <col min="4369" max="4371" width="4.7109375" style="4" customWidth="1"/>
    <col min="4372" max="4372" width="1.7109375" style="4" customWidth="1"/>
    <col min="4373" max="4375" width="4.7109375" style="4" customWidth="1"/>
    <col min="4376" max="4376" width="1.7109375" style="4" customWidth="1"/>
    <col min="4377" max="4377" width="4.85546875" style="4" bestFit="1" customWidth="1"/>
    <col min="4378" max="4378" width="4" style="4" customWidth="1"/>
    <col min="4379" max="4379" width="5" style="4" customWidth="1"/>
    <col min="4380" max="4380" width="11.42578125" style="4"/>
    <col min="4381" max="4381" width="12.42578125" style="4" customWidth="1"/>
    <col min="4382" max="4382" width="10.85546875" style="4" customWidth="1"/>
    <col min="4383" max="4384" width="6.140625" style="4" customWidth="1"/>
    <col min="4385" max="4385" width="1.7109375" style="4" customWidth="1"/>
    <col min="4386" max="4386" width="6" style="4" customWidth="1"/>
    <col min="4387" max="4388" width="5.28515625" style="4" customWidth="1"/>
    <col min="4389" max="4389" width="1.7109375" style="4" customWidth="1"/>
    <col min="4390" max="4392" width="5.28515625" style="4" customWidth="1"/>
    <col min="4393" max="4393" width="1.7109375" style="4" customWidth="1"/>
    <col min="4394" max="4396" width="5.28515625" style="4" customWidth="1"/>
    <col min="4397" max="4397" width="1.7109375" style="4" customWidth="1"/>
    <col min="4398" max="4400" width="5.28515625" style="4" customWidth="1"/>
    <col min="4401" max="4401" width="1.7109375" style="4" customWidth="1"/>
    <col min="4402" max="4404" width="5.28515625" style="4" customWidth="1"/>
    <col min="4405" max="4405" width="1.7109375" style="4" customWidth="1"/>
    <col min="4406" max="4408" width="5.28515625" style="4" customWidth="1"/>
    <col min="4409" max="4607" width="11.42578125" style="4"/>
    <col min="4608" max="4608" width="22.7109375" style="4" customWidth="1"/>
    <col min="4609" max="4609" width="7.28515625" style="4" customWidth="1"/>
    <col min="4610" max="4610" width="6.85546875" style="4" customWidth="1"/>
    <col min="4611" max="4611" width="6" style="4" bestFit="1" customWidth="1"/>
    <col min="4612" max="4612" width="1.7109375" style="4" customWidth="1"/>
    <col min="4613" max="4613" width="6" style="4" bestFit="1" customWidth="1"/>
    <col min="4614" max="4615" width="5.42578125" style="4" customWidth="1"/>
    <col min="4616" max="4616" width="1.7109375" style="4" customWidth="1"/>
    <col min="4617" max="4619" width="5.140625" style="4" customWidth="1"/>
    <col min="4620" max="4620" width="1.7109375" style="4" customWidth="1"/>
    <col min="4621" max="4623" width="4.7109375" style="4" customWidth="1"/>
    <col min="4624" max="4624" width="1.7109375" style="4" customWidth="1"/>
    <col min="4625" max="4627" width="4.7109375" style="4" customWidth="1"/>
    <col min="4628" max="4628" width="1.7109375" style="4" customWidth="1"/>
    <col min="4629" max="4631" width="4.7109375" style="4" customWidth="1"/>
    <col min="4632" max="4632" width="1.7109375" style="4" customWidth="1"/>
    <col min="4633" max="4633" width="4.85546875" style="4" bestFit="1" customWidth="1"/>
    <col min="4634" max="4634" width="4" style="4" customWidth="1"/>
    <col min="4635" max="4635" width="5" style="4" customWidth="1"/>
    <col min="4636" max="4636" width="11.42578125" style="4"/>
    <col min="4637" max="4637" width="12.42578125" style="4" customWidth="1"/>
    <col min="4638" max="4638" width="10.85546875" style="4" customWidth="1"/>
    <col min="4639" max="4640" width="6.140625" style="4" customWidth="1"/>
    <col min="4641" max="4641" width="1.7109375" style="4" customWidth="1"/>
    <col min="4642" max="4642" width="6" style="4" customWidth="1"/>
    <col min="4643" max="4644" width="5.28515625" style="4" customWidth="1"/>
    <col min="4645" max="4645" width="1.7109375" style="4" customWidth="1"/>
    <col min="4646" max="4648" width="5.28515625" style="4" customWidth="1"/>
    <col min="4649" max="4649" width="1.7109375" style="4" customWidth="1"/>
    <col min="4650" max="4652" width="5.28515625" style="4" customWidth="1"/>
    <col min="4653" max="4653" width="1.7109375" style="4" customWidth="1"/>
    <col min="4654" max="4656" width="5.28515625" style="4" customWidth="1"/>
    <col min="4657" max="4657" width="1.7109375" style="4" customWidth="1"/>
    <col min="4658" max="4660" width="5.28515625" style="4" customWidth="1"/>
    <col min="4661" max="4661" width="1.7109375" style="4" customWidth="1"/>
    <col min="4662" max="4664" width="5.28515625" style="4" customWidth="1"/>
    <col min="4665" max="4863" width="11.42578125" style="4"/>
    <col min="4864" max="4864" width="22.7109375" style="4" customWidth="1"/>
    <col min="4865" max="4865" width="7.28515625" style="4" customWidth="1"/>
    <col min="4866" max="4866" width="6.85546875" style="4" customWidth="1"/>
    <col min="4867" max="4867" width="6" style="4" bestFit="1" customWidth="1"/>
    <col min="4868" max="4868" width="1.7109375" style="4" customWidth="1"/>
    <col min="4869" max="4869" width="6" style="4" bestFit="1" customWidth="1"/>
    <col min="4870" max="4871" width="5.42578125" style="4" customWidth="1"/>
    <col min="4872" max="4872" width="1.7109375" style="4" customWidth="1"/>
    <col min="4873" max="4875" width="5.140625" style="4" customWidth="1"/>
    <col min="4876" max="4876" width="1.7109375" style="4" customWidth="1"/>
    <col min="4877" max="4879" width="4.7109375" style="4" customWidth="1"/>
    <col min="4880" max="4880" width="1.7109375" style="4" customWidth="1"/>
    <col min="4881" max="4883" width="4.7109375" style="4" customWidth="1"/>
    <col min="4884" max="4884" width="1.7109375" style="4" customWidth="1"/>
    <col min="4885" max="4887" width="4.7109375" style="4" customWidth="1"/>
    <col min="4888" max="4888" width="1.7109375" style="4" customWidth="1"/>
    <col min="4889" max="4889" width="4.85546875" style="4" bestFit="1" customWidth="1"/>
    <col min="4890" max="4890" width="4" style="4" customWidth="1"/>
    <col min="4891" max="4891" width="5" style="4" customWidth="1"/>
    <col min="4892" max="4892" width="11.42578125" style="4"/>
    <col min="4893" max="4893" width="12.42578125" style="4" customWidth="1"/>
    <col min="4894" max="4894" width="10.85546875" style="4" customWidth="1"/>
    <col min="4895" max="4896" width="6.140625" style="4" customWidth="1"/>
    <col min="4897" max="4897" width="1.7109375" style="4" customWidth="1"/>
    <col min="4898" max="4898" width="6" style="4" customWidth="1"/>
    <col min="4899" max="4900" width="5.28515625" style="4" customWidth="1"/>
    <col min="4901" max="4901" width="1.7109375" style="4" customWidth="1"/>
    <col min="4902" max="4904" width="5.28515625" style="4" customWidth="1"/>
    <col min="4905" max="4905" width="1.7109375" style="4" customWidth="1"/>
    <col min="4906" max="4908" width="5.28515625" style="4" customWidth="1"/>
    <col min="4909" max="4909" width="1.7109375" style="4" customWidth="1"/>
    <col min="4910" max="4912" width="5.28515625" style="4" customWidth="1"/>
    <col min="4913" max="4913" width="1.7109375" style="4" customWidth="1"/>
    <col min="4914" max="4916" width="5.28515625" style="4" customWidth="1"/>
    <col min="4917" max="4917" width="1.7109375" style="4" customWidth="1"/>
    <col min="4918" max="4920" width="5.28515625" style="4" customWidth="1"/>
    <col min="4921" max="5119" width="11.42578125" style="4"/>
    <col min="5120" max="5120" width="22.7109375" style="4" customWidth="1"/>
    <col min="5121" max="5121" width="7.28515625" style="4" customWidth="1"/>
    <col min="5122" max="5122" width="6.85546875" style="4" customWidth="1"/>
    <col min="5123" max="5123" width="6" style="4" bestFit="1" customWidth="1"/>
    <col min="5124" max="5124" width="1.7109375" style="4" customWidth="1"/>
    <col min="5125" max="5125" width="6" style="4" bestFit="1" customWidth="1"/>
    <col min="5126" max="5127" width="5.42578125" style="4" customWidth="1"/>
    <col min="5128" max="5128" width="1.7109375" style="4" customWidth="1"/>
    <col min="5129" max="5131" width="5.140625" style="4" customWidth="1"/>
    <col min="5132" max="5132" width="1.7109375" style="4" customWidth="1"/>
    <col min="5133" max="5135" width="4.7109375" style="4" customWidth="1"/>
    <col min="5136" max="5136" width="1.7109375" style="4" customWidth="1"/>
    <col min="5137" max="5139" width="4.7109375" style="4" customWidth="1"/>
    <col min="5140" max="5140" width="1.7109375" style="4" customWidth="1"/>
    <col min="5141" max="5143" width="4.7109375" style="4" customWidth="1"/>
    <col min="5144" max="5144" width="1.7109375" style="4" customWidth="1"/>
    <col min="5145" max="5145" width="4.85546875" style="4" bestFit="1" customWidth="1"/>
    <col min="5146" max="5146" width="4" style="4" customWidth="1"/>
    <col min="5147" max="5147" width="5" style="4" customWidth="1"/>
    <col min="5148" max="5148" width="11.42578125" style="4"/>
    <col min="5149" max="5149" width="12.42578125" style="4" customWidth="1"/>
    <col min="5150" max="5150" width="10.85546875" style="4" customWidth="1"/>
    <col min="5151" max="5152" width="6.140625" style="4" customWidth="1"/>
    <col min="5153" max="5153" width="1.7109375" style="4" customWidth="1"/>
    <col min="5154" max="5154" width="6" style="4" customWidth="1"/>
    <col min="5155" max="5156" width="5.28515625" style="4" customWidth="1"/>
    <col min="5157" max="5157" width="1.7109375" style="4" customWidth="1"/>
    <col min="5158" max="5160" width="5.28515625" style="4" customWidth="1"/>
    <col min="5161" max="5161" width="1.7109375" style="4" customWidth="1"/>
    <col min="5162" max="5164" width="5.28515625" style="4" customWidth="1"/>
    <col min="5165" max="5165" width="1.7109375" style="4" customWidth="1"/>
    <col min="5166" max="5168" width="5.28515625" style="4" customWidth="1"/>
    <col min="5169" max="5169" width="1.7109375" style="4" customWidth="1"/>
    <col min="5170" max="5172" width="5.28515625" style="4" customWidth="1"/>
    <col min="5173" max="5173" width="1.7109375" style="4" customWidth="1"/>
    <col min="5174" max="5176" width="5.28515625" style="4" customWidth="1"/>
    <col min="5177" max="5375" width="11.42578125" style="4"/>
    <col min="5376" max="5376" width="22.7109375" style="4" customWidth="1"/>
    <col min="5377" max="5377" width="7.28515625" style="4" customWidth="1"/>
    <col min="5378" max="5378" width="6.85546875" style="4" customWidth="1"/>
    <col min="5379" max="5379" width="6" style="4" bestFit="1" customWidth="1"/>
    <col min="5380" max="5380" width="1.7109375" style="4" customWidth="1"/>
    <col min="5381" max="5381" width="6" style="4" bestFit="1" customWidth="1"/>
    <col min="5382" max="5383" width="5.42578125" style="4" customWidth="1"/>
    <col min="5384" max="5384" width="1.7109375" style="4" customWidth="1"/>
    <col min="5385" max="5387" width="5.140625" style="4" customWidth="1"/>
    <col min="5388" max="5388" width="1.7109375" style="4" customWidth="1"/>
    <col min="5389" max="5391" width="4.7109375" style="4" customWidth="1"/>
    <col min="5392" max="5392" width="1.7109375" style="4" customWidth="1"/>
    <col min="5393" max="5395" width="4.7109375" style="4" customWidth="1"/>
    <col min="5396" max="5396" width="1.7109375" style="4" customWidth="1"/>
    <col min="5397" max="5399" width="4.7109375" style="4" customWidth="1"/>
    <col min="5400" max="5400" width="1.7109375" style="4" customWidth="1"/>
    <col min="5401" max="5401" width="4.85546875" style="4" bestFit="1" customWidth="1"/>
    <col min="5402" max="5402" width="4" style="4" customWidth="1"/>
    <col min="5403" max="5403" width="5" style="4" customWidth="1"/>
    <col min="5404" max="5404" width="11.42578125" style="4"/>
    <col min="5405" max="5405" width="12.42578125" style="4" customWidth="1"/>
    <col min="5406" max="5406" width="10.85546875" style="4" customWidth="1"/>
    <col min="5407" max="5408" width="6.140625" style="4" customWidth="1"/>
    <col min="5409" max="5409" width="1.7109375" style="4" customWidth="1"/>
    <col min="5410" max="5410" width="6" style="4" customWidth="1"/>
    <col min="5411" max="5412" width="5.28515625" style="4" customWidth="1"/>
    <col min="5413" max="5413" width="1.7109375" style="4" customWidth="1"/>
    <col min="5414" max="5416" width="5.28515625" style="4" customWidth="1"/>
    <col min="5417" max="5417" width="1.7109375" style="4" customWidth="1"/>
    <col min="5418" max="5420" width="5.28515625" style="4" customWidth="1"/>
    <col min="5421" max="5421" width="1.7109375" style="4" customWidth="1"/>
    <col min="5422" max="5424" width="5.28515625" style="4" customWidth="1"/>
    <col min="5425" max="5425" width="1.7109375" style="4" customWidth="1"/>
    <col min="5426" max="5428" width="5.28515625" style="4" customWidth="1"/>
    <col min="5429" max="5429" width="1.7109375" style="4" customWidth="1"/>
    <col min="5430" max="5432" width="5.28515625" style="4" customWidth="1"/>
    <col min="5433" max="5631" width="11.42578125" style="4"/>
    <col min="5632" max="5632" width="22.7109375" style="4" customWidth="1"/>
    <col min="5633" max="5633" width="7.28515625" style="4" customWidth="1"/>
    <col min="5634" max="5634" width="6.85546875" style="4" customWidth="1"/>
    <col min="5635" max="5635" width="6" style="4" bestFit="1" customWidth="1"/>
    <col min="5636" max="5636" width="1.7109375" style="4" customWidth="1"/>
    <col min="5637" max="5637" width="6" style="4" bestFit="1" customWidth="1"/>
    <col min="5638" max="5639" width="5.42578125" style="4" customWidth="1"/>
    <col min="5640" max="5640" width="1.7109375" style="4" customWidth="1"/>
    <col min="5641" max="5643" width="5.140625" style="4" customWidth="1"/>
    <col min="5644" max="5644" width="1.7109375" style="4" customWidth="1"/>
    <col min="5645" max="5647" width="4.7109375" style="4" customWidth="1"/>
    <col min="5648" max="5648" width="1.7109375" style="4" customWidth="1"/>
    <col min="5649" max="5651" width="4.7109375" style="4" customWidth="1"/>
    <col min="5652" max="5652" width="1.7109375" style="4" customWidth="1"/>
    <col min="5653" max="5655" width="4.7109375" style="4" customWidth="1"/>
    <col min="5656" max="5656" width="1.7109375" style="4" customWidth="1"/>
    <col min="5657" max="5657" width="4.85546875" style="4" bestFit="1" customWidth="1"/>
    <col min="5658" max="5658" width="4" style="4" customWidth="1"/>
    <col min="5659" max="5659" width="5" style="4" customWidth="1"/>
    <col min="5660" max="5660" width="11.42578125" style="4"/>
    <col min="5661" max="5661" width="12.42578125" style="4" customWidth="1"/>
    <col min="5662" max="5662" width="10.85546875" style="4" customWidth="1"/>
    <col min="5663" max="5664" width="6.140625" style="4" customWidth="1"/>
    <col min="5665" max="5665" width="1.7109375" style="4" customWidth="1"/>
    <col min="5666" max="5666" width="6" style="4" customWidth="1"/>
    <col min="5667" max="5668" width="5.28515625" style="4" customWidth="1"/>
    <col min="5669" max="5669" width="1.7109375" style="4" customWidth="1"/>
    <col min="5670" max="5672" width="5.28515625" style="4" customWidth="1"/>
    <col min="5673" max="5673" width="1.7109375" style="4" customWidth="1"/>
    <col min="5674" max="5676" width="5.28515625" style="4" customWidth="1"/>
    <col min="5677" max="5677" width="1.7109375" style="4" customWidth="1"/>
    <col min="5678" max="5680" width="5.28515625" style="4" customWidth="1"/>
    <col min="5681" max="5681" width="1.7109375" style="4" customWidth="1"/>
    <col min="5682" max="5684" width="5.28515625" style="4" customWidth="1"/>
    <col min="5685" max="5685" width="1.7109375" style="4" customWidth="1"/>
    <col min="5686" max="5688" width="5.28515625" style="4" customWidth="1"/>
    <col min="5689" max="5887" width="11.42578125" style="4"/>
    <col min="5888" max="5888" width="22.7109375" style="4" customWidth="1"/>
    <col min="5889" max="5889" width="7.28515625" style="4" customWidth="1"/>
    <col min="5890" max="5890" width="6.85546875" style="4" customWidth="1"/>
    <col min="5891" max="5891" width="6" style="4" bestFit="1" customWidth="1"/>
    <col min="5892" max="5892" width="1.7109375" style="4" customWidth="1"/>
    <col min="5893" max="5893" width="6" style="4" bestFit="1" customWidth="1"/>
    <col min="5894" max="5895" width="5.42578125" style="4" customWidth="1"/>
    <col min="5896" max="5896" width="1.7109375" style="4" customWidth="1"/>
    <col min="5897" max="5899" width="5.140625" style="4" customWidth="1"/>
    <col min="5900" max="5900" width="1.7109375" style="4" customWidth="1"/>
    <col min="5901" max="5903" width="4.7109375" style="4" customWidth="1"/>
    <col min="5904" max="5904" width="1.7109375" style="4" customWidth="1"/>
    <col min="5905" max="5907" width="4.7109375" style="4" customWidth="1"/>
    <col min="5908" max="5908" width="1.7109375" style="4" customWidth="1"/>
    <col min="5909" max="5911" width="4.7109375" style="4" customWidth="1"/>
    <col min="5912" max="5912" width="1.7109375" style="4" customWidth="1"/>
    <col min="5913" max="5913" width="4.85546875" style="4" bestFit="1" customWidth="1"/>
    <col min="5914" max="5914" width="4" style="4" customWidth="1"/>
    <col min="5915" max="5915" width="5" style="4" customWidth="1"/>
    <col min="5916" max="5916" width="11.42578125" style="4"/>
    <col min="5917" max="5917" width="12.42578125" style="4" customWidth="1"/>
    <col min="5918" max="5918" width="10.85546875" style="4" customWidth="1"/>
    <col min="5919" max="5920" width="6.140625" style="4" customWidth="1"/>
    <col min="5921" max="5921" width="1.7109375" style="4" customWidth="1"/>
    <col min="5922" max="5922" width="6" style="4" customWidth="1"/>
    <col min="5923" max="5924" width="5.28515625" style="4" customWidth="1"/>
    <col min="5925" max="5925" width="1.7109375" style="4" customWidth="1"/>
    <col min="5926" max="5928" width="5.28515625" style="4" customWidth="1"/>
    <col min="5929" max="5929" width="1.7109375" style="4" customWidth="1"/>
    <col min="5930" max="5932" width="5.28515625" style="4" customWidth="1"/>
    <col min="5933" max="5933" width="1.7109375" style="4" customWidth="1"/>
    <col min="5934" max="5936" width="5.28515625" style="4" customWidth="1"/>
    <col min="5937" max="5937" width="1.7109375" style="4" customWidth="1"/>
    <col min="5938" max="5940" width="5.28515625" style="4" customWidth="1"/>
    <col min="5941" max="5941" width="1.7109375" style="4" customWidth="1"/>
    <col min="5942" max="5944" width="5.28515625" style="4" customWidth="1"/>
    <col min="5945" max="6143" width="11.42578125" style="4"/>
    <col min="6144" max="6144" width="22.7109375" style="4" customWidth="1"/>
    <col min="6145" max="6145" width="7.28515625" style="4" customWidth="1"/>
    <col min="6146" max="6146" width="6.85546875" style="4" customWidth="1"/>
    <col min="6147" max="6147" width="6" style="4" bestFit="1" customWidth="1"/>
    <col min="6148" max="6148" width="1.7109375" style="4" customWidth="1"/>
    <col min="6149" max="6149" width="6" style="4" bestFit="1" customWidth="1"/>
    <col min="6150" max="6151" width="5.42578125" style="4" customWidth="1"/>
    <col min="6152" max="6152" width="1.7109375" style="4" customWidth="1"/>
    <col min="6153" max="6155" width="5.140625" style="4" customWidth="1"/>
    <col min="6156" max="6156" width="1.7109375" style="4" customWidth="1"/>
    <col min="6157" max="6159" width="4.7109375" style="4" customWidth="1"/>
    <col min="6160" max="6160" width="1.7109375" style="4" customWidth="1"/>
    <col min="6161" max="6163" width="4.7109375" style="4" customWidth="1"/>
    <col min="6164" max="6164" width="1.7109375" style="4" customWidth="1"/>
    <col min="6165" max="6167" width="4.7109375" style="4" customWidth="1"/>
    <col min="6168" max="6168" width="1.7109375" style="4" customWidth="1"/>
    <col min="6169" max="6169" width="4.85546875" style="4" bestFit="1" customWidth="1"/>
    <col min="6170" max="6170" width="4" style="4" customWidth="1"/>
    <col min="6171" max="6171" width="5" style="4" customWidth="1"/>
    <col min="6172" max="6172" width="11.42578125" style="4"/>
    <col min="6173" max="6173" width="12.42578125" style="4" customWidth="1"/>
    <col min="6174" max="6174" width="10.85546875" style="4" customWidth="1"/>
    <col min="6175" max="6176" width="6.140625" style="4" customWidth="1"/>
    <col min="6177" max="6177" width="1.7109375" style="4" customWidth="1"/>
    <col min="6178" max="6178" width="6" style="4" customWidth="1"/>
    <col min="6179" max="6180" width="5.28515625" style="4" customWidth="1"/>
    <col min="6181" max="6181" width="1.7109375" style="4" customWidth="1"/>
    <col min="6182" max="6184" width="5.28515625" style="4" customWidth="1"/>
    <col min="6185" max="6185" width="1.7109375" style="4" customWidth="1"/>
    <col min="6186" max="6188" width="5.28515625" style="4" customWidth="1"/>
    <col min="6189" max="6189" width="1.7109375" style="4" customWidth="1"/>
    <col min="6190" max="6192" width="5.28515625" style="4" customWidth="1"/>
    <col min="6193" max="6193" width="1.7109375" style="4" customWidth="1"/>
    <col min="6194" max="6196" width="5.28515625" style="4" customWidth="1"/>
    <col min="6197" max="6197" width="1.7109375" style="4" customWidth="1"/>
    <col min="6198" max="6200" width="5.28515625" style="4" customWidth="1"/>
    <col min="6201" max="6399" width="11.42578125" style="4"/>
    <col min="6400" max="6400" width="22.7109375" style="4" customWidth="1"/>
    <col min="6401" max="6401" width="7.28515625" style="4" customWidth="1"/>
    <col min="6402" max="6402" width="6.85546875" style="4" customWidth="1"/>
    <col min="6403" max="6403" width="6" style="4" bestFit="1" customWidth="1"/>
    <col min="6404" max="6404" width="1.7109375" style="4" customWidth="1"/>
    <col min="6405" max="6405" width="6" style="4" bestFit="1" customWidth="1"/>
    <col min="6406" max="6407" width="5.42578125" style="4" customWidth="1"/>
    <col min="6408" max="6408" width="1.7109375" style="4" customWidth="1"/>
    <col min="6409" max="6411" width="5.140625" style="4" customWidth="1"/>
    <col min="6412" max="6412" width="1.7109375" style="4" customWidth="1"/>
    <col min="6413" max="6415" width="4.7109375" style="4" customWidth="1"/>
    <col min="6416" max="6416" width="1.7109375" style="4" customWidth="1"/>
    <col min="6417" max="6419" width="4.7109375" style="4" customWidth="1"/>
    <col min="6420" max="6420" width="1.7109375" style="4" customWidth="1"/>
    <col min="6421" max="6423" width="4.7109375" style="4" customWidth="1"/>
    <col min="6424" max="6424" width="1.7109375" style="4" customWidth="1"/>
    <col min="6425" max="6425" width="4.85546875" style="4" bestFit="1" customWidth="1"/>
    <col min="6426" max="6426" width="4" style="4" customWidth="1"/>
    <col min="6427" max="6427" width="5" style="4" customWidth="1"/>
    <col min="6428" max="6428" width="11.42578125" style="4"/>
    <col min="6429" max="6429" width="12.42578125" style="4" customWidth="1"/>
    <col min="6430" max="6430" width="10.85546875" style="4" customWidth="1"/>
    <col min="6431" max="6432" width="6.140625" style="4" customWidth="1"/>
    <col min="6433" max="6433" width="1.7109375" style="4" customWidth="1"/>
    <col min="6434" max="6434" width="6" style="4" customWidth="1"/>
    <col min="6435" max="6436" width="5.28515625" style="4" customWidth="1"/>
    <col min="6437" max="6437" width="1.7109375" style="4" customWidth="1"/>
    <col min="6438" max="6440" width="5.28515625" style="4" customWidth="1"/>
    <col min="6441" max="6441" width="1.7109375" style="4" customWidth="1"/>
    <col min="6442" max="6444" width="5.28515625" style="4" customWidth="1"/>
    <col min="6445" max="6445" width="1.7109375" style="4" customWidth="1"/>
    <col min="6446" max="6448" width="5.28515625" style="4" customWidth="1"/>
    <col min="6449" max="6449" width="1.7109375" style="4" customWidth="1"/>
    <col min="6450" max="6452" width="5.28515625" style="4" customWidth="1"/>
    <col min="6453" max="6453" width="1.7109375" style="4" customWidth="1"/>
    <col min="6454" max="6456" width="5.28515625" style="4" customWidth="1"/>
    <col min="6457" max="6655" width="11.42578125" style="4"/>
    <col min="6656" max="6656" width="22.7109375" style="4" customWidth="1"/>
    <col min="6657" max="6657" width="7.28515625" style="4" customWidth="1"/>
    <col min="6658" max="6658" width="6.85546875" style="4" customWidth="1"/>
    <col min="6659" max="6659" width="6" style="4" bestFit="1" customWidth="1"/>
    <col min="6660" max="6660" width="1.7109375" style="4" customWidth="1"/>
    <col min="6661" max="6661" width="6" style="4" bestFit="1" customWidth="1"/>
    <col min="6662" max="6663" width="5.42578125" style="4" customWidth="1"/>
    <col min="6664" max="6664" width="1.7109375" style="4" customWidth="1"/>
    <col min="6665" max="6667" width="5.140625" style="4" customWidth="1"/>
    <col min="6668" max="6668" width="1.7109375" style="4" customWidth="1"/>
    <col min="6669" max="6671" width="4.7109375" style="4" customWidth="1"/>
    <col min="6672" max="6672" width="1.7109375" style="4" customWidth="1"/>
    <col min="6673" max="6675" width="4.7109375" style="4" customWidth="1"/>
    <col min="6676" max="6676" width="1.7109375" style="4" customWidth="1"/>
    <col min="6677" max="6679" width="4.7109375" style="4" customWidth="1"/>
    <col min="6680" max="6680" width="1.7109375" style="4" customWidth="1"/>
    <col min="6681" max="6681" width="4.85546875" style="4" bestFit="1" customWidth="1"/>
    <col min="6682" max="6682" width="4" style="4" customWidth="1"/>
    <col min="6683" max="6683" width="5" style="4" customWidth="1"/>
    <col min="6684" max="6684" width="11.42578125" style="4"/>
    <col min="6685" max="6685" width="12.42578125" style="4" customWidth="1"/>
    <col min="6686" max="6686" width="10.85546875" style="4" customWidth="1"/>
    <col min="6687" max="6688" width="6.140625" style="4" customWidth="1"/>
    <col min="6689" max="6689" width="1.7109375" style="4" customWidth="1"/>
    <col min="6690" max="6690" width="6" style="4" customWidth="1"/>
    <col min="6691" max="6692" width="5.28515625" style="4" customWidth="1"/>
    <col min="6693" max="6693" width="1.7109375" style="4" customWidth="1"/>
    <col min="6694" max="6696" width="5.28515625" style="4" customWidth="1"/>
    <col min="6697" max="6697" width="1.7109375" style="4" customWidth="1"/>
    <col min="6698" max="6700" width="5.28515625" style="4" customWidth="1"/>
    <col min="6701" max="6701" width="1.7109375" style="4" customWidth="1"/>
    <col min="6702" max="6704" width="5.28515625" style="4" customWidth="1"/>
    <col min="6705" max="6705" width="1.7109375" style="4" customWidth="1"/>
    <col min="6706" max="6708" width="5.28515625" style="4" customWidth="1"/>
    <col min="6709" max="6709" width="1.7109375" style="4" customWidth="1"/>
    <col min="6710" max="6712" width="5.28515625" style="4" customWidth="1"/>
    <col min="6713" max="6911" width="11.42578125" style="4"/>
    <col min="6912" max="6912" width="22.7109375" style="4" customWidth="1"/>
    <col min="6913" max="6913" width="7.28515625" style="4" customWidth="1"/>
    <col min="6914" max="6914" width="6.85546875" style="4" customWidth="1"/>
    <col min="6915" max="6915" width="6" style="4" bestFit="1" customWidth="1"/>
    <col min="6916" max="6916" width="1.7109375" style="4" customWidth="1"/>
    <col min="6917" max="6917" width="6" style="4" bestFit="1" customWidth="1"/>
    <col min="6918" max="6919" width="5.42578125" style="4" customWidth="1"/>
    <col min="6920" max="6920" width="1.7109375" style="4" customWidth="1"/>
    <col min="6921" max="6923" width="5.140625" style="4" customWidth="1"/>
    <col min="6924" max="6924" width="1.7109375" style="4" customWidth="1"/>
    <col min="6925" max="6927" width="4.7109375" style="4" customWidth="1"/>
    <col min="6928" max="6928" width="1.7109375" style="4" customWidth="1"/>
    <col min="6929" max="6931" width="4.7109375" style="4" customWidth="1"/>
    <col min="6932" max="6932" width="1.7109375" style="4" customWidth="1"/>
    <col min="6933" max="6935" width="4.7109375" style="4" customWidth="1"/>
    <col min="6936" max="6936" width="1.7109375" style="4" customWidth="1"/>
    <col min="6937" max="6937" width="4.85546875" style="4" bestFit="1" customWidth="1"/>
    <col min="6938" max="6938" width="4" style="4" customWidth="1"/>
    <col min="6939" max="6939" width="5" style="4" customWidth="1"/>
    <col min="6940" max="6940" width="11.42578125" style="4"/>
    <col min="6941" max="6941" width="12.42578125" style="4" customWidth="1"/>
    <col min="6942" max="6942" width="10.85546875" style="4" customWidth="1"/>
    <col min="6943" max="6944" width="6.140625" style="4" customWidth="1"/>
    <col min="6945" max="6945" width="1.7109375" style="4" customWidth="1"/>
    <col min="6946" max="6946" width="6" style="4" customWidth="1"/>
    <col min="6947" max="6948" width="5.28515625" style="4" customWidth="1"/>
    <col min="6949" max="6949" width="1.7109375" style="4" customWidth="1"/>
    <col min="6950" max="6952" width="5.28515625" style="4" customWidth="1"/>
    <col min="6953" max="6953" width="1.7109375" style="4" customWidth="1"/>
    <col min="6954" max="6956" width="5.28515625" style="4" customWidth="1"/>
    <col min="6957" max="6957" width="1.7109375" style="4" customWidth="1"/>
    <col min="6958" max="6960" width="5.28515625" style="4" customWidth="1"/>
    <col min="6961" max="6961" width="1.7109375" style="4" customWidth="1"/>
    <col min="6962" max="6964" width="5.28515625" style="4" customWidth="1"/>
    <col min="6965" max="6965" width="1.7109375" style="4" customWidth="1"/>
    <col min="6966" max="6968" width="5.28515625" style="4" customWidth="1"/>
    <col min="6969" max="7167" width="11.42578125" style="4"/>
    <col min="7168" max="7168" width="22.7109375" style="4" customWidth="1"/>
    <col min="7169" max="7169" width="7.28515625" style="4" customWidth="1"/>
    <col min="7170" max="7170" width="6.85546875" style="4" customWidth="1"/>
    <col min="7171" max="7171" width="6" style="4" bestFit="1" customWidth="1"/>
    <col min="7172" max="7172" width="1.7109375" style="4" customWidth="1"/>
    <col min="7173" max="7173" width="6" style="4" bestFit="1" customWidth="1"/>
    <col min="7174" max="7175" width="5.42578125" style="4" customWidth="1"/>
    <col min="7176" max="7176" width="1.7109375" style="4" customWidth="1"/>
    <col min="7177" max="7179" width="5.140625" style="4" customWidth="1"/>
    <col min="7180" max="7180" width="1.7109375" style="4" customWidth="1"/>
    <col min="7181" max="7183" width="4.7109375" style="4" customWidth="1"/>
    <col min="7184" max="7184" width="1.7109375" style="4" customWidth="1"/>
    <col min="7185" max="7187" width="4.7109375" style="4" customWidth="1"/>
    <col min="7188" max="7188" width="1.7109375" style="4" customWidth="1"/>
    <col min="7189" max="7191" width="4.7109375" style="4" customWidth="1"/>
    <col min="7192" max="7192" width="1.7109375" style="4" customWidth="1"/>
    <col min="7193" max="7193" width="4.85546875" style="4" bestFit="1" customWidth="1"/>
    <col min="7194" max="7194" width="4" style="4" customWidth="1"/>
    <col min="7195" max="7195" width="5" style="4" customWidth="1"/>
    <col min="7196" max="7196" width="11.42578125" style="4"/>
    <col min="7197" max="7197" width="12.42578125" style="4" customWidth="1"/>
    <col min="7198" max="7198" width="10.85546875" style="4" customWidth="1"/>
    <col min="7199" max="7200" width="6.140625" style="4" customWidth="1"/>
    <col min="7201" max="7201" width="1.7109375" style="4" customWidth="1"/>
    <col min="7202" max="7202" width="6" style="4" customWidth="1"/>
    <col min="7203" max="7204" width="5.28515625" style="4" customWidth="1"/>
    <col min="7205" max="7205" width="1.7109375" style="4" customWidth="1"/>
    <col min="7206" max="7208" width="5.28515625" style="4" customWidth="1"/>
    <col min="7209" max="7209" width="1.7109375" style="4" customWidth="1"/>
    <col min="7210" max="7212" width="5.28515625" style="4" customWidth="1"/>
    <col min="7213" max="7213" width="1.7109375" style="4" customWidth="1"/>
    <col min="7214" max="7216" width="5.28515625" style="4" customWidth="1"/>
    <col min="7217" max="7217" width="1.7109375" style="4" customWidth="1"/>
    <col min="7218" max="7220" width="5.28515625" style="4" customWidth="1"/>
    <col min="7221" max="7221" width="1.7109375" style="4" customWidth="1"/>
    <col min="7222" max="7224" width="5.28515625" style="4" customWidth="1"/>
    <col min="7225" max="7423" width="11.42578125" style="4"/>
    <col min="7424" max="7424" width="22.7109375" style="4" customWidth="1"/>
    <col min="7425" max="7425" width="7.28515625" style="4" customWidth="1"/>
    <col min="7426" max="7426" width="6.85546875" style="4" customWidth="1"/>
    <col min="7427" max="7427" width="6" style="4" bestFit="1" customWidth="1"/>
    <col min="7428" max="7428" width="1.7109375" style="4" customWidth="1"/>
    <col min="7429" max="7429" width="6" style="4" bestFit="1" customWidth="1"/>
    <col min="7430" max="7431" width="5.42578125" style="4" customWidth="1"/>
    <col min="7432" max="7432" width="1.7109375" style="4" customWidth="1"/>
    <col min="7433" max="7435" width="5.140625" style="4" customWidth="1"/>
    <col min="7436" max="7436" width="1.7109375" style="4" customWidth="1"/>
    <col min="7437" max="7439" width="4.7109375" style="4" customWidth="1"/>
    <col min="7440" max="7440" width="1.7109375" style="4" customWidth="1"/>
    <col min="7441" max="7443" width="4.7109375" style="4" customWidth="1"/>
    <col min="7444" max="7444" width="1.7109375" style="4" customWidth="1"/>
    <col min="7445" max="7447" width="4.7109375" style="4" customWidth="1"/>
    <col min="7448" max="7448" width="1.7109375" style="4" customWidth="1"/>
    <col min="7449" max="7449" width="4.85546875" style="4" bestFit="1" customWidth="1"/>
    <col min="7450" max="7450" width="4" style="4" customWidth="1"/>
    <col min="7451" max="7451" width="5" style="4" customWidth="1"/>
    <col min="7452" max="7452" width="11.42578125" style="4"/>
    <col min="7453" max="7453" width="12.42578125" style="4" customWidth="1"/>
    <col min="7454" max="7454" width="10.85546875" style="4" customWidth="1"/>
    <col min="7455" max="7456" width="6.140625" style="4" customWidth="1"/>
    <col min="7457" max="7457" width="1.7109375" style="4" customWidth="1"/>
    <col min="7458" max="7458" width="6" style="4" customWidth="1"/>
    <col min="7459" max="7460" width="5.28515625" style="4" customWidth="1"/>
    <col min="7461" max="7461" width="1.7109375" style="4" customWidth="1"/>
    <col min="7462" max="7464" width="5.28515625" style="4" customWidth="1"/>
    <col min="7465" max="7465" width="1.7109375" style="4" customWidth="1"/>
    <col min="7466" max="7468" width="5.28515625" style="4" customWidth="1"/>
    <col min="7469" max="7469" width="1.7109375" style="4" customWidth="1"/>
    <col min="7470" max="7472" width="5.28515625" style="4" customWidth="1"/>
    <col min="7473" max="7473" width="1.7109375" style="4" customWidth="1"/>
    <col min="7474" max="7476" width="5.28515625" style="4" customWidth="1"/>
    <col min="7477" max="7477" width="1.7109375" style="4" customWidth="1"/>
    <col min="7478" max="7480" width="5.28515625" style="4" customWidth="1"/>
    <col min="7481" max="7679" width="11.42578125" style="4"/>
    <col min="7680" max="7680" width="22.7109375" style="4" customWidth="1"/>
    <col min="7681" max="7681" width="7.28515625" style="4" customWidth="1"/>
    <col min="7682" max="7682" width="6.85546875" style="4" customWidth="1"/>
    <col min="7683" max="7683" width="6" style="4" bestFit="1" customWidth="1"/>
    <col min="7684" max="7684" width="1.7109375" style="4" customWidth="1"/>
    <col min="7685" max="7685" width="6" style="4" bestFit="1" customWidth="1"/>
    <col min="7686" max="7687" width="5.42578125" style="4" customWidth="1"/>
    <col min="7688" max="7688" width="1.7109375" style="4" customWidth="1"/>
    <col min="7689" max="7691" width="5.140625" style="4" customWidth="1"/>
    <col min="7692" max="7692" width="1.7109375" style="4" customWidth="1"/>
    <col min="7693" max="7695" width="4.7109375" style="4" customWidth="1"/>
    <col min="7696" max="7696" width="1.7109375" style="4" customWidth="1"/>
    <col min="7697" max="7699" width="4.7109375" style="4" customWidth="1"/>
    <col min="7700" max="7700" width="1.7109375" style="4" customWidth="1"/>
    <col min="7701" max="7703" width="4.7109375" style="4" customWidth="1"/>
    <col min="7704" max="7704" width="1.7109375" style="4" customWidth="1"/>
    <col min="7705" max="7705" width="4.85546875" style="4" bestFit="1" customWidth="1"/>
    <col min="7706" max="7706" width="4" style="4" customWidth="1"/>
    <col min="7707" max="7707" width="5" style="4" customWidth="1"/>
    <col min="7708" max="7708" width="11.42578125" style="4"/>
    <col min="7709" max="7709" width="12.42578125" style="4" customWidth="1"/>
    <col min="7710" max="7710" width="10.85546875" style="4" customWidth="1"/>
    <col min="7711" max="7712" width="6.140625" style="4" customWidth="1"/>
    <col min="7713" max="7713" width="1.7109375" style="4" customWidth="1"/>
    <col min="7714" max="7714" width="6" style="4" customWidth="1"/>
    <col min="7715" max="7716" width="5.28515625" style="4" customWidth="1"/>
    <col min="7717" max="7717" width="1.7109375" style="4" customWidth="1"/>
    <col min="7718" max="7720" width="5.28515625" style="4" customWidth="1"/>
    <col min="7721" max="7721" width="1.7109375" style="4" customWidth="1"/>
    <col min="7722" max="7724" width="5.28515625" style="4" customWidth="1"/>
    <col min="7725" max="7725" width="1.7109375" style="4" customWidth="1"/>
    <col min="7726" max="7728" width="5.28515625" style="4" customWidth="1"/>
    <col min="7729" max="7729" width="1.7109375" style="4" customWidth="1"/>
    <col min="7730" max="7732" width="5.28515625" style="4" customWidth="1"/>
    <col min="7733" max="7733" width="1.7109375" style="4" customWidth="1"/>
    <col min="7734" max="7736" width="5.28515625" style="4" customWidth="1"/>
    <col min="7737" max="7935" width="11.42578125" style="4"/>
    <col min="7936" max="7936" width="22.7109375" style="4" customWidth="1"/>
    <col min="7937" max="7937" width="7.28515625" style="4" customWidth="1"/>
    <col min="7938" max="7938" width="6.85546875" style="4" customWidth="1"/>
    <col min="7939" max="7939" width="6" style="4" bestFit="1" customWidth="1"/>
    <col min="7940" max="7940" width="1.7109375" style="4" customWidth="1"/>
    <col min="7941" max="7941" width="6" style="4" bestFit="1" customWidth="1"/>
    <col min="7942" max="7943" width="5.42578125" style="4" customWidth="1"/>
    <col min="7944" max="7944" width="1.7109375" style="4" customWidth="1"/>
    <col min="7945" max="7947" width="5.140625" style="4" customWidth="1"/>
    <col min="7948" max="7948" width="1.7109375" style="4" customWidth="1"/>
    <col min="7949" max="7951" width="4.7109375" style="4" customWidth="1"/>
    <col min="7952" max="7952" width="1.7109375" style="4" customWidth="1"/>
    <col min="7953" max="7955" width="4.7109375" style="4" customWidth="1"/>
    <col min="7956" max="7956" width="1.7109375" style="4" customWidth="1"/>
    <col min="7957" max="7959" width="4.7109375" style="4" customWidth="1"/>
    <col min="7960" max="7960" width="1.7109375" style="4" customWidth="1"/>
    <col min="7961" max="7961" width="4.85546875" style="4" bestFit="1" customWidth="1"/>
    <col min="7962" max="7962" width="4" style="4" customWidth="1"/>
    <col min="7963" max="7963" width="5" style="4" customWidth="1"/>
    <col min="7964" max="7964" width="11.42578125" style="4"/>
    <col min="7965" max="7965" width="12.42578125" style="4" customWidth="1"/>
    <col min="7966" max="7966" width="10.85546875" style="4" customWidth="1"/>
    <col min="7967" max="7968" width="6.140625" style="4" customWidth="1"/>
    <col min="7969" max="7969" width="1.7109375" style="4" customWidth="1"/>
    <col min="7970" max="7970" width="6" style="4" customWidth="1"/>
    <col min="7971" max="7972" width="5.28515625" style="4" customWidth="1"/>
    <col min="7973" max="7973" width="1.7109375" style="4" customWidth="1"/>
    <col min="7974" max="7976" width="5.28515625" style="4" customWidth="1"/>
    <col min="7977" max="7977" width="1.7109375" style="4" customWidth="1"/>
    <col min="7978" max="7980" width="5.28515625" style="4" customWidth="1"/>
    <col min="7981" max="7981" width="1.7109375" style="4" customWidth="1"/>
    <col min="7982" max="7984" width="5.28515625" style="4" customWidth="1"/>
    <col min="7985" max="7985" width="1.7109375" style="4" customWidth="1"/>
    <col min="7986" max="7988" width="5.28515625" style="4" customWidth="1"/>
    <col min="7989" max="7989" width="1.7109375" style="4" customWidth="1"/>
    <col min="7990" max="7992" width="5.28515625" style="4" customWidth="1"/>
    <col min="7993" max="8191" width="11.42578125" style="4"/>
    <col min="8192" max="8192" width="22.7109375" style="4" customWidth="1"/>
    <col min="8193" max="8193" width="7.28515625" style="4" customWidth="1"/>
    <col min="8194" max="8194" width="6.85546875" style="4" customWidth="1"/>
    <col min="8195" max="8195" width="6" style="4" bestFit="1" customWidth="1"/>
    <col min="8196" max="8196" width="1.7109375" style="4" customWidth="1"/>
    <col min="8197" max="8197" width="6" style="4" bestFit="1" customWidth="1"/>
    <col min="8198" max="8199" width="5.42578125" style="4" customWidth="1"/>
    <col min="8200" max="8200" width="1.7109375" style="4" customWidth="1"/>
    <col min="8201" max="8203" width="5.140625" style="4" customWidth="1"/>
    <col min="8204" max="8204" width="1.7109375" style="4" customWidth="1"/>
    <col min="8205" max="8207" width="4.7109375" style="4" customWidth="1"/>
    <col min="8208" max="8208" width="1.7109375" style="4" customWidth="1"/>
    <col min="8209" max="8211" width="4.7109375" style="4" customWidth="1"/>
    <col min="8212" max="8212" width="1.7109375" style="4" customWidth="1"/>
    <col min="8213" max="8215" width="4.7109375" style="4" customWidth="1"/>
    <col min="8216" max="8216" width="1.7109375" style="4" customWidth="1"/>
    <col min="8217" max="8217" width="4.85546875" style="4" bestFit="1" customWidth="1"/>
    <col min="8218" max="8218" width="4" style="4" customWidth="1"/>
    <col min="8219" max="8219" width="5" style="4" customWidth="1"/>
    <col min="8220" max="8220" width="11.42578125" style="4"/>
    <col min="8221" max="8221" width="12.42578125" style="4" customWidth="1"/>
    <col min="8222" max="8222" width="10.85546875" style="4" customWidth="1"/>
    <col min="8223" max="8224" width="6.140625" style="4" customWidth="1"/>
    <col min="8225" max="8225" width="1.7109375" style="4" customWidth="1"/>
    <col min="8226" max="8226" width="6" style="4" customWidth="1"/>
    <col min="8227" max="8228" width="5.28515625" style="4" customWidth="1"/>
    <col min="8229" max="8229" width="1.7109375" style="4" customWidth="1"/>
    <col min="8230" max="8232" width="5.28515625" style="4" customWidth="1"/>
    <col min="8233" max="8233" width="1.7109375" style="4" customWidth="1"/>
    <col min="8234" max="8236" width="5.28515625" style="4" customWidth="1"/>
    <col min="8237" max="8237" width="1.7109375" style="4" customWidth="1"/>
    <col min="8238" max="8240" width="5.28515625" style="4" customWidth="1"/>
    <col min="8241" max="8241" width="1.7109375" style="4" customWidth="1"/>
    <col min="8242" max="8244" width="5.28515625" style="4" customWidth="1"/>
    <col min="8245" max="8245" width="1.7109375" style="4" customWidth="1"/>
    <col min="8246" max="8248" width="5.28515625" style="4" customWidth="1"/>
    <col min="8249" max="8447" width="11.42578125" style="4"/>
    <col min="8448" max="8448" width="22.7109375" style="4" customWidth="1"/>
    <col min="8449" max="8449" width="7.28515625" style="4" customWidth="1"/>
    <col min="8450" max="8450" width="6.85546875" style="4" customWidth="1"/>
    <col min="8451" max="8451" width="6" style="4" bestFit="1" customWidth="1"/>
    <col min="8452" max="8452" width="1.7109375" style="4" customWidth="1"/>
    <col min="8453" max="8453" width="6" style="4" bestFit="1" customWidth="1"/>
    <col min="8454" max="8455" width="5.42578125" style="4" customWidth="1"/>
    <col min="8456" max="8456" width="1.7109375" style="4" customWidth="1"/>
    <col min="8457" max="8459" width="5.140625" style="4" customWidth="1"/>
    <col min="8460" max="8460" width="1.7109375" style="4" customWidth="1"/>
    <col min="8461" max="8463" width="4.7109375" style="4" customWidth="1"/>
    <col min="8464" max="8464" width="1.7109375" style="4" customWidth="1"/>
    <col min="8465" max="8467" width="4.7109375" style="4" customWidth="1"/>
    <col min="8468" max="8468" width="1.7109375" style="4" customWidth="1"/>
    <col min="8469" max="8471" width="4.7109375" style="4" customWidth="1"/>
    <col min="8472" max="8472" width="1.7109375" style="4" customWidth="1"/>
    <col min="8473" max="8473" width="4.85546875" style="4" bestFit="1" customWidth="1"/>
    <col min="8474" max="8474" width="4" style="4" customWidth="1"/>
    <col min="8475" max="8475" width="5" style="4" customWidth="1"/>
    <col min="8476" max="8476" width="11.42578125" style="4"/>
    <col min="8477" max="8477" width="12.42578125" style="4" customWidth="1"/>
    <col min="8478" max="8478" width="10.85546875" style="4" customWidth="1"/>
    <col min="8479" max="8480" width="6.140625" style="4" customWidth="1"/>
    <col min="8481" max="8481" width="1.7109375" style="4" customWidth="1"/>
    <col min="8482" max="8482" width="6" style="4" customWidth="1"/>
    <col min="8483" max="8484" width="5.28515625" style="4" customWidth="1"/>
    <col min="8485" max="8485" width="1.7109375" style="4" customWidth="1"/>
    <col min="8486" max="8488" width="5.28515625" style="4" customWidth="1"/>
    <col min="8489" max="8489" width="1.7109375" style="4" customWidth="1"/>
    <col min="8490" max="8492" width="5.28515625" style="4" customWidth="1"/>
    <col min="8493" max="8493" width="1.7109375" style="4" customWidth="1"/>
    <col min="8494" max="8496" width="5.28515625" style="4" customWidth="1"/>
    <col min="8497" max="8497" width="1.7109375" style="4" customWidth="1"/>
    <col min="8498" max="8500" width="5.28515625" style="4" customWidth="1"/>
    <col min="8501" max="8501" width="1.7109375" style="4" customWidth="1"/>
    <col min="8502" max="8504" width="5.28515625" style="4" customWidth="1"/>
    <col min="8505" max="8703" width="11.42578125" style="4"/>
    <col min="8704" max="8704" width="22.7109375" style="4" customWidth="1"/>
    <col min="8705" max="8705" width="7.28515625" style="4" customWidth="1"/>
    <col min="8706" max="8706" width="6.85546875" style="4" customWidth="1"/>
    <col min="8707" max="8707" width="6" style="4" bestFit="1" customWidth="1"/>
    <col min="8708" max="8708" width="1.7109375" style="4" customWidth="1"/>
    <col min="8709" max="8709" width="6" style="4" bestFit="1" customWidth="1"/>
    <col min="8710" max="8711" width="5.42578125" style="4" customWidth="1"/>
    <col min="8712" max="8712" width="1.7109375" style="4" customWidth="1"/>
    <col min="8713" max="8715" width="5.140625" style="4" customWidth="1"/>
    <col min="8716" max="8716" width="1.7109375" style="4" customWidth="1"/>
    <col min="8717" max="8719" width="4.7109375" style="4" customWidth="1"/>
    <col min="8720" max="8720" width="1.7109375" style="4" customWidth="1"/>
    <col min="8721" max="8723" width="4.7109375" style="4" customWidth="1"/>
    <col min="8724" max="8724" width="1.7109375" style="4" customWidth="1"/>
    <col min="8725" max="8727" width="4.7109375" style="4" customWidth="1"/>
    <col min="8728" max="8728" width="1.7109375" style="4" customWidth="1"/>
    <col min="8729" max="8729" width="4.85546875" style="4" bestFit="1" customWidth="1"/>
    <col min="8730" max="8730" width="4" style="4" customWidth="1"/>
    <col min="8731" max="8731" width="5" style="4" customWidth="1"/>
    <col min="8732" max="8732" width="11.42578125" style="4"/>
    <col min="8733" max="8733" width="12.42578125" style="4" customWidth="1"/>
    <col min="8734" max="8734" width="10.85546875" style="4" customWidth="1"/>
    <col min="8735" max="8736" width="6.140625" style="4" customWidth="1"/>
    <col min="8737" max="8737" width="1.7109375" style="4" customWidth="1"/>
    <col min="8738" max="8738" width="6" style="4" customWidth="1"/>
    <col min="8739" max="8740" width="5.28515625" style="4" customWidth="1"/>
    <col min="8741" max="8741" width="1.7109375" style="4" customWidth="1"/>
    <col min="8742" max="8744" width="5.28515625" style="4" customWidth="1"/>
    <col min="8745" max="8745" width="1.7109375" style="4" customWidth="1"/>
    <col min="8746" max="8748" width="5.28515625" style="4" customWidth="1"/>
    <col min="8749" max="8749" width="1.7109375" style="4" customWidth="1"/>
    <col min="8750" max="8752" width="5.28515625" style="4" customWidth="1"/>
    <col min="8753" max="8753" width="1.7109375" style="4" customWidth="1"/>
    <col min="8754" max="8756" width="5.28515625" style="4" customWidth="1"/>
    <col min="8757" max="8757" width="1.7109375" style="4" customWidth="1"/>
    <col min="8758" max="8760" width="5.28515625" style="4" customWidth="1"/>
    <col min="8761" max="8959" width="11.42578125" style="4"/>
    <col min="8960" max="8960" width="22.7109375" style="4" customWidth="1"/>
    <col min="8961" max="8961" width="7.28515625" style="4" customWidth="1"/>
    <col min="8962" max="8962" width="6.85546875" style="4" customWidth="1"/>
    <col min="8963" max="8963" width="6" style="4" bestFit="1" customWidth="1"/>
    <col min="8964" max="8964" width="1.7109375" style="4" customWidth="1"/>
    <col min="8965" max="8965" width="6" style="4" bestFit="1" customWidth="1"/>
    <col min="8966" max="8967" width="5.42578125" style="4" customWidth="1"/>
    <col min="8968" max="8968" width="1.7109375" style="4" customWidth="1"/>
    <col min="8969" max="8971" width="5.140625" style="4" customWidth="1"/>
    <col min="8972" max="8972" width="1.7109375" style="4" customWidth="1"/>
    <col min="8973" max="8975" width="4.7109375" style="4" customWidth="1"/>
    <col min="8976" max="8976" width="1.7109375" style="4" customWidth="1"/>
    <col min="8977" max="8979" width="4.7109375" style="4" customWidth="1"/>
    <col min="8980" max="8980" width="1.7109375" style="4" customWidth="1"/>
    <col min="8981" max="8983" width="4.7109375" style="4" customWidth="1"/>
    <col min="8984" max="8984" width="1.7109375" style="4" customWidth="1"/>
    <col min="8985" max="8985" width="4.85546875" style="4" bestFit="1" customWidth="1"/>
    <col min="8986" max="8986" width="4" style="4" customWidth="1"/>
    <col min="8987" max="8987" width="5" style="4" customWidth="1"/>
    <col min="8988" max="8988" width="11.42578125" style="4"/>
    <col min="8989" max="8989" width="12.42578125" style="4" customWidth="1"/>
    <col min="8990" max="8990" width="10.85546875" style="4" customWidth="1"/>
    <col min="8991" max="8992" width="6.140625" style="4" customWidth="1"/>
    <col min="8993" max="8993" width="1.7109375" style="4" customWidth="1"/>
    <col min="8994" max="8994" width="6" style="4" customWidth="1"/>
    <col min="8995" max="8996" width="5.28515625" style="4" customWidth="1"/>
    <col min="8997" max="8997" width="1.7109375" style="4" customWidth="1"/>
    <col min="8998" max="9000" width="5.28515625" style="4" customWidth="1"/>
    <col min="9001" max="9001" width="1.7109375" style="4" customWidth="1"/>
    <col min="9002" max="9004" width="5.28515625" style="4" customWidth="1"/>
    <col min="9005" max="9005" width="1.7109375" style="4" customWidth="1"/>
    <col min="9006" max="9008" width="5.28515625" style="4" customWidth="1"/>
    <col min="9009" max="9009" width="1.7109375" style="4" customWidth="1"/>
    <col min="9010" max="9012" width="5.28515625" style="4" customWidth="1"/>
    <col min="9013" max="9013" width="1.7109375" style="4" customWidth="1"/>
    <col min="9014" max="9016" width="5.28515625" style="4" customWidth="1"/>
    <col min="9017" max="9215" width="11.42578125" style="4"/>
    <col min="9216" max="9216" width="22.7109375" style="4" customWidth="1"/>
    <col min="9217" max="9217" width="7.28515625" style="4" customWidth="1"/>
    <col min="9218" max="9218" width="6.85546875" style="4" customWidth="1"/>
    <col min="9219" max="9219" width="6" style="4" bestFit="1" customWidth="1"/>
    <col min="9220" max="9220" width="1.7109375" style="4" customWidth="1"/>
    <col min="9221" max="9221" width="6" style="4" bestFit="1" customWidth="1"/>
    <col min="9222" max="9223" width="5.42578125" style="4" customWidth="1"/>
    <col min="9224" max="9224" width="1.7109375" style="4" customWidth="1"/>
    <col min="9225" max="9227" width="5.140625" style="4" customWidth="1"/>
    <col min="9228" max="9228" width="1.7109375" style="4" customWidth="1"/>
    <col min="9229" max="9231" width="4.7109375" style="4" customWidth="1"/>
    <col min="9232" max="9232" width="1.7109375" style="4" customWidth="1"/>
    <col min="9233" max="9235" width="4.7109375" style="4" customWidth="1"/>
    <col min="9236" max="9236" width="1.7109375" style="4" customWidth="1"/>
    <col min="9237" max="9239" width="4.7109375" style="4" customWidth="1"/>
    <col min="9240" max="9240" width="1.7109375" style="4" customWidth="1"/>
    <col min="9241" max="9241" width="4.85546875" style="4" bestFit="1" customWidth="1"/>
    <col min="9242" max="9242" width="4" style="4" customWidth="1"/>
    <col min="9243" max="9243" width="5" style="4" customWidth="1"/>
    <col min="9244" max="9244" width="11.42578125" style="4"/>
    <col min="9245" max="9245" width="12.42578125" style="4" customWidth="1"/>
    <col min="9246" max="9246" width="10.85546875" style="4" customWidth="1"/>
    <col min="9247" max="9248" width="6.140625" style="4" customWidth="1"/>
    <col min="9249" max="9249" width="1.7109375" style="4" customWidth="1"/>
    <col min="9250" max="9250" width="6" style="4" customWidth="1"/>
    <col min="9251" max="9252" width="5.28515625" style="4" customWidth="1"/>
    <col min="9253" max="9253" width="1.7109375" style="4" customWidth="1"/>
    <col min="9254" max="9256" width="5.28515625" style="4" customWidth="1"/>
    <col min="9257" max="9257" width="1.7109375" style="4" customWidth="1"/>
    <col min="9258" max="9260" width="5.28515625" style="4" customWidth="1"/>
    <col min="9261" max="9261" width="1.7109375" style="4" customWidth="1"/>
    <col min="9262" max="9264" width="5.28515625" style="4" customWidth="1"/>
    <col min="9265" max="9265" width="1.7109375" style="4" customWidth="1"/>
    <col min="9266" max="9268" width="5.28515625" style="4" customWidth="1"/>
    <col min="9269" max="9269" width="1.7109375" style="4" customWidth="1"/>
    <col min="9270" max="9272" width="5.28515625" style="4" customWidth="1"/>
    <col min="9273" max="9471" width="11.42578125" style="4"/>
    <col min="9472" max="9472" width="22.7109375" style="4" customWidth="1"/>
    <col min="9473" max="9473" width="7.28515625" style="4" customWidth="1"/>
    <col min="9474" max="9474" width="6.85546875" style="4" customWidth="1"/>
    <col min="9475" max="9475" width="6" style="4" bestFit="1" customWidth="1"/>
    <col min="9476" max="9476" width="1.7109375" style="4" customWidth="1"/>
    <col min="9477" max="9477" width="6" style="4" bestFit="1" customWidth="1"/>
    <col min="9478" max="9479" width="5.42578125" style="4" customWidth="1"/>
    <col min="9480" max="9480" width="1.7109375" style="4" customWidth="1"/>
    <col min="9481" max="9483" width="5.140625" style="4" customWidth="1"/>
    <col min="9484" max="9484" width="1.7109375" style="4" customWidth="1"/>
    <col min="9485" max="9487" width="4.7109375" style="4" customWidth="1"/>
    <col min="9488" max="9488" width="1.7109375" style="4" customWidth="1"/>
    <col min="9489" max="9491" width="4.7109375" style="4" customWidth="1"/>
    <col min="9492" max="9492" width="1.7109375" style="4" customWidth="1"/>
    <col min="9493" max="9495" width="4.7109375" style="4" customWidth="1"/>
    <col min="9496" max="9496" width="1.7109375" style="4" customWidth="1"/>
    <col min="9497" max="9497" width="4.85546875" style="4" bestFit="1" customWidth="1"/>
    <col min="9498" max="9498" width="4" style="4" customWidth="1"/>
    <col min="9499" max="9499" width="5" style="4" customWidth="1"/>
    <col min="9500" max="9500" width="11.42578125" style="4"/>
    <col min="9501" max="9501" width="12.42578125" style="4" customWidth="1"/>
    <col min="9502" max="9502" width="10.85546875" style="4" customWidth="1"/>
    <col min="9503" max="9504" width="6.140625" style="4" customWidth="1"/>
    <col min="9505" max="9505" width="1.7109375" style="4" customWidth="1"/>
    <col min="9506" max="9506" width="6" style="4" customWidth="1"/>
    <col min="9507" max="9508" width="5.28515625" style="4" customWidth="1"/>
    <col min="9509" max="9509" width="1.7109375" style="4" customWidth="1"/>
    <col min="9510" max="9512" width="5.28515625" style="4" customWidth="1"/>
    <col min="9513" max="9513" width="1.7109375" style="4" customWidth="1"/>
    <col min="9514" max="9516" width="5.28515625" style="4" customWidth="1"/>
    <col min="9517" max="9517" width="1.7109375" style="4" customWidth="1"/>
    <col min="9518" max="9520" width="5.28515625" style="4" customWidth="1"/>
    <col min="9521" max="9521" width="1.7109375" style="4" customWidth="1"/>
    <col min="9522" max="9524" width="5.28515625" style="4" customWidth="1"/>
    <col min="9525" max="9525" width="1.7109375" style="4" customWidth="1"/>
    <col min="9526" max="9528" width="5.28515625" style="4" customWidth="1"/>
    <col min="9529" max="9727" width="11.42578125" style="4"/>
    <col min="9728" max="9728" width="22.7109375" style="4" customWidth="1"/>
    <col min="9729" max="9729" width="7.28515625" style="4" customWidth="1"/>
    <col min="9730" max="9730" width="6.85546875" style="4" customWidth="1"/>
    <col min="9731" max="9731" width="6" style="4" bestFit="1" customWidth="1"/>
    <col min="9732" max="9732" width="1.7109375" style="4" customWidth="1"/>
    <col min="9733" max="9733" width="6" style="4" bestFit="1" customWidth="1"/>
    <col min="9734" max="9735" width="5.42578125" style="4" customWidth="1"/>
    <col min="9736" max="9736" width="1.7109375" style="4" customWidth="1"/>
    <col min="9737" max="9739" width="5.140625" style="4" customWidth="1"/>
    <col min="9740" max="9740" width="1.7109375" style="4" customWidth="1"/>
    <col min="9741" max="9743" width="4.7109375" style="4" customWidth="1"/>
    <col min="9744" max="9744" width="1.7109375" style="4" customWidth="1"/>
    <col min="9745" max="9747" width="4.7109375" style="4" customWidth="1"/>
    <col min="9748" max="9748" width="1.7109375" style="4" customWidth="1"/>
    <col min="9749" max="9751" width="4.7109375" style="4" customWidth="1"/>
    <col min="9752" max="9752" width="1.7109375" style="4" customWidth="1"/>
    <col min="9753" max="9753" width="4.85546875" style="4" bestFit="1" customWidth="1"/>
    <col min="9754" max="9754" width="4" style="4" customWidth="1"/>
    <col min="9755" max="9755" width="5" style="4" customWidth="1"/>
    <col min="9756" max="9756" width="11.42578125" style="4"/>
    <col min="9757" max="9757" width="12.42578125" style="4" customWidth="1"/>
    <col min="9758" max="9758" width="10.85546875" style="4" customWidth="1"/>
    <col min="9759" max="9760" width="6.140625" style="4" customWidth="1"/>
    <col min="9761" max="9761" width="1.7109375" style="4" customWidth="1"/>
    <col min="9762" max="9762" width="6" style="4" customWidth="1"/>
    <col min="9763" max="9764" width="5.28515625" style="4" customWidth="1"/>
    <col min="9765" max="9765" width="1.7109375" style="4" customWidth="1"/>
    <col min="9766" max="9768" width="5.28515625" style="4" customWidth="1"/>
    <col min="9769" max="9769" width="1.7109375" style="4" customWidth="1"/>
    <col min="9770" max="9772" width="5.28515625" style="4" customWidth="1"/>
    <col min="9773" max="9773" width="1.7109375" style="4" customWidth="1"/>
    <col min="9774" max="9776" width="5.28515625" style="4" customWidth="1"/>
    <col min="9777" max="9777" width="1.7109375" style="4" customWidth="1"/>
    <col min="9778" max="9780" width="5.28515625" style="4" customWidth="1"/>
    <col min="9781" max="9781" width="1.7109375" style="4" customWidth="1"/>
    <col min="9782" max="9784" width="5.28515625" style="4" customWidth="1"/>
    <col min="9785" max="9983" width="11.42578125" style="4"/>
    <col min="9984" max="9984" width="22.7109375" style="4" customWidth="1"/>
    <col min="9985" max="9985" width="7.28515625" style="4" customWidth="1"/>
    <col min="9986" max="9986" width="6.85546875" style="4" customWidth="1"/>
    <col min="9987" max="9987" width="6" style="4" bestFit="1" customWidth="1"/>
    <col min="9988" max="9988" width="1.7109375" style="4" customWidth="1"/>
    <col min="9989" max="9989" width="6" style="4" bestFit="1" customWidth="1"/>
    <col min="9990" max="9991" width="5.42578125" style="4" customWidth="1"/>
    <col min="9992" max="9992" width="1.7109375" style="4" customWidth="1"/>
    <col min="9993" max="9995" width="5.140625" style="4" customWidth="1"/>
    <col min="9996" max="9996" width="1.7109375" style="4" customWidth="1"/>
    <col min="9997" max="9999" width="4.7109375" style="4" customWidth="1"/>
    <col min="10000" max="10000" width="1.7109375" style="4" customWidth="1"/>
    <col min="10001" max="10003" width="4.7109375" style="4" customWidth="1"/>
    <col min="10004" max="10004" width="1.7109375" style="4" customWidth="1"/>
    <col min="10005" max="10007" width="4.7109375" style="4" customWidth="1"/>
    <col min="10008" max="10008" width="1.7109375" style="4" customWidth="1"/>
    <col min="10009" max="10009" width="4.85546875" style="4" bestFit="1" customWidth="1"/>
    <col min="10010" max="10010" width="4" style="4" customWidth="1"/>
    <col min="10011" max="10011" width="5" style="4" customWidth="1"/>
    <col min="10012" max="10012" width="11.42578125" style="4"/>
    <col min="10013" max="10013" width="12.42578125" style="4" customWidth="1"/>
    <col min="10014" max="10014" width="10.85546875" style="4" customWidth="1"/>
    <col min="10015" max="10016" width="6.140625" style="4" customWidth="1"/>
    <col min="10017" max="10017" width="1.7109375" style="4" customWidth="1"/>
    <col min="10018" max="10018" width="6" style="4" customWidth="1"/>
    <col min="10019" max="10020" width="5.28515625" style="4" customWidth="1"/>
    <col min="10021" max="10021" width="1.7109375" style="4" customWidth="1"/>
    <col min="10022" max="10024" width="5.28515625" style="4" customWidth="1"/>
    <col min="10025" max="10025" width="1.7109375" style="4" customWidth="1"/>
    <col min="10026" max="10028" width="5.28515625" style="4" customWidth="1"/>
    <col min="10029" max="10029" width="1.7109375" style="4" customWidth="1"/>
    <col min="10030" max="10032" width="5.28515625" style="4" customWidth="1"/>
    <col min="10033" max="10033" width="1.7109375" style="4" customWidth="1"/>
    <col min="10034" max="10036" width="5.28515625" style="4" customWidth="1"/>
    <col min="10037" max="10037" width="1.7109375" style="4" customWidth="1"/>
    <col min="10038" max="10040" width="5.28515625" style="4" customWidth="1"/>
    <col min="10041" max="10239" width="11.42578125" style="4"/>
    <col min="10240" max="10240" width="22.7109375" style="4" customWidth="1"/>
    <col min="10241" max="10241" width="7.28515625" style="4" customWidth="1"/>
    <col min="10242" max="10242" width="6.85546875" style="4" customWidth="1"/>
    <col min="10243" max="10243" width="6" style="4" bestFit="1" customWidth="1"/>
    <col min="10244" max="10244" width="1.7109375" style="4" customWidth="1"/>
    <col min="10245" max="10245" width="6" style="4" bestFit="1" customWidth="1"/>
    <col min="10246" max="10247" width="5.42578125" style="4" customWidth="1"/>
    <col min="10248" max="10248" width="1.7109375" style="4" customWidth="1"/>
    <col min="10249" max="10251" width="5.140625" style="4" customWidth="1"/>
    <col min="10252" max="10252" width="1.7109375" style="4" customWidth="1"/>
    <col min="10253" max="10255" width="4.7109375" style="4" customWidth="1"/>
    <col min="10256" max="10256" width="1.7109375" style="4" customWidth="1"/>
    <col min="10257" max="10259" width="4.7109375" style="4" customWidth="1"/>
    <col min="10260" max="10260" width="1.7109375" style="4" customWidth="1"/>
    <col min="10261" max="10263" width="4.7109375" style="4" customWidth="1"/>
    <col min="10264" max="10264" width="1.7109375" style="4" customWidth="1"/>
    <col min="10265" max="10265" width="4.85546875" style="4" bestFit="1" customWidth="1"/>
    <col min="10266" max="10266" width="4" style="4" customWidth="1"/>
    <col min="10267" max="10267" width="5" style="4" customWidth="1"/>
    <col min="10268" max="10268" width="11.42578125" style="4"/>
    <col min="10269" max="10269" width="12.42578125" style="4" customWidth="1"/>
    <col min="10270" max="10270" width="10.85546875" style="4" customWidth="1"/>
    <col min="10271" max="10272" width="6.140625" style="4" customWidth="1"/>
    <col min="10273" max="10273" width="1.7109375" style="4" customWidth="1"/>
    <col min="10274" max="10274" width="6" style="4" customWidth="1"/>
    <col min="10275" max="10276" width="5.28515625" style="4" customWidth="1"/>
    <col min="10277" max="10277" width="1.7109375" style="4" customWidth="1"/>
    <col min="10278" max="10280" width="5.28515625" style="4" customWidth="1"/>
    <col min="10281" max="10281" width="1.7109375" style="4" customWidth="1"/>
    <col min="10282" max="10284" width="5.28515625" style="4" customWidth="1"/>
    <col min="10285" max="10285" width="1.7109375" style="4" customWidth="1"/>
    <col min="10286" max="10288" width="5.28515625" style="4" customWidth="1"/>
    <col min="10289" max="10289" width="1.7109375" style="4" customWidth="1"/>
    <col min="10290" max="10292" width="5.28515625" style="4" customWidth="1"/>
    <col min="10293" max="10293" width="1.7109375" style="4" customWidth="1"/>
    <col min="10294" max="10296" width="5.28515625" style="4" customWidth="1"/>
    <col min="10297" max="10495" width="11.42578125" style="4"/>
    <col min="10496" max="10496" width="22.7109375" style="4" customWidth="1"/>
    <col min="10497" max="10497" width="7.28515625" style="4" customWidth="1"/>
    <col min="10498" max="10498" width="6.85546875" style="4" customWidth="1"/>
    <col min="10499" max="10499" width="6" style="4" bestFit="1" customWidth="1"/>
    <col min="10500" max="10500" width="1.7109375" style="4" customWidth="1"/>
    <col min="10501" max="10501" width="6" style="4" bestFit="1" customWidth="1"/>
    <col min="10502" max="10503" width="5.42578125" style="4" customWidth="1"/>
    <col min="10504" max="10504" width="1.7109375" style="4" customWidth="1"/>
    <col min="10505" max="10507" width="5.140625" style="4" customWidth="1"/>
    <col min="10508" max="10508" width="1.7109375" style="4" customWidth="1"/>
    <col min="10509" max="10511" width="4.7109375" style="4" customWidth="1"/>
    <col min="10512" max="10512" width="1.7109375" style="4" customWidth="1"/>
    <col min="10513" max="10515" width="4.7109375" style="4" customWidth="1"/>
    <col min="10516" max="10516" width="1.7109375" style="4" customWidth="1"/>
    <col min="10517" max="10519" width="4.7109375" style="4" customWidth="1"/>
    <col min="10520" max="10520" width="1.7109375" style="4" customWidth="1"/>
    <col min="10521" max="10521" width="4.85546875" style="4" bestFit="1" customWidth="1"/>
    <col min="10522" max="10522" width="4" style="4" customWidth="1"/>
    <col min="10523" max="10523" width="5" style="4" customWidth="1"/>
    <col min="10524" max="10524" width="11.42578125" style="4"/>
    <col min="10525" max="10525" width="12.42578125" style="4" customWidth="1"/>
    <col min="10526" max="10526" width="10.85546875" style="4" customWidth="1"/>
    <col min="10527" max="10528" width="6.140625" style="4" customWidth="1"/>
    <col min="10529" max="10529" width="1.7109375" style="4" customWidth="1"/>
    <col min="10530" max="10530" width="6" style="4" customWidth="1"/>
    <col min="10531" max="10532" width="5.28515625" style="4" customWidth="1"/>
    <col min="10533" max="10533" width="1.7109375" style="4" customWidth="1"/>
    <col min="10534" max="10536" width="5.28515625" style="4" customWidth="1"/>
    <col min="10537" max="10537" width="1.7109375" style="4" customWidth="1"/>
    <col min="10538" max="10540" width="5.28515625" style="4" customWidth="1"/>
    <col min="10541" max="10541" width="1.7109375" style="4" customWidth="1"/>
    <col min="10542" max="10544" width="5.28515625" style="4" customWidth="1"/>
    <col min="10545" max="10545" width="1.7109375" style="4" customWidth="1"/>
    <col min="10546" max="10548" width="5.28515625" style="4" customWidth="1"/>
    <col min="10549" max="10549" width="1.7109375" style="4" customWidth="1"/>
    <col min="10550" max="10552" width="5.28515625" style="4" customWidth="1"/>
    <col min="10553" max="10751" width="11.42578125" style="4"/>
    <col min="10752" max="10752" width="22.7109375" style="4" customWidth="1"/>
    <col min="10753" max="10753" width="7.28515625" style="4" customWidth="1"/>
    <col min="10754" max="10754" width="6.85546875" style="4" customWidth="1"/>
    <col min="10755" max="10755" width="6" style="4" bestFit="1" customWidth="1"/>
    <col min="10756" max="10756" width="1.7109375" style="4" customWidth="1"/>
    <col min="10757" max="10757" width="6" style="4" bestFit="1" customWidth="1"/>
    <col min="10758" max="10759" width="5.42578125" style="4" customWidth="1"/>
    <col min="10760" max="10760" width="1.7109375" style="4" customWidth="1"/>
    <col min="10761" max="10763" width="5.140625" style="4" customWidth="1"/>
    <col min="10764" max="10764" width="1.7109375" style="4" customWidth="1"/>
    <col min="10765" max="10767" width="4.7109375" style="4" customWidth="1"/>
    <col min="10768" max="10768" width="1.7109375" style="4" customWidth="1"/>
    <col min="10769" max="10771" width="4.7109375" style="4" customWidth="1"/>
    <col min="10772" max="10772" width="1.7109375" style="4" customWidth="1"/>
    <col min="10773" max="10775" width="4.7109375" style="4" customWidth="1"/>
    <col min="10776" max="10776" width="1.7109375" style="4" customWidth="1"/>
    <col min="10777" max="10777" width="4.85546875" style="4" bestFit="1" customWidth="1"/>
    <col min="10778" max="10778" width="4" style="4" customWidth="1"/>
    <col min="10779" max="10779" width="5" style="4" customWidth="1"/>
    <col min="10780" max="10780" width="11.42578125" style="4"/>
    <col min="10781" max="10781" width="12.42578125" style="4" customWidth="1"/>
    <col min="10782" max="10782" width="10.85546875" style="4" customWidth="1"/>
    <col min="10783" max="10784" width="6.140625" style="4" customWidth="1"/>
    <col min="10785" max="10785" width="1.7109375" style="4" customWidth="1"/>
    <col min="10786" max="10786" width="6" style="4" customWidth="1"/>
    <col min="10787" max="10788" width="5.28515625" style="4" customWidth="1"/>
    <col min="10789" max="10789" width="1.7109375" style="4" customWidth="1"/>
    <col min="10790" max="10792" width="5.28515625" style="4" customWidth="1"/>
    <col min="10793" max="10793" width="1.7109375" style="4" customWidth="1"/>
    <col min="10794" max="10796" width="5.28515625" style="4" customWidth="1"/>
    <col min="10797" max="10797" width="1.7109375" style="4" customWidth="1"/>
    <col min="10798" max="10800" width="5.28515625" style="4" customWidth="1"/>
    <col min="10801" max="10801" width="1.7109375" style="4" customWidth="1"/>
    <col min="10802" max="10804" width="5.28515625" style="4" customWidth="1"/>
    <col min="10805" max="10805" width="1.7109375" style="4" customWidth="1"/>
    <col min="10806" max="10808" width="5.28515625" style="4" customWidth="1"/>
    <col min="10809" max="11007" width="11.42578125" style="4"/>
    <col min="11008" max="11008" width="22.7109375" style="4" customWidth="1"/>
    <col min="11009" max="11009" width="7.28515625" style="4" customWidth="1"/>
    <col min="11010" max="11010" width="6.85546875" style="4" customWidth="1"/>
    <col min="11011" max="11011" width="6" style="4" bestFit="1" customWidth="1"/>
    <col min="11012" max="11012" width="1.7109375" style="4" customWidth="1"/>
    <col min="11013" max="11013" width="6" style="4" bestFit="1" customWidth="1"/>
    <col min="11014" max="11015" width="5.42578125" style="4" customWidth="1"/>
    <col min="11016" max="11016" width="1.7109375" style="4" customWidth="1"/>
    <col min="11017" max="11019" width="5.140625" style="4" customWidth="1"/>
    <col min="11020" max="11020" width="1.7109375" style="4" customWidth="1"/>
    <col min="11021" max="11023" width="4.7109375" style="4" customWidth="1"/>
    <col min="11024" max="11024" width="1.7109375" style="4" customWidth="1"/>
    <col min="11025" max="11027" width="4.7109375" style="4" customWidth="1"/>
    <col min="11028" max="11028" width="1.7109375" style="4" customWidth="1"/>
    <col min="11029" max="11031" width="4.7109375" style="4" customWidth="1"/>
    <col min="11032" max="11032" width="1.7109375" style="4" customWidth="1"/>
    <col min="11033" max="11033" width="4.85546875" style="4" bestFit="1" customWidth="1"/>
    <col min="11034" max="11034" width="4" style="4" customWidth="1"/>
    <col min="11035" max="11035" width="5" style="4" customWidth="1"/>
    <col min="11036" max="11036" width="11.42578125" style="4"/>
    <col min="11037" max="11037" width="12.42578125" style="4" customWidth="1"/>
    <col min="11038" max="11038" width="10.85546875" style="4" customWidth="1"/>
    <col min="11039" max="11040" width="6.140625" style="4" customWidth="1"/>
    <col min="11041" max="11041" width="1.7109375" style="4" customWidth="1"/>
    <col min="11042" max="11042" width="6" style="4" customWidth="1"/>
    <col min="11043" max="11044" width="5.28515625" style="4" customWidth="1"/>
    <col min="11045" max="11045" width="1.7109375" style="4" customWidth="1"/>
    <col min="11046" max="11048" width="5.28515625" style="4" customWidth="1"/>
    <col min="11049" max="11049" width="1.7109375" style="4" customWidth="1"/>
    <col min="11050" max="11052" width="5.28515625" style="4" customWidth="1"/>
    <col min="11053" max="11053" width="1.7109375" style="4" customWidth="1"/>
    <col min="11054" max="11056" width="5.28515625" style="4" customWidth="1"/>
    <col min="11057" max="11057" width="1.7109375" style="4" customWidth="1"/>
    <col min="11058" max="11060" width="5.28515625" style="4" customWidth="1"/>
    <col min="11061" max="11061" width="1.7109375" style="4" customWidth="1"/>
    <col min="11062" max="11064" width="5.28515625" style="4" customWidth="1"/>
    <col min="11065" max="11263" width="11.42578125" style="4"/>
    <col min="11264" max="11264" width="22.7109375" style="4" customWidth="1"/>
    <col min="11265" max="11265" width="7.28515625" style="4" customWidth="1"/>
    <col min="11266" max="11266" width="6.85546875" style="4" customWidth="1"/>
    <col min="11267" max="11267" width="6" style="4" bestFit="1" customWidth="1"/>
    <col min="11268" max="11268" width="1.7109375" style="4" customWidth="1"/>
    <col min="11269" max="11269" width="6" style="4" bestFit="1" customWidth="1"/>
    <col min="11270" max="11271" width="5.42578125" style="4" customWidth="1"/>
    <col min="11272" max="11272" width="1.7109375" style="4" customWidth="1"/>
    <col min="11273" max="11275" width="5.140625" style="4" customWidth="1"/>
    <col min="11276" max="11276" width="1.7109375" style="4" customWidth="1"/>
    <col min="11277" max="11279" width="4.7109375" style="4" customWidth="1"/>
    <col min="11280" max="11280" width="1.7109375" style="4" customWidth="1"/>
    <col min="11281" max="11283" width="4.7109375" style="4" customWidth="1"/>
    <col min="11284" max="11284" width="1.7109375" style="4" customWidth="1"/>
    <col min="11285" max="11287" width="4.7109375" style="4" customWidth="1"/>
    <col min="11288" max="11288" width="1.7109375" style="4" customWidth="1"/>
    <col min="11289" max="11289" width="4.85546875" style="4" bestFit="1" customWidth="1"/>
    <col min="11290" max="11290" width="4" style="4" customWidth="1"/>
    <col min="11291" max="11291" width="5" style="4" customWidth="1"/>
    <col min="11292" max="11292" width="11.42578125" style="4"/>
    <col min="11293" max="11293" width="12.42578125" style="4" customWidth="1"/>
    <col min="11294" max="11294" width="10.85546875" style="4" customWidth="1"/>
    <col min="11295" max="11296" width="6.140625" style="4" customWidth="1"/>
    <col min="11297" max="11297" width="1.7109375" style="4" customWidth="1"/>
    <col min="11298" max="11298" width="6" style="4" customWidth="1"/>
    <col min="11299" max="11300" width="5.28515625" style="4" customWidth="1"/>
    <col min="11301" max="11301" width="1.7109375" style="4" customWidth="1"/>
    <col min="11302" max="11304" width="5.28515625" style="4" customWidth="1"/>
    <col min="11305" max="11305" width="1.7109375" style="4" customWidth="1"/>
    <col min="11306" max="11308" width="5.28515625" style="4" customWidth="1"/>
    <col min="11309" max="11309" width="1.7109375" style="4" customWidth="1"/>
    <col min="11310" max="11312" width="5.28515625" style="4" customWidth="1"/>
    <col min="11313" max="11313" width="1.7109375" style="4" customWidth="1"/>
    <col min="11314" max="11316" width="5.28515625" style="4" customWidth="1"/>
    <col min="11317" max="11317" width="1.7109375" style="4" customWidth="1"/>
    <col min="11318" max="11320" width="5.28515625" style="4" customWidth="1"/>
    <col min="11321" max="11519" width="11.42578125" style="4"/>
    <col min="11520" max="11520" width="22.7109375" style="4" customWidth="1"/>
    <col min="11521" max="11521" width="7.28515625" style="4" customWidth="1"/>
    <col min="11522" max="11522" width="6.85546875" style="4" customWidth="1"/>
    <col min="11523" max="11523" width="6" style="4" bestFit="1" customWidth="1"/>
    <col min="11524" max="11524" width="1.7109375" style="4" customWidth="1"/>
    <col min="11525" max="11525" width="6" style="4" bestFit="1" customWidth="1"/>
    <col min="11526" max="11527" width="5.42578125" style="4" customWidth="1"/>
    <col min="11528" max="11528" width="1.7109375" style="4" customWidth="1"/>
    <col min="11529" max="11531" width="5.140625" style="4" customWidth="1"/>
    <col min="11532" max="11532" width="1.7109375" style="4" customWidth="1"/>
    <col min="11533" max="11535" width="4.7109375" style="4" customWidth="1"/>
    <col min="11536" max="11536" width="1.7109375" style="4" customWidth="1"/>
    <col min="11537" max="11539" width="4.7109375" style="4" customWidth="1"/>
    <col min="11540" max="11540" width="1.7109375" style="4" customWidth="1"/>
    <col min="11541" max="11543" width="4.7109375" style="4" customWidth="1"/>
    <col min="11544" max="11544" width="1.7109375" style="4" customWidth="1"/>
    <col min="11545" max="11545" width="4.85546875" style="4" bestFit="1" customWidth="1"/>
    <col min="11546" max="11546" width="4" style="4" customWidth="1"/>
    <col min="11547" max="11547" width="5" style="4" customWidth="1"/>
    <col min="11548" max="11548" width="11.42578125" style="4"/>
    <col min="11549" max="11549" width="12.42578125" style="4" customWidth="1"/>
    <col min="11550" max="11550" width="10.85546875" style="4" customWidth="1"/>
    <col min="11551" max="11552" width="6.140625" style="4" customWidth="1"/>
    <col min="11553" max="11553" width="1.7109375" style="4" customWidth="1"/>
    <col min="11554" max="11554" width="6" style="4" customWidth="1"/>
    <col min="11555" max="11556" width="5.28515625" style="4" customWidth="1"/>
    <col min="11557" max="11557" width="1.7109375" style="4" customWidth="1"/>
    <col min="11558" max="11560" width="5.28515625" style="4" customWidth="1"/>
    <col min="11561" max="11561" width="1.7109375" style="4" customWidth="1"/>
    <col min="11562" max="11564" width="5.28515625" style="4" customWidth="1"/>
    <col min="11565" max="11565" width="1.7109375" style="4" customWidth="1"/>
    <col min="11566" max="11568" width="5.28515625" style="4" customWidth="1"/>
    <col min="11569" max="11569" width="1.7109375" style="4" customWidth="1"/>
    <col min="11570" max="11572" width="5.28515625" style="4" customWidth="1"/>
    <col min="11573" max="11573" width="1.7109375" style="4" customWidth="1"/>
    <col min="11574" max="11576" width="5.28515625" style="4" customWidth="1"/>
    <col min="11577" max="11775" width="11.42578125" style="4"/>
    <col min="11776" max="11776" width="22.7109375" style="4" customWidth="1"/>
    <col min="11777" max="11777" width="7.28515625" style="4" customWidth="1"/>
    <col min="11778" max="11778" width="6.85546875" style="4" customWidth="1"/>
    <col min="11779" max="11779" width="6" style="4" bestFit="1" customWidth="1"/>
    <col min="11780" max="11780" width="1.7109375" style="4" customWidth="1"/>
    <col min="11781" max="11781" width="6" style="4" bestFit="1" customWidth="1"/>
    <col min="11782" max="11783" width="5.42578125" style="4" customWidth="1"/>
    <col min="11784" max="11784" width="1.7109375" style="4" customWidth="1"/>
    <col min="11785" max="11787" width="5.140625" style="4" customWidth="1"/>
    <col min="11788" max="11788" width="1.7109375" style="4" customWidth="1"/>
    <col min="11789" max="11791" width="4.7109375" style="4" customWidth="1"/>
    <col min="11792" max="11792" width="1.7109375" style="4" customWidth="1"/>
    <col min="11793" max="11795" width="4.7109375" style="4" customWidth="1"/>
    <col min="11796" max="11796" width="1.7109375" style="4" customWidth="1"/>
    <col min="11797" max="11799" width="4.7109375" style="4" customWidth="1"/>
    <col min="11800" max="11800" width="1.7109375" style="4" customWidth="1"/>
    <col min="11801" max="11801" width="4.85546875" style="4" bestFit="1" customWidth="1"/>
    <col min="11802" max="11802" width="4" style="4" customWidth="1"/>
    <col min="11803" max="11803" width="5" style="4" customWidth="1"/>
    <col min="11804" max="11804" width="11.42578125" style="4"/>
    <col min="11805" max="11805" width="12.42578125" style="4" customWidth="1"/>
    <col min="11806" max="11806" width="10.85546875" style="4" customWidth="1"/>
    <col min="11807" max="11808" width="6.140625" style="4" customWidth="1"/>
    <col min="11809" max="11809" width="1.7109375" style="4" customWidth="1"/>
    <col min="11810" max="11810" width="6" style="4" customWidth="1"/>
    <col min="11811" max="11812" width="5.28515625" style="4" customWidth="1"/>
    <col min="11813" max="11813" width="1.7109375" style="4" customWidth="1"/>
    <col min="11814" max="11816" width="5.28515625" style="4" customWidth="1"/>
    <col min="11817" max="11817" width="1.7109375" style="4" customWidth="1"/>
    <col min="11818" max="11820" width="5.28515625" style="4" customWidth="1"/>
    <col min="11821" max="11821" width="1.7109375" style="4" customWidth="1"/>
    <col min="11822" max="11824" width="5.28515625" style="4" customWidth="1"/>
    <col min="11825" max="11825" width="1.7109375" style="4" customWidth="1"/>
    <col min="11826" max="11828" width="5.28515625" style="4" customWidth="1"/>
    <col min="11829" max="11829" width="1.7109375" style="4" customWidth="1"/>
    <col min="11830" max="11832" width="5.28515625" style="4" customWidth="1"/>
    <col min="11833" max="12031" width="11.42578125" style="4"/>
    <col min="12032" max="12032" width="22.7109375" style="4" customWidth="1"/>
    <col min="12033" max="12033" width="7.28515625" style="4" customWidth="1"/>
    <col min="12034" max="12034" width="6.85546875" style="4" customWidth="1"/>
    <col min="12035" max="12035" width="6" style="4" bestFit="1" customWidth="1"/>
    <col min="12036" max="12036" width="1.7109375" style="4" customWidth="1"/>
    <col min="12037" max="12037" width="6" style="4" bestFit="1" customWidth="1"/>
    <col min="12038" max="12039" width="5.42578125" style="4" customWidth="1"/>
    <col min="12040" max="12040" width="1.7109375" style="4" customWidth="1"/>
    <col min="12041" max="12043" width="5.140625" style="4" customWidth="1"/>
    <col min="12044" max="12044" width="1.7109375" style="4" customWidth="1"/>
    <col min="12045" max="12047" width="4.7109375" style="4" customWidth="1"/>
    <col min="12048" max="12048" width="1.7109375" style="4" customWidth="1"/>
    <col min="12049" max="12051" width="4.7109375" style="4" customWidth="1"/>
    <col min="12052" max="12052" width="1.7109375" style="4" customWidth="1"/>
    <col min="12053" max="12055" width="4.7109375" style="4" customWidth="1"/>
    <col min="12056" max="12056" width="1.7109375" style="4" customWidth="1"/>
    <col min="12057" max="12057" width="4.85546875" style="4" bestFit="1" customWidth="1"/>
    <col min="12058" max="12058" width="4" style="4" customWidth="1"/>
    <col min="12059" max="12059" width="5" style="4" customWidth="1"/>
    <col min="12060" max="12060" width="11.42578125" style="4"/>
    <col min="12061" max="12061" width="12.42578125" style="4" customWidth="1"/>
    <col min="12062" max="12062" width="10.85546875" style="4" customWidth="1"/>
    <col min="12063" max="12064" width="6.140625" style="4" customWidth="1"/>
    <col min="12065" max="12065" width="1.7109375" style="4" customWidth="1"/>
    <col min="12066" max="12066" width="6" style="4" customWidth="1"/>
    <col min="12067" max="12068" width="5.28515625" style="4" customWidth="1"/>
    <col min="12069" max="12069" width="1.7109375" style="4" customWidth="1"/>
    <col min="12070" max="12072" width="5.28515625" style="4" customWidth="1"/>
    <col min="12073" max="12073" width="1.7109375" style="4" customWidth="1"/>
    <col min="12074" max="12076" width="5.28515625" style="4" customWidth="1"/>
    <col min="12077" max="12077" width="1.7109375" style="4" customWidth="1"/>
    <col min="12078" max="12080" width="5.28515625" style="4" customWidth="1"/>
    <col min="12081" max="12081" width="1.7109375" style="4" customWidth="1"/>
    <col min="12082" max="12084" width="5.28515625" style="4" customWidth="1"/>
    <col min="12085" max="12085" width="1.7109375" style="4" customWidth="1"/>
    <col min="12086" max="12088" width="5.28515625" style="4" customWidth="1"/>
    <col min="12089" max="12287" width="11.42578125" style="4"/>
    <col min="12288" max="12288" width="22.7109375" style="4" customWidth="1"/>
    <col min="12289" max="12289" width="7.28515625" style="4" customWidth="1"/>
    <col min="12290" max="12290" width="6.85546875" style="4" customWidth="1"/>
    <col min="12291" max="12291" width="6" style="4" bestFit="1" customWidth="1"/>
    <col min="12292" max="12292" width="1.7109375" style="4" customWidth="1"/>
    <col min="12293" max="12293" width="6" style="4" bestFit="1" customWidth="1"/>
    <col min="12294" max="12295" width="5.42578125" style="4" customWidth="1"/>
    <col min="12296" max="12296" width="1.7109375" style="4" customWidth="1"/>
    <col min="12297" max="12299" width="5.140625" style="4" customWidth="1"/>
    <col min="12300" max="12300" width="1.7109375" style="4" customWidth="1"/>
    <col min="12301" max="12303" width="4.7109375" style="4" customWidth="1"/>
    <col min="12304" max="12304" width="1.7109375" style="4" customWidth="1"/>
    <col min="12305" max="12307" width="4.7109375" style="4" customWidth="1"/>
    <col min="12308" max="12308" width="1.7109375" style="4" customWidth="1"/>
    <col min="12309" max="12311" width="4.7109375" style="4" customWidth="1"/>
    <col min="12312" max="12312" width="1.7109375" style="4" customWidth="1"/>
    <col min="12313" max="12313" width="4.85546875" style="4" bestFit="1" customWidth="1"/>
    <col min="12314" max="12314" width="4" style="4" customWidth="1"/>
    <col min="12315" max="12315" width="5" style="4" customWidth="1"/>
    <col min="12316" max="12316" width="11.42578125" style="4"/>
    <col min="12317" max="12317" width="12.42578125" style="4" customWidth="1"/>
    <col min="12318" max="12318" width="10.85546875" style="4" customWidth="1"/>
    <col min="12319" max="12320" width="6.140625" style="4" customWidth="1"/>
    <col min="12321" max="12321" width="1.7109375" style="4" customWidth="1"/>
    <col min="12322" max="12322" width="6" style="4" customWidth="1"/>
    <col min="12323" max="12324" width="5.28515625" style="4" customWidth="1"/>
    <col min="12325" max="12325" width="1.7109375" style="4" customWidth="1"/>
    <col min="12326" max="12328" width="5.28515625" style="4" customWidth="1"/>
    <col min="12329" max="12329" width="1.7109375" style="4" customWidth="1"/>
    <col min="12330" max="12332" width="5.28515625" style="4" customWidth="1"/>
    <col min="12333" max="12333" width="1.7109375" style="4" customWidth="1"/>
    <col min="12334" max="12336" width="5.28515625" style="4" customWidth="1"/>
    <col min="12337" max="12337" width="1.7109375" style="4" customWidth="1"/>
    <col min="12338" max="12340" width="5.28515625" style="4" customWidth="1"/>
    <col min="12341" max="12341" width="1.7109375" style="4" customWidth="1"/>
    <col min="12342" max="12344" width="5.28515625" style="4" customWidth="1"/>
    <col min="12345" max="12543" width="11.42578125" style="4"/>
    <col min="12544" max="12544" width="22.7109375" style="4" customWidth="1"/>
    <col min="12545" max="12545" width="7.28515625" style="4" customWidth="1"/>
    <col min="12546" max="12546" width="6.85546875" style="4" customWidth="1"/>
    <col min="12547" max="12547" width="6" style="4" bestFit="1" customWidth="1"/>
    <col min="12548" max="12548" width="1.7109375" style="4" customWidth="1"/>
    <col min="12549" max="12549" width="6" style="4" bestFit="1" customWidth="1"/>
    <col min="12550" max="12551" width="5.42578125" style="4" customWidth="1"/>
    <col min="12552" max="12552" width="1.7109375" style="4" customWidth="1"/>
    <col min="12553" max="12555" width="5.140625" style="4" customWidth="1"/>
    <col min="12556" max="12556" width="1.7109375" style="4" customWidth="1"/>
    <col min="12557" max="12559" width="4.7109375" style="4" customWidth="1"/>
    <col min="12560" max="12560" width="1.7109375" style="4" customWidth="1"/>
    <col min="12561" max="12563" width="4.7109375" style="4" customWidth="1"/>
    <col min="12564" max="12564" width="1.7109375" style="4" customWidth="1"/>
    <col min="12565" max="12567" width="4.7109375" style="4" customWidth="1"/>
    <col min="12568" max="12568" width="1.7109375" style="4" customWidth="1"/>
    <col min="12569" max="12569" width="4.85546875" style="4" bestFit="1" customWidth="1"/>
    <col min="12570" max="12570" width="4" style="4" customWidth="1"/>
    <col min="12571" max="12571" width="5" style="4" customWidth="1"/>
    <col min="12572" max="12572" width="11.42578125" style="4"/>
    <col min="12573" max="12573" width="12.42578125" style="4" customWidth="1"/>
    <col min="12574" max="12574" width="10.85546875" style="4" customWidth="1"/>
    <col min="12575" max="12576" width="6.140625" style="4" customWidth="1"/>
    <col min="12577" max="12577" width="1.7109375" style="4" customWidth="1"/>
    <col min="12578" max="12578" width="6" style="4" customWidth="1"/>
    <col min="12579" max="12580" width="5.28515625" style="4" customWidth="1"/>
    <col min="12581" max="12581" width="1.7109375" style="4" customWidth="1"/>
    <col min="12582" max="12584" width="5.28515625" style="4" customWidth="1"/>
    <col min="12585" max="12585" width="1.7109375" style="4" customWidth="1"/>
    <col min="12586" max="12588" width="5.28515625" style="4" customWidth="1"/>
    <col min="12589" max="12589" width="1.7109375" style="4" customWidth="1"/>
    <col min="12590" max="12592" width="5.28515625" style="4" customWidth="1"/>
    <col min="12593" max="12593" width="1.7109375" style="4" customWidth="1"/>
    <col min="12594" max="12596" width="5.28515625" style="4" customWidth="1"/>
    <col min="12597" max="12597" width="1.7109375" style="4" customWidth="1"/>
    <col min="12598" max="12600" width="5.28515625" style="4" customWidth="1"/>
    <col min="12601" max="12799" width="11.42578125" style="4"/>
    <col min="12800" max="12800" width="22.7109375" style="4" customWidth="1"/>
    <col min="12801" max="12801" width="7.28515625" style="4" customWidth="1"/>
    <col min="12802" max="12802" width="6.85546875" style="4" customWidth="1"/>
    <col min="12803" max="12803" width="6" style="4" bestFit="1" customWidth="1"/>
    <col min="12804" max="12804" width="1.7109375" style="4" customWidth="1"/>
    <col min="12805" max="12805" width="6" style="4" bestFit="1" customWidth="1"/>
    <col min="12806" max="12807" width="5.42578125" style="4" customWidth="1"/>
    <col min="12808" max="12808" width="1.7109375" style="4" customWidth="1"/>
    <col min="12809" max="12811" width="5.140625" style="4" customWidth="1"/>
    <col min="12812" max="12812" width="1.7109375" style="4" customWidth="1"/>
    <col min="12813" max="12815" width="4.7109375" style="4" customWidth="1"/>
    <col min="12816" max="12816" width="1.7109375" style="4" customWidth="1"/>
    <col min="12817" max="12819" width="4.7109375" style="4" customWidth="1"/>
    <col min="12820" max="12820" width="1.7109375" style="4" customWidth="1"/>
    <col min="12821" max="12823" width="4.7109375" style="4" customWidth="1"/>
    <col min="12824" max="12824" width="1.7109375" style="4" customWidth="1"/>
    <col min="12825" max="12825" width="4.85546875" style="4" bestFit="1" customWidth="1"/>
    <col min="12826" max="12826" width="4" style="4" customWidth="1"/>
    <col min="12827" max="12827" width="5" style="4" customWidth="1"/>
    <col min="12828" max="12828" width="11.42578125" style="4"/>
    <col min="12829" max="12829" width="12.42578125" style="4" customWidth="1"/>
    <col min="12830" max="12830" width="10.85546875" style="4" customWidth="1"/>
    <col min="12831" max="12832" width="6.140625" style="4" customWidth="1"/>
    <col min="12833" max="12833" width="1.7109375" style="4" customWidth="1"/>
    <col min="12834" max="12834" width="6" style="4" customWidth="1"/>
    <col min="12835" max="12836" width="5.28515625" style="4" customWidth="1"/>
    <col min="12837" max="12837" width="1.7109375" style="4" customWidth="1"/>
    <col min="12838" max="12840" width="5.28515625" style="4" customWidth="1"/>
    <col min="12841" max="12841" width="1.7109375" style="4" customWidth="1"/>
    <col min="12842" max="12844" width="5.28515625" style="4" customWidth="1"/>
    <col min="12845" max="12845" width="1.7109375" style="4" customWidth="1"/>
    <col min="12846" max="12848" width="5.28515625" style="4" customWidth="1"/>
    <col min="12849" max="12849" width="1.7109375" style="4" customWidth="1"/>
    <col min="12850" max="12852" width="5.28515625" style="4" customWidth="1"/>
    <col min="12853" max="12853" width="1.7109375" style="4" customWidth="1"/>
    <col min="12854" max="12856" width="5.28515625" style="4" customWidth="1"/>
    <col min="12857" max="13055" width="11.42578125" style="4"/>
    <col min="13056" max="13056" width="22.7109375" style="4" customWidth="1"/>
    <col min="13057" max="13057" width="7.28515625" style="4" customWidth="1"/>
    <col min="13058" max="13058" width="6.85546875" style="4" customWidth="1"/>
    <col min="13059" max="13059" width="6" style="4" bestFit="1" customWidth="1"/>
    <col min="13060" max="13060" width="1.7109375" style="4" customWidth="1"/>
    <col min="13061" max="13061" width="6" style="4" bestFit="1" customWidth="1"/>
    <col min="13062" max="13063" width="5.42578125" style="4" customWidth="1"/>
    <col min="13064" max="13064" width="1.7109375" style="4" customWidth="1"/>
    <col min="13065" max="13067" width="5.140625" style="4" customWidth="1"/>
    <col min="13068" max="13068" width="1.7109375" style="4" customWidth="1"/>
    <col min="13069" max="13071" width="4.7109375" style="4" customWidth="1"/>
    <col min="13072" max="13072" width="1.7109375" style="4" customWidth="1"/>
    <col min="13073" max="13075" width="4.7109375" style="4" customWidth="1"/>
    <col min="13076" max="13076" width="1.7109375" style="4" customWidth="1"/>
    <col min="13077" max="13079" width="4.7109375" style="4" customWidth="1"/>
    <col min="13080" max="13080" width="1.7109375" style="4" customWidth="1"/>
    <col min="13081" max="13081" width="4.85546875" style="4" bestFit="1" customWidth="1"/>
    <col min="13082" max="13082" width="4" style="4" customWidth="1"/>
    <col min="13083" max="13083" width="5" style="4" customWidth="1"/>
    <col min="13084" max="13084" width="11.42578125" style="4"/>
    <col min="13085" max="13085" width="12.42578125" style="4" customWidth="1"/>
    <col min="13086" max="13086" width="10.85546875" style="4" customWidth="1"/>
    <col min="13087" max="13088" width="6.140625" style="4" customWidth="1"/>
    <col min="13089" max="13089" width="1.7109375" style="4" customWidth="1"/>
    <col min="13090" max="13090" width="6" style="4" customWidth="1"/>
    <col min="13091" max="13092" width="5.28515625" style="4" customWidth="1"/>
    <col min="13093" max="13093" width="1.7109375" style="4" customWidth="1"/>
    <col min="13094" max="13096" width="5.28515625" style="4" customWidth="1"/>
    <col min="13097" max="13097" width="1.7109375" style="4" customWidth="1"/>
    <col min="13098" max="13100" width="5.28515625" style="4" customWidth="1"/>
    <col min="13101" max="13101" width="1.7109375" style="4" customWidth="1"/>
    <col min="13102" max="13104" width="5.28515625" style="4" customWidth="1"/>
    <col min="13105" max="13105" width="1.7109375" style="4" customWidth="1"/>
    <col min="13106" max="13108" width="5.28515625" style="4" customWidth="1"/>
    <col min="13109" max="13109" width="1.7109375" style="4" customWidth="1"/>
    <col min="13110" max="13112" width="5.28515625" style="4" customWidth="1"/>
    <col min="13113" max="13311" width="11.42578125" style="4"/>
    <col min="13312" max="13312" width="22.7109375" style="4" customWidth="1"/>
    <col min="13313" max="13313" width="7.28515625" style="4" customWidth="1"/>
    <col min="13314" max="13314" width="6.85546875" style="4" customWidth="1"/>
    <col min="13315" max="13315" width="6" style="4" bestFit="1" customWidth="1"/>
    <col min="13316" max="13316" width="1.7109375" style="4" customWidth="1"/>
    <col min="13317" max="13317" width="6" style="4" bestFit="1" customWidth="1"/>
    <col min="13318" max="13319" width="5.42578125" style="4" customWidth="1"/>
    <col min="13320" max="13320" width="1.7109375" style="4" customWidth="1"/>
    <col min="13321" max="13323" width="5.140625" style="4" customWidth="1"/>
    <col min="13324" max="13324" width="1.7109375" style="4" customWidth="1"/>
    <col min="13325" max="13327" width="4.7109375" style="4" customWidth="1"/>
    <col min="13328" max="13328" width="1.7109375" style="4" customWidth="1"/>
    <col min="13329" max="13331" width="4.7109375" style="4" customWidth="1"/>
    <col min="13332" max="13332" width="1.7109375" style="4" customWidth="1"/>
    <col min="13333" max="13335" width="4.7109375" style="4" customWidth="1"/>
    <col min="13336" max="13336" width="1.7109375" style="4" customWidth="1"/>
    <col min="13337" max="13337" width="4.85546875" style="4" bestFit="1" customWidth="1"/>
    <col min="13338" max="13338" width="4" style="4" customWidth="1"/>
    <col min="13339" max="13339" width="5" style="4" customWidth="1"/>
    <col min="13340" max="13340" width="11.42578125" style="4"/>
    <col min="13341" max="13341" width="12.42578125" style="4" customWidth="1"/>
    <col min="13342" max="13342" width="10.85546875" style="4" customWidth="1"/>
    <col min="13343" max="13344" width="6.140625" style="4" customWidth="1"/>
    <col min="13345" max="13345" width="1.7109375" style="4" customWidth="1"/>
    <col min="13346" max="13346" width="6" style="4" customWidth="1"/>
    <col min="13347" max="13348" width="5.28515625" style="4" customWidth="1"/>
    <col min="13349" max="13349" width="1.7109375" style="4" customWidth="1"/>
    <col min="13350" max="13352" width="5.28515625" style="4" customWidth="1"/>
    <col min="13353" max="13353" width="1.7109375" style="4" customWidth="1"/>
    <col min="13354" max="13356" width="5.28515625" style="4" customWidth="1"/>
    <col min="13357" max="13357" width="1.7109375" style="4" customWidth="1"/>
    <col min="13358" max="13360" width="5.28515625" style="4" customWidth="1"/>
    <col min="13361" max="13361" width="1.7109375" style="4" customWidth="1"/>
    <col min="13362" max="13364" width="5.28515625" style="4" customWidth="1"/>
    <col min="13365" max="13365" width="1.7109375" style="4" customWidth="1"/>
    <col min="13366" max="13368" width="5.28515625" style="4" customWidth="1"/>
    <col min="13369" max="13567" width="11.42578125" style="4"/>
    <col min="13568" max="13568" width="22.7109375" style="4" customWidth="1"/>
    <col min="13569" max="13569" width="7.28515625" style="4" customWidth="1"/>
    <col min="13570" max="13570" width="6.85546875" style="4" customWidth="1"/>
    <col min="13571" max="13571" width="6" style="4" bestFit="1" customWidth="1"/>
    <col min="13572" max="13572" width="1.7109375" style="4" customWidth="1"/>
    <col min="13573" max="13573" width="6" style="4" bestFit="1" customWidth="1"/>
    <col min="13574" max="13575" width="5.42578125" style="4" customWidth="1"/>
    <col min="13576" max="13576" width="1.7109375" style="4" customWidth="1"/>
    <col min="13577" max="13579" width="5.140625" style="4" customWidth="1"/>
    <col min="13580" max="13580" width="1.7109375" style="4" customWidth="1"/>
    <col min="13581" max="13583" width="4.7109375" style="4" customWidth="1"/>
    <col min="13584" max="13584" width="1.7109375" style="4" customWidth="1"/>
    <col min="13585" max="13587" width="4.7109375" style="4" customWidth="1"/>
    <col min="13588" max="13588" width="1.7109375" style="4" customWidth="1"/>
    <col min="13589" max="13591" width="4.7109375" style="4" customWidth="1"/>
    <col min="13592" max="13592" width="1.7109375" style="4" customWidth="1"/>
    <col min="13593" max="13593" width="4.85546875" style="4" bestFit="1" customWidth="1"/>
    <col min="13594" max="13594" width="4" style="4" customWidth="1"/>
    <col min="13595" max="13595" width="5" style="4" customWidth="1"/>
    <col min="13596" max="13596" width="11.42578125" style="4"/>
    <col min="13597" max="13597" width="12.42578125" style="4" customWidth="1"/>
    <col min="13598" max="13598" width="10.85546875" style="4" customWidth="1"/>
    <col min="13599" max="13600" width="6.140625" style="4" customWidth="1"/>
    <col min="13601" max="13601" width="1.7109375" style="4" customWidth="1"/>
    <col min="13602" max="13602" width="6" style="4" customWidth="1"/>
    <col min="13603" max="13604" width="5.28515625" style="4" customWidth="1"/>
    <col min="13605" max="13605" width="1.7109375" style="4" customWidth="1"/>
    <col min="13606" max="13608" width="5.28515625" style="4" customWidth="1"/>
    <col min="13609" max="13609" width="1.7109375" style="4" customWidth="1"/>
    <col min="13610" max="13612" width="5.28515625" style="4" customWidth="1"/>
    <col min="13613" max="13613" width="1.7109375" style="4" customWidth="1"/>
    <col min="13614" max="13616" width="5.28515625" style="4" customWidth="1"/>
    <col min="13617" max="13617" width="1.7109375" style="4" customWidth="1"/>
    <col min="13618" max="13620" width="5.28515625" style="4" customWidth="1"/>
    <col min="13621" max="13621" width="1.7109375" style="4" customWidth="1"/>
    <col min="13622" max="13624" width="5.28515625" style="4" customWidth="1"/>
    <col min="13625" max="13823" width="11.42578125" style="4"/>
    <col min="13824" max="13824" width="22.7109375" style="4" customWidth="1"/>
    <col min="13825" max="13825" width="7.28515625" style="4" customWidth="1"/>
    <col min="13826" max="13826" width="6.85546875" style="4" customWidth="1"/>
    <col min="13827" max="13827" width="6" style="4" bestFit="1" customWidth="1"/>
    <col min="13828" max="13828" width="1.7109375" style="4" customWidth="1"/>
    <col min="13829" max="13829" width="6" style="4" bestFit="1" customWidth="1"/>
    <col min="13830" max="13831" width="5.42578125" style="4" customWidth="1"/>
    <col min="13832" max="13832" width="1.7109375" style="4" customWidth="1"/>
    <col min="13833" max="13835" width="5.140625" style="4" customWidth="1"/>
    <col min="13836" max="13836" width="1.7109375" style="4" customWidth="1"/>
    <col min="13837" max="13839" width="4.7109375" style="4" customWidth="1"/>
    <col min="13840" max="13840" width="1.7109375" style="4" customWidth="1"/>
    <col min="13841" max="13843" width="4.7109375" style="4" customWidth="1"/>
    <col min="13844" max="13844" width="1.7109375" style="4" customWidth="1"/>
    <col min="13845" max="13847" width="4.7109375" style="4" customWidth="1"/>
    <col min="13848" max="13848" width="1.7109375" style="4" customWidth="1"/>
    <col min="13849" max="13849" width="4.85546875" style="4" bestFit="1" customWidth="1"/>
    <col min="13850" max="13850" width="4" style="4" customWidth="1"/>
    <col min="13851" max="13851" width="5" style="4" customWidth="1"/>
    <col min="13852" max="13852" width="11.42578125" style="4"/>
    <col min="13853" max="13853" width="12.42578125" style="4" customWidth="1"/>
    <col min="13854" max="13854" width="10.85546875" style="4" customWidth="1"/>
    <col min="13855" max="13856" width="6.140625" style="4" customWidth="1"/>
    <col min="13857" max="13857" width="1.7109375" style="4" customWidth="1"/>
    <col min="13858" max="13858" width="6" style="4" customWidth="1"/>
    <col min="13859" max="13860" width="5.28515625" style="4" customWidth="1"/>
    <col min="13861" max="13861" width="1.7109375" style="4" customWidth="1"/>
    <col min="13862" max="13864" width="5.28515625" style="4" customWidth="1"/>
    <col min="13865" max="13865" width="1.7109375" style="4" customWidth="1"/>
    <col min="13866" max="13868" width="5.28515625" style="4" customWidth="1"/>
    <col min="13869" max="13869" width="1.7109375" style="4" customWidth="1"/>
    <col min="13870" max="13872" width="5.28515625" style="4" customWidth="1"/>
    <col min="13873" max="13873" width="1.7109375" style="4" customWidth="1"/>
    <col min="13874" max="13876" width="5.28515625" style="4" customWidth="1"/>
    <col min="13877" max="13877" width="1.7109375" style="4" customWidth="1"/>
    <col min="13878" max="13880" width="5.28515625" style="4" customWidth="1"/>
    <col min="13881" max="14079" width="11.42578125" style="4"/>
    <col min="14080" max="14080" width="22.7109375" style="4" customWidth="1"/>
    <col min="14081" max="14081" width="7.28515625" style="4" customWidth="1"/>
    <col min="14082" max="14082" width="6.85546875" style="4" customWidth="1"/>
    <col min="14083" max="14083" width="6" style="4" bestFit="1" customWidth="1"/>
    <col min="14084" max="14084" width="1.7109375" style="4" customWidth="1"/>
    <col min="14085" max="14085" width="6" style="4" bestFit="1" customWidth="1"/>
    <col min="14086" max="14087" width="5.42578125" style="4" customWidth="1"/>
    <col min="14088" max="14088" width="1.7109375" style="4" customWidth="1"/>
    <col min="14089" max="14091" width="5.140625" style="4" customWidth="1"/>
    <col min="14092" max="14092" width="1.7109375" style="4" customWidth="1"/>
    <col min="14093" max="14095" width="4.7109375" style="4" customWidth="1"/>
    <col min="14096" max="14096" width="1.7109375" style="4" customWidth="1"/>
    <col min="14097" max="14099" width="4.7109375" style="4" customWidth="1"/>
    <col min="14100" max="14100" width="1.7109375" style="4" customWidth="1"/>
    <col min="14101" max="14103" width="4.7109375" style="4" customWidth="1"/>
    <col min="14104" max="14104" width="1.7109375" style="4" customWidth="1"/>
    <col min="14105" max="14105" width="4.85546875" style="4" bestFit="1" customWidth="1"/>
    <col min="14106" max="14106" width="4" style="4" customWidth="1"/>
    <col min="14107" max="14107" width="5" style="4" customWidth="1"/>
    <col min="14108" max="14108" width="11.42578125" style="4"/>
    <col min="14109" max="14109" width="12.42578125" style="4" customWidth="1"/>
    <col min="14110" max="14110" width="10.85546875" style="4" customWidth="1"/>
    <col min="14111" max="14112" width="6.140625" style="4" customWidth="1"/>
    <col min="14113" max="14113" width="1.7109375" style="4" customWidth="1"/>
    <col min="14114" max="14114" width="6" style="4" customWidth="1"/>
    <col min="14115" max="14116" width="5.28515625" style="4" customWidth="1"/>
    <col min="14117" max="14117" width="1.7109375" style="4" customWidth="1"/>
    <col min="14118" max="14120" width="5.28515625" style="4" customWidth="1"/>
    <col min="14121" max="14121" width="1.7109375" style="4" customWidth="1"/>
    <col min="14122" max="14124" width="5.28515625" style="4" customWidth="1"/>
    <col min="14125" max="14125" width="1.7109375" style="4" customWidth="1"/>
    <col min="14126" max="14128" width="5.28515625" style="4" customWidth="1"/>
    <col min="14129" max="14129" width="1.7109375" style="4" customWidth="1"/>
    <col min="14130" max="14132" width="5.28515625" style="4" customWidth="1"/>
    <col min="14133" max="14133" width="1.7109375" style="4" customWidth="1"/>
    <col min="14134" max="14136" width="5.28515625" style="4" customWidth="1"/>
    <col min="14137" max="14335" width="11.42578125" style="4"/>
    <col min="14336" max="14336" width="22.7109375" style="4" customWidth="1"/>
    <col min="14337" max="14337" width="7.28515625" style="4" customWidth="1"/>
    <col min="14338" max="14338" width="6.85546875" style="4" customWidth="1"/>
    <col min="14339" max="14339" width="6" style="4" bestFit="1" customWidth="1"/>
    <col min="14340" max="14340" width="1.7109375" style="4" customWidth="1"/>
    <col min="14341" max="14341" width="6" style="4" bestFit="1" customWidth="1"/>
    <col min="14342" max="14343" width="5.42578125" style="4" customWidth="1"/>
    <col min="14344" max="14344" width="1.7109375" style="4" customWidth="1"/>
    <col min="14345" max="14347" width="5.140625" style="4" customWidth="1"/>
    <col min="14348" max="14348" width="1.7109375" style="4" customWidth="1"/>
    <col min="14349" max="14351" width="4.7109375" style="4" customWidth="1"/>
    <col min="14352" max="14352" width="1.7109375" style="4" customWidth="1"/>
    <col min="14353" max="14355" width="4.7109375" style="4" customWidth="1"/>
    <col min="14356" max="14356" width="1.7109375" style="4" customWidth="1"/>
    <col min="14357" max="14359" width="4.7109375" style="4" customWidth="1"/>
    <col min="14360" max="14360" width="1.7109375" style="4" customWidth="1"/>
    <col min="14361" max="14361" width="4.85546875" style="4" bestFit="1" customWidth="1"/>
    <col min="14362" max="14362" width="4" style="4" customWidth="1"/>
    <col min="14363" max="14363" width="5" style="4" customWidth="1"/>
    <col min="14364" max="14364" width="11.42578125" style="4"/>
    <col min="14365" max="14365" width="12.42578125" style="4" customWidth="1"/>
    <col min="14366" max="14366" width="10.85546875" style="4" customWidth="1"/>
    <col min="14367" max="14368" width="6.140625" style="4" customWidth="1"/>
    <col min="14369" max="14369" width="1.7109375" style="4" customWidth="1"/>
    <col min="14370" max="14370" width="6" style="4" customWidth="1"/>
    <col min="14371" max="14372" width="5.28515625" style="4" customWidth="1"/>
    <col min="14373" max="14373" width="1.7109375" style="4" customWidth="1"/>
    <col min="14374" max="14376" width="5.28515625" style="4" customWidth="1"/>
    <col min="14377" max="14377" width="1.7109375" style="4" customWidth="1"/>
    <col min="14378" max="14380" width="5.28515625" style="4" customWidth="1"/>
    <col min="14381" max="14381" width="1.7109375" style="4" customWidth="1"/>
    <col min="14382" max="14384" width="5.28515625" style="4" customWidth="1"/>
    <col min="14385" max="14385" width="1.7109375" style="4" customWidth="1"/>
    <col min="14386" max="14388" width="5.28515625" style="4" customWidth="1"/>
    <col min="14389" max="14389" width="1.7109375" style="4" customWidth="1"/>
    <col min="14390" max="14392" width="5.28515625" style="4" customWidth="1"/>
    <col min="14393" max="14591" width="11.42578125" style="4"/>
    <col min="14592" max="14592" width="22.7109375" style="4" customWidth="1"/>
    <col min="14593" max="14593" width="7.28515625" style="4" customWidth="1"/>
    <col min="14594" max="14594" width="6.85546875" style="4" customWidth="1"/>
    <col min="14595" max="14595" width="6" style="4" bestFit="1" customWidth="1"/>
    <col min="14596" max="14596" width="1.7109375" style="4" customWidth="1"/>
    <col min="14597" max="14597" width="6" style="4" bestFit="1" customWidth="1"/>
    <col min="14598" max="14599" width="5.42578125" style="4" customWidth="1"/>
    <col min="14600" max="14600" width="1.7109375" style="4" customWidth="1"/>
    <col min="14601" max="14603" width="5.140625" style="4" customWidth="1"/>
    <col min="14604" max="14604" width="1.7109375" style="4" customWidth="1"/>
    <col min="14605" max="14607" width="4.7109375" style="4" customWidth="1"/>
    <col min="14608" max="14608" width="1.7109375" style="4" customWidth="1"/>
    <col min="14609" max="14611" width="4.7109375" style="4" customWidth="1"/>
    <col min="14612" max="14612" width="1.7109375" style="4" customWidth="1"/>
    <col min="14613" max="14615" width="4.7109375" style="4" customWidth="1"/>
    <col min="14616" max="14616" width="1.7109375" style="4" customWidth="1"/>
    <col min="14617" max="14617" width="4.85546875" style="4" bestFit="1" customWidth="1"/>
    <col min="14618" max="14618" width="4" style="4" customWidth="1"/>
    <col min="14619" max="14619" width="5" style="4" customWidth="1"/>
    <col min="14620" max="14620" width="11.42578125" style="4"/>
    <col min="14621" max="14621" width="12.42578125" style="4" customWidth="1"/>
    <col min="14622" max="14622" width="10.85546875" style="4" customWidth="1"/>
    <col min="14623" max="14624" width="6.140625" style="4" customWidth="1"/>
    <col min="14625" max="14625" width="1.7109375" style="4" customWidth="1"/>
    <col min="14626" max="14626" width="6" style="4" customWidth="1"/>
    <col min="14627" max="14628" width="5.28515625" style="4" customWidth="1"/>
    <col min="14629" max="14629" width="1.7109375" style="4" customWidth="1"/>
    <col min="14630" max="14632" width="5.28515625" style="4" customWidth="1"/>
    <col min="14633" max="14633" width="1.7109375" style="4" customWidth="1"/>
    <col min="14634" max="14636" width="5.28515625" style="4" customWidth="1"/>
    <col min="14637" max="14637" width="1.7109375" style="4" customWidth="1"/>
    <col min="14638" max="14640" width="5.28515625" style="4" customWidth="1"/>
    <col min="14641" max="14641" width="1.7109375" style="4" customWidth="1"/>
    <col min="14642" max="14644" width="5.28515625" style="4" customWidth="1"/>
    <col min="14645" max="14645" width="1.7109375" style="4" customWidth="1"/>
    <col min="14646" max="14648" width="5.28515625" style="4" customWidth="1"/>
    <col min="14649" max="14847" width="11.42578125" style="4"/>
    <col min="14848" max="14848" width="22.7109375" style="4" customWidth="1"/>
    <col min="14849" max="14849" width="7.28515625" style="4" customWidth="1"/>
    <col min="14850" max="14850" width="6.85546875" style="4" customWidth="1"/>
    <col min="14851" max="14851" width="6" style="4" bestFit="1" customWidth="1"/>
    <col min="14852" max="14852" width="1.7109375" style="4" customWidth="1"/>
    <col min="14853" max="14853" width="6" style="4" bestFit="1" customWidth="1"/>
    <col min="14854" max="14855" width="5.42578125" style="4" customWidth="1"/>
    <col min="14856" max="14856" width="1.7109375" style="4" customWidth="1"/>
    <col min="14857" max="14859" width="5.140625" style="4" customWidth="1"/>
    <col min="14860" max="14860" width="1.7109375" style="4" customWidth="1"/>
    <col min="14861" max="14863" width="4.7109375" style="4" customWidth="1"/>
    <col min="14864" max="14864" width="1.7109375" style="4" customWidth="1"/>
    <col min="14865" max="14867" width="4.7109375" style="4" customWidth="1"/>
    <col min="14868" max="14868" width="1.7109375" style="4" customWidth="1"/>
    <col min="14869" max="14871" width="4.7109375" style="4" customWidth="1"/>
    <col min="14872" max="14872" width="1.7109375" style="4" customWidth="1"/>
    <col min="14873" max="14873" width="4.85546875" style="4" bestFit="1" customWidth="1"/>
    <col min="14874" max="14874" width="4" style="4" customWidth="1"/>
    <col min="14875" max="14875" width="5" style="4" customWidth="1"/>
    <col min="14876" max="14876" width="11.42578125" style="4"/>
    <col min="14877" max="14877" width="12.42578125" style="4" customWidth="1"/>
    <col min="14878" max="14878" width="10.85546875" style="4" customWidth="1"/>
    <col min="14879" max="14880" width="6.140625" style="4" customWidth="1"/>
    <col min="14881" max="14881" width="1.7109375" style="4" customWidth="1"/>
    <col min="14882" max="14882" width="6" style="4" customWidth="1"/>
    <col min="14883" max="14884" width="5.28515625" style="4" customWidth="1"/>
    <col min="14885" max="14885" width="1.7109375" style="4" customWidth="1"/>
    <col min="14886" max="14888" width="5.28515625" style="4" customWidth="1"/>
    <col min="14889" max="14889" width="1.7109375" style="4" customWidth="1"/>
    <col min="14890" max="14892" width="5.28515625" style="4" customWidth="1"/>
    <col min="14893" max="14893" width="1.7109375" style="4" customWidth="1"/>
    <col min="14894" max="14896" width="5.28515625" style="4" customWidth="1"/>
    <col min="14897" max="14897" width="1.7109375" style="4" customWidth="1"/>
    <col min="14898" max="14900" width="5.28515625" style="4" customWidth="1"/>
    <col min="14901" max="14901" width="1.7109375" style="4" customWidth="1"/>
    <col min="14902" max="14904" width="5.28515625" style="4" customWidth="1"/>
    <col min="14905" max="15103" width="11.42578125" style="4"/>
    <col min="15104" max="15104" width="22.7109375" style="4" customWidth="1"/>
    <col min="15105" max="15105" width="7.28515625" style="4" customWidth="1"/>
    <col min="15106" max="15106" width="6.85546875" style="4" customWidth="1"/>
    <col min="15107" max="15107" width="6" style="4" bestFit="1" customWidth="1"/>
    <col min="15108" max="15108" width="1.7109375" style="4" customWidth="1"/>
    <col min="15109" max="15109" width="6" style="4" bestFit="1" customWidth="1"/>
    <col min="15110" max="15111" width="5.42578125" style="4" customWidth="1"/>
    <col min="15112" max="15112" width="1.7109375" style="4" customWidth="1"/>
    <col min="15113" max="15115" width="5.140625" style="4" customWidth="1"/>
    <col min="15116" max="15116" width="1.7109375" style="4" customWidth="1"/>
    <col min="15117" max="15119" width="4.7109375" style="4" customWidth="1"/>
    <col min="15120" max="15120" width="1.7109375" style="4" customWidth="1"/>
    <col min="15121" max="15123" width="4.7109375" style="4" customWidth="1"/>
    <col min="15124" max="15124" width="1.7109375" style="4" customWidth="1"/>
    <col min="15125" max="15127" width="4.7109375" style="4" customWidth="1"/>
    <col min="15128" max="15128" width="1.7109375" style="4" customWidth="1"/>
    <col min="15129" max="15129" width="4.85546875" style="4" bestFit="1" customWidth="1"/>
    <col min="15130" max="15130" width="4" style="4" customWidth="1"/>
    <col min="15131" max="15131" width="5" style="4" customWidth="1"/>
    <col min="15132" max="15132" width="11.42578125" style="4"/>
    <col min="15133" max="15133" width="12.42578125" style="4" customWidth="1"/>
    <col min="15134" max="15134" width="10.85546875" style="4" customWidth="1"/>
    <col min="15135" max="15136" width="6.140625" style="4" customWidth="1"/>
    <col min="15137" max="15137" width="1.7109375" style="4" customWidth="1"/>
    <col min="15138" max="15138" width="6" style="4" customWidth="1"/>
    <col min="15139" max="15140" width="5.28515625" style="4" customWidth="1"/>
    <col min="15141" max="15141" width="1.7109375" style="4" customWidth="1"/>
    <col min="15142" max="15144" width="5.28515625" style="4" customWidth="1"/>
    <col min="15145" max="15145" width="1.7109375" style="4" customWidth="1"/>
    <col min="15146" max="15148" width="5.28515625" style="4" customWidth="1"/>
    <col min="15149" max="15149" width="1.7109375" style="4" customWidth="1"/>
    <col min="15150" max="15152" width="5.28515625" style="4" customWidth="1"/>
    <col min="15153" max="15153" width="1.7109375" style="4" customWidth="1"/>
    <col min="15154" max="15156" width="5.28515625" style="4" customWidth="1"/>
    <col min="15157" max="15157" width="1.7109375" style="4" customWidth="1"/>
    <col min="15158" max="15160" width="5.28515625" style="4" customWidth="1"/>
    <col min="15161" max="15359" width="11.42578125" style="4"/>
    <col min="15360" max="15360" width="22.7109375" style="4" customWidth="1"/>
    <col min="15361" max="15361" width="7.28515625" style="4" customWidth="1"/>
    <col min="15362" max="15362" width="6.85546875" style="4" customWidth="1"/>
    <col min="15363" max="15363" width="6" style="4" bestFit="1" customWidth="1"/>
    <col min="15364" max="15364" width="1.7109375" style="4" customWidth="1"/>
    <col min="15365" max="15365" width="6" style="4" bestFit="1" customWidth="1"/>
    <col min="15366" max="15367" width="5.42578125" style="4" customWidth="1"/>
    <col min="15368" max="15368" width="1.7109375" style="4" customWidth="1"/>
    <col min="15369" max="15371" width="5.140625" style="4" customWidth="1"/>
    <col min="15372" max="15372" width="1.7109375" style="4" customWidth="1"/>
    <col min="15373" max="15375" width="4.7109375" style="4" customWidth="1"/>
    <col min="15376" max="15376" width="1.7109375" style="4" customWidth="1"/>
    <col min="15377" max="15379" width="4.7109375" style="4" customWidth="1"/>
    <col min="15380" max="15380" width="1.7109375" style="4" customWidth="1"/>
    <col min="15381" max="15383" width="4.7109375" style="4" customWidth="1"/>
    <col min="15384" max="15384" width="1.7109375" style="4" customWidth="1"/>
    <col min="15385" max="15385" width="4.85546875" style="4" bestFit="1" customWidth="1"/>
    <col min="15386" max="15386" width="4" style="4" customWidth="1"/>
    <col min="15387" max="15387" width="5" style="4" customWidth="1"/>
    <col min="15388" max="15388" width="11.42578125" style="4"/>
    <col min="15389" max="15389" width="12.42578125" style="4" customWidth="1"/>
    <col min="15390" max="15390" width="10.85546875" style="4" customWidth="1"/>
    <col min="15391" max="15392" width="6.140625" style="4" customWidth="1"/>
    <col min="15393" max="15393" width="1.7109375" style="4" customWidth="1"/>
    <col min="15394" max="15394" width="6" style="4" customWidth="1"/>
    <col min="15395" max="15396" width="5.28515625" style="4" customWidth="1"/>
    <col min="15397" max="15397" width="1.7109375" style="4" customWidth="1"/>
    <col min="15398" max="15400" width="5.28515625" style="4" customWidth="1"/>
    <col min="15401" max="15401" width="1.7109375" style="4" customWidth="1"/>
    <col min="15402" max="15404" width="5.28515625" style="4" customWidth="1"/>
    <col min="15405" max="15405" width="1.7109375" style="4" customWidth="1"/>
    <col min="15406" max="15408" width="5.28515625" style="4" customWidth="1"/>
    <col min="15409" max="15409" width="1.7109375" style="4" customWidth="1"/>
    <col min="15410" max="15412" width="5.28515625" style="4" customWidth="1"/>
    <col min="15413" max="15413" width="1.7109375" style="4" customWidth="1"/>
    <col min="15414" max="15416" width="5.28515625" style="4" customWidth="1"/>
    <col min="15417" max="15615" width="11.42578125" style="4"/>
    <col min="15616" max="15616" width="22.7109375" style="4" customWidth="1"/>
    <col min="15617" max="15617" width="7.28515625" style="4" customWidth="1"/>
    <col min="15618" max="15618" width="6.85546875" style="4" customWidth="1"/>
    <col min="15619" max="15619" width="6" style="4" bestFit="1" customWidth="1"/>
    <col min="15620" max="15620" width="1.7109375" style="4" customWidth="1"/>
    <col min="15621" max="15621" width="6" style="4" bestFit="1" customWidth="1"/>
    <col min="15622" max="15623" width="5.42578125" style="4" customWidth="1"/>
    <col min="15624" max="15624" width="1.7109375" style="4" customWidth="1"/>
    <col min="15625" max="15627" width="5.140625" style="4" customWidth="1"/>
    <col min="15628" max="15628" width="1.7109375" style="4" customWidth="1"/>
    <col min="15629" max="15631" width="4.7109375" style="4" customWidth="1"/>
    <col min="15632" max="15632" width="1.7109375" style="4" customWidth="1"/>
    <col min="15633" max="15635" width="4.7109375" style="4" customWidth="1"/>
    <col min="15636" max="15636" width="1.7109375" style="4" customWidth="1"/>
    <col min="15637" max="15639" width="4.7109375" style="4" customWidth="1"/>
    <col min="15640" max="15640" width="1.7109375" style="4" customWidth="1"/>
    <col min="15641" max="15641" width="4.85546875" style="4" bestFit="1" customWidth="1"/>
    <col min="15642" max="15642" width="4" style="4" customWidth="1"/>
    <col min="15643" max="15643" width="5" style="4" customWidth="1"/>
    <col min="15644" max="15644" width="11.42578125" style="4"/>
    <col min="15645" max="15645" width="12.42578125" style="4" customWidth="1"/>
    <col min="15646" max="15646" width="10.85546875" style="4" customWidth="1"/>
    <col min="15647" max="15648" width="6.140625" style="4" customWidth="1"/>
    <col min="15649" max="15649" width="1.7109375" style="4" customWidth="1"/>
    <col min="15650" max="15650" width="6" style="4" customWidth="1"/>
    <col min="15651" max="15652" width="5.28515625" style="4" customWidth="1"/>
    <col min="15653" max="15653" width="1.7109375" style="4" customWidth="1"/>
    <col min="15654" max="15656" width="5.28515625" style="4" customWidth="1"/>
    <col min="15657" max="15657" width="1.7109375" style="4" customWidth="1"/>
    <col min="15658" max="15660" width="5.28515625" style="4" customWidth="1"/>
    <col min="15661" max="15661" width="1.7109375" style="4" customWidth="1"/>
    <col min="15662" max="15664" width="5.28515625" style="4" customWidth="1"/>
    <col min="15665" max="15665" width="1.7109375" style="4" customWidth="1"/>
    <col min="15666" max="15668" width="5.28515625" style="4" customWidth="1"/>
    <col min="15669" max="15669" width="1.7109375" style="4" customWidth="1"/>
    <col min="15670" max="15672" width="5.28515625" style="4" customWidth="1"/>
    <col min="15673" max="15871" width="11.42578125" style="4"/>
    <col min="15872" max="15872" width="22.7109375" style="4" customWidth="1"/>
    <col min="15873" max="15873" width="7.28515625" style="4" customWidth="1"/>
    <col min="15874" max="15874" width="6.85546875" style="4" customWidth="1"/>
    <col min="15875" max="15875" width="6" style="4" bestFit="1" customWidth="1"/>
    <col min="15876" max="15876" width="1.7109375" style="4" customWidth="1"/>
    <col min="15877" max="15877" width="6" style="4" bestFit="1" customWidth="1"/>
    <col min="15878" max="15879" width="5.42578125" style="4" customWidth="1"/>
    <col min="15880" max="15880" width="1.7109375" style="4" customWidth="1"/>
    <col min="15881" max="15883" width="5.140625" style="4" customWidth="1"/>
    <col min="15884" max="15884" width="1.7109375" style="4" customWidth="1"/>
    <col min="15885" max="15887" width="4.7109375" style="4" customWidth="1"/>
    <col min="15888" max="15888" width="1.7109375" style="4" customWidth="1"/>
    <col min="15889" max="15891" width="4.7109375" style="4" customWidth="1"/>
    <col min="15892" max="15892" width="1.7109375" style="4" customWidth="1"/>
    <col min="15893" max="15895" width="4.7109375" style="4" customWidth="1"/>
    <col min="15896" max="15896" width="1.7109375" style="4" customWidth="1"/>
    <col min="15897" max="15897" width="4.85546875" style="4" bestFit="1" customWidth="1"/>
    <col min="15898" max="15898" width="4" style="4" customWidth="1"/>
    <col min="15899" max="15899" width="5" style="4" customWidth="1"/>
    <col min="15900" max="15900" width="11.42578125" style="4"/>
    <col min="15901" max="15901" width="12.42578125" style="4" customWidth="1"/>
    <col min="15902" max="15902" width="10.85546875" style="4" customWidth="1"/>
    <col min="15903" max="15904" width="6.140625" style="4" customWidth="1"/>
    <col min="15905" max="15905" width="1.7109375" style="4" customWidth="1"/>
    <col min="15906" max="15906" width="6" style="4" customWidth="1"/>
    <col min="15907" max="15908" width="5.28515625" style="4" customWidth="1"/>
    <col min="15909" max="15909" width="1.7109375" style="4" customWidth="1"/>
    <col min="15910" max="15912" width="5.28515625" style="4" customWidth="1"/>
    <col min="15913" max="15913" width="1.7109375" style="4" customWidth="1"/>
    <col min="15914" max="15916" width="5.28515625" style="4" customWidth="1"/>
    <col min="15917" max="15917" width="1.7109375" style="4" customWidth="1"/>
    <col min="15918" max="15920" width="5.28515625" style="4" customWidth="1"/>
    <col min="15921" max="15921" width="1.7109375" style="4" customWidth="1"/>
    <col min="15922" max="15924" width="5.28515625" style="4" customWidth="1"/>
    <col min="15925" max="15925" width="1.7109375" style="4" customWidth="1"/>
    <col min="15926" max="15928" width="5.28515625" style="4" customWidth="1"/>
    <col min="15929" max="16127" width="11.42578125" style="4"/>
    <col min="16128" max="16128" width="22.7109375" style="4" customWidth="1"/>
    <col min="16129" max="16129" width="7.28515625" style="4" customWidth="1"/>
    <col min="16130" max="16130" width="6.85546875" style="4" customWidth="1"/>
    <col min="16131" max="16131" width="6" style="4" bestFit="1" customWidth="1"/>
    <col min="16132" max="16132" width="1.7109375" style="4" customWidth="1"/>
    <col min="16133" max="16133" width="6" style="4" bestFit="1" customWidth="1"/>
    <col min="16134" max="16135" width="5.42578125" style="4" customWidth="1"/>
    <col min="16136" max="16136" width="1.7109375" style="4" customWidth="1"/>
    <col min="16137" max="16139" width="5.140625" style="4" customWidth="1"/>
    <col min="16140" max="16140" width="1.7109375" style="4" customWidth="1"/>
    <col min="16141" max="16143" width="4.7109375" style="4" customWidth="1"/>
    <col min="16144" max="16144" width="1.7109375" style="4" customWidth="1"/>
    <col min="16145" max="16147" width="4.7109375" style="4" customWidth="1"/>
    <col min="16148" max="16148" width="1.7109375" style="4" customWidth="1"/>
    <col min="16149" max="16151" width="4.7109375" style="4" customWidth="1"/>
    <col min="16152" max="16152" width="1.7109375" style="4" customWidth="1"/>
    <col min="16153" max="16153" width="4.85546875" style="4" bestFit="1" customWidth="1"/>
    <col min="16154" max="16154" width="4" style="4" customWidth="1"/>
    <col min="16155" max="16155" width="5" style="4" customWidth="1"/>
    <col min="16156" max="16156" width="11.42578125" style="4"/>
    <col min="16157" max="16157" width="12.42578125" style="4" customWidth="1"/>
    <col min="16158" max="16158" width="10.85546875" style="4" customWidth="1"/>
    <col min="16159" max="16160" width="6.140625" style="4" customWidth="1"/>
    <col min="16161" max="16161" width="1.7109375" style="4" customWidth="1"/>
    <col min="16162" max="16162" width="6" style="4" customWidth="1"/>
    <col min="16163" max="16164" width="5.28515625" style="4" customWidth="1"/>
    <col min="16165" max="16165" width="1.7109375" style="4" customWidth="1"/>
    <col min="16166" max="16168" width="5.28515625" style="4" customWidth="1"/>
    <col min="16169" max="16169" width="1.7109375" style="4" customWidth="1"/>
    <col min="16170" max="16172" width="5.28515625" style="4" customWidth="1"/>
    <col min="16173" max="16173" width="1.7109375" style="4" customWidth="1"/>
    <col min="16174" max="16176" width="5.28515625" style="4" customWidth="1"/>
    <col min="16177" max="16177" width="1.7109375" style="4" customWidth="1"/>
    <col min="16178" max="16180" width="5.28515625" style="4" customWidth="1"/>
    <col min="16181" max="16181" width="1.7109375" style="4" customWidth="1"/>
    <col min="16182" max="16184" width="5.28515625" style="4" customWidth="1"/>
    <col min="16185" max="16384" width="11.42578125" style="4"/>
  </cols>
  <sheetData>
    <row r="1" spans="1:61" s="37" customFormat="1" ht="14.25" customHeight="1" thickBot="1" x14ac:dyDescent="0.3">
      <c r="A1" s="327" t="s">
        <v>179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D1" s="130"/>
      <c r="AE1" s="131"/>
      <c r="AF1" s="132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3"/>
      <c r="BE1" s="133"/>
      <c r="BG1" s="258" t="s">
        <v>232</v>
      </c>
    </row>
    <row r="2" spans="1:61" s="37" customFormat="1" ht="15" x14ac:dyDescent="0.25">
      <c r="A2" s="327" t="s">
        <v>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  <c r="AT2" s="325"/>
      <c r="AU2" s="325"/>
      <c r="AV2" s="325"/>
      <c r="AW2" s="325"/>
      <c r="AX2" s="325"/>
      <c r="AY2" s="325"/>
      <c r="AZ2" s="325"/>
      <c r="BA2" s="325"/>
      <c r="BB2" s="325"/>
      <c r="BC2" s="325"/>
      <c r="BD2" s="325"/>
      <c r="BE2" s="325"/>
    </row>
    <row r="3" spans="1:61" s="37" customFormat="1" ht="15" x14ac:dyDescent="0.25">
      <c r="A3" s="327" t="s">
        <v>131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D3" s="326" t="s">
        <v>30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1" s="37" customFormat="1" ht="15" x14ac:dyDescent="0.25">
      <c r="A4" s="327" t="s">
        <v>130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61" s="37" customFormat="1" ht="15" x14ac:dyDescent="0.25">
      <c r="A5" s="327" t="s">
        <v>129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D5" s="326" t="s">
        <v>171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61" s="37" customFormat="1" ht="15.75" thickBot="1" x14ac:dyDescent="0.3">
      <c r="A6" s="42"/>
      <c r="B6" s="42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91"/>
      <c r="AD6" s="321" t="s">
        <v>172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</row>
    <row r="7" spans="1:61" x14ac:dyDescent="0.25">
      <c r="A7" s="308" t="s">
        <v>128</v>
      </c>
      <c r="B7" s="311" t="s">
        <v>11</v>
      </c>
      <c r="C7" s="311"/>
      <c r="D7" s="311"/>
      <c r="E7" s="8"/>
      <c r="F7" s="311" t="s">
        <v>13</v>
      </c>
      <c r="G7" s="311"/>
      <c r="H7" s="311"/>
      <c r="I7" s="9"/>
      <c r="J7" s="311" t="s">
        <v>14</v>
      </c>
      <c r="K7" s="311"/>
      <c r="L7" s="311"/>
      <c r="M7" s="9"/>
      <c r="N7" s="311" t="s">
        <v>15</v>
      </c>
      <c r="O7" s="311"/>
      <c r="P7" s="311"/>
      <c r="Q7" s="9"/>
      <c r="R7" s="311" t="s">
        <v>17</v>
      </c>
      <c r="S7" s="311"/>
      <c r="T7" s="311"/>
      <c r="U7" s="9"/>
      <c r="V7" s="311" t="s">
        <v>18</v>
      </c>
      <c r="W7" s="311"/>
      <c r="X7" s="311"/>
      <c r="Y7" s="9"/>
      <c r="Z7" s="311" t="s">
        <v>19</v>
      </c>
      <c r="AA7" s="311"/>
      <c r="AB7" s="311"/>
      <c r="AC7" s="19"/>
      <c r="AD7" s="322" t="s">
        <v>128</v>
      </c>
      <c r="AE7" s="324" t="s">
        <v>11</v>
      </c>
      <c r="AF7" s="324"/>
      <c r="AG7" s="324"/>
      <c r="AH7" s="134"/>
      <c r="AI7" s="324" t="s">
        <v>13</v>
      </c>
      <c r="AJ7" s="324"/>
      <c r="AK7" s="324"/>
      <c r="AL7" s="134"/>
      <c r="AM7" s="324" t="s">
        <v>14</v>
      </c>
      <c r="AN7" s="324"/>
      <c r="AO7" s="324"/>
      <c r="AP7" s="134"/>
      <c r="AQ7" s="324" t="s">
        <v>15</v>
      </c>
      <c r="AR7" s="324"/>
      <c r="AS7" s="324"/>
      <c r="AT7" s="134"/>
      <c r="AU7" s="324" t="s">
        <v>17</v>
      </c>
      <c r="AV7" s="324"/>
      <c r="AW7" s="324"/>
      <c r="AX7" s="134"/>
      <c r="AY7" s="324" t="s">
        <v>18</v>
      </c>
      <c r="AZ7" s="324"/>
      <c r="BA7" s="324"/>
      <c r="BB7" s="134"/>
      <c r="BC7" s="324" t="s">
        <v>19</v>
      </c>
      <c r="BD7" s="324"/>
      <c r="BE7" s="324"/>
    </row>
    <row r="8" spans="1:61" ht="15.75" customHeight="1" thickBot="1" x14ac:dyDescent="0.3">
      <c r="A8" s="309"/>
      <c r="B8" s="235" t="s">
        <v>32</v>
      </c>
      <c r="C8" s="235" t="s">
        <v>33</v>
      </c>
      <c r="D8" s="235" t="s">
        <v>34</v>
      </c>
      <c r="E8" s="235"/>
      <c r="F8" s="275" t="s">
        <v>32</v>
      </c>
      <c r="G8" s="275" t="s">
        <v>33</v>
      </c>
      <c r="H8" s="275" t="s">
        <v>34</v>
      </c>
      <c r="I8" s="235"/>
      <c r="J8" s="235" t="s">
        <v>32</v>
      </c>
      <c r="K8" s="235" t="s">
        <v>33</v>
      </c>
      <c r="L8" s="235" t="s">
        <v>34</v>
      </c>
      <c r="M8" s="235"/>
      <c r="N8" s="235" t="s">
        <v>32</v>
      </c>
      <c r="O8" s="235" t="s">
        <v>33</v>
      </c>
      <c r="P8" s="235" t="s">
        <v>34</v>
      </c>
      <c r="Q8" s="235"/>
      <c r="R8" s="235" t="s">
        <v>32</v>
      </c>
      <c r="S8" s="235" t="s">
        <v>33</v>
      </c>
      <c r="T8" s="235" t="s">
        <v>34</v>
      </c>
      <c r="U8" s="235"/>
      <c r="V8" s="235" t="s">
        <v>32</v>
      </c>
      <c r="W8" s="235" t="s">
        <v>33</v>
      </c>
      <c r="X8" s="235" t="s">
        <v>34</v>
      </c>
      <c r="Y8" s="235"/>
      <c r="Z8" s="235" t="s">
        <v>32</v>
      </c>
      <c r="AA8" s="235" t="s">
        <v>33</v>
      </c>
      <c r="AB8" s="235" t="s">
        <v>34</v>
      </c>
      <c r="AC8" s="20"/>
      <c r="AD8" s="323"/>
      <c r="AE8" s="135" t="s">
        <v>32</v>
      </c>
      <c r="AF8" s="135" t="s">
        <v>33</v>
      </c>
      <c r="AG8" s="135" t="s">
        <v>34</v>
      </c>
      <c r="AH8" s="135"/>
      <c r="AI8" s="135" t="s">
        <v>32</v>
      </c>
      <c r="AJ8" s="135" t="s">
        <v>33</v>
      </c>
      <c r="AK8" s="135" t="s">
        <v>34</v>
      </c>
      <c r="AL8" s="135"/>
      <c r="AM8" s="135" t="s">
        <v>32</v>
      </c>
      <c r="AN8" s="135" t="s">
        <v>33</v>
      </c>
      <c r="AO8" s="135" t="s">
        <v>34</v>
      </c>
      <c r="AP8" s="135"/>
      <c r="AQ8" s="135" t="s">
        <v>32</v>
      </c>
      <c r="AR8" s="135" t="s">
        <v>33</v>
      </c>
      <c r="AS8" s="135" t="s">
        <v>34</v>
      </c>
      <c r="AT8" s="135"/>
      <c r="AU8" s="135" t="s">
        <v>32</v>
      </c>
      <c r="AV8" s="135" t="s">
        <v>33</v>
      </c>
      <c r="AW8" s="135" t="s">
        <v>34</v>
      </c>
      <c r="AX8" s="135"/>
      <c r="AY8" s="135" t="s">
        <v>32</v>
      </c>
      <c r="AZ8" s="135" t="s">
        <v>33</v>
      </c>
      <c r="BA8" s="135" t="s">
        <v>34</v>
      </c>
      <c r="BB8" s="135"/>
      <c r="BC8" s="135" t="s">
        <v>32</v>
      </c>
      <c r="BD8" s="135" t="s">
        <v>33</v>
      </c>
      <c r="BE8" s="135" t="s">
        <v>34</v>
      </c>
    </row>
    <row r="9" spans="1:61" s="72" customFormat="1" ht="13.5" x14ac:dyDescent="0.25">
      <c r="A9" s="329" t="s">
        <v>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102"/>
      <c r="AD9" s="136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8"/>
    </row>
    <row r="10" spans="1:61" ht="4.5" customHeight="1" x14ac:dyDescent="0.25">
      <c r="F10" s="45"/>
      <c r="G10" s="45"/>
      <c r="H10" s="45"/>
      <c r="AD10" s="139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1"/>
    </row>
    <row r="11" spans="1:61" ht="15" customHeight="1" x14ac:dyDescent="0.25">
      <c r="A11" s="32" t="s">
        <v>11</v>
      </c>
      <c r="B11" s="79">
        <f t="shared" ref="B11:D14" si="0">+B16+B21</f>
        <v>14169</v>
      </c>
      <c r="C11" s="79">
        <f t="shared" si="0"/>
        <v>8629</v>
      </c>
      <c r="D11" s="79">
        <f t="shared" si="0"/>
        <v>5538</v>
      </c>
      <c r="E11" s="79"/>
      <c r="F11" s="79">
        <f t="shared" ref="F11:H14" si="1">+F16+F21</f>
        <v>919</v>
      </c>
      <c r="G11" s="79">
        <f t="shared" si="1"/>
        <v>536</v>
      </c>
      <c r="H11" s="79">
        <f t="shared" si="1"/>
        <v>383</v>
      </c>
      <c r="I11" s="79"/>
      <c r="J11" s="79">
        <f t="shared" ref="J11:L14" si="2">+J16+J21</f>
        <v>5150</v>
      </c>
      <c r="K11" s="79">
        <f t="shared" si="2"/>
        <v>3123</v>
      </c>
      <c r="L11" s="79">
        <f t="shared" si="2"/>
        <v>2027</v>
      </c>
      <c r="M11" s="79"/>
      <c r="N11" s="79">
        <f t="shared" ref="N11:P14" si="3">+N16+N21</f>
        <v>2567</v>
      </c>
      <c r="O11" s="79">
        <f t="shared" si="3"/>
        <v>1545</v>
      </c>
      <c r="P11" s="79">
        <f t="shared" si="3"/>
        <v>1022</v>
      </c>
      <c r="Q11" s="79"/>
      <c r="R11" s="79">
        <f t="shared" ref="R11:T14" si="4">+R16+R21</f>
        <v>2927</v>
      </c>
      <c r="S11" s="79">
        <f t="shared" si="4"/>
        <v>1789</v>
      </c>
      <c r="T11" s="79">
        <f t="shared" si="4"/>
        <v>1138</v>
      </c>
      <c r="U11" s="79"/>
      <c r="V11" s="79">
        <f t="shared" ref="V11:X14" si="5">+V16+V21</f>
        <v>1922</v>
      </c>
      <c r="W11" s="79">
        <f t="shared" si="5"/>
        <v>1211</v>
      </c>
      <c r="X11" s="79">
        <f t="shared" si="5"/>
        <v>711</v>
      </c>
      <c r="Y11" s="79"/>
      <c r="Z11" s="79">
        <f t="shared" ref="Z11:AB14" si="6">+Z16+Z21</f>
        <v>684</v>
      </c>
      <c r="AA11" s="79">
        <f t="shared" si="6"/>
        <v>421</v>
      </c>
      <c r="AB11" s="79">
        <f t="shared" si="6"/>
        <v>263</v>
      </c>
      <c r="AC11" s="23"/>
      <c r="AD11" s="142" t="s">
        <v>11</v>
      </c>
      <c r="AE11" s="143">
        <f t="shared" ref="AE11:AG14" si="7">+AE16+AE21</f>
        <v>444816</v>
      </c>
      <c r="AF11" s="143">
        <f t="shared" si="7"/>
        <v>228588</v>
      </c>
      <c r="AG11" s="143">
        <f t="shared" si="7"/>
        <v>216228</v>
      </c>
      <c r="AH11" s="143"/>
      <c r="AI11" s="143">
        <f t="shared" ref="AI11:AJ14" si="8">+AI16+AI21</f>
        <v>74541</v>
      </c>
      <c r="AJ11" s="143">
        <f t="shared" si="8"/>
        <v>38335</v>
      </c>
      <c r="AK11" s="144">
        <f>+AI11-AJ11</f>
        <v>36206</v>
      </c>
      <c r="AL11" s="143"/>
      <c r="AM11" s="143">
        <f t="shared" ref="AM11:AN14" si="9">+AM16+AM21</f>
        <v>80982</v>
      </c>
      <c r="AN11" s="143">
        <f t="shared" si="9"/>
        <v>42147</v>
      </c>
      <c r="AO11" s="144">
        <f>+AM11-AN11</f>
        <v>38835</v>
      </c>
      <c r="AP11" s="143"/>
      <c r="AQ11" s="143">
        <f t="shared" ref="AQ11:AR14" si="10">+AQ16+AQ21</f>
        <v>74704</v>
      </c>
      <c r="AR11" s="143">
        <f t="shared" si="10"/>
        <v>38439</v>
      </c>
      <c r="AS11" s="144">
        <f>+AQ11-AR11</f>
        <v>36265</v>
      </c>
      <c r="AT11" s="143"/>
      <c r="AU11" s="143">
        <f t="shared" ref="AU11:AV14" si="11">+AU16+AU21</f>
        <v>73360</v>
      </c>
      <c r="AV11" s="143">
        <f t="shared" si="11"/>
        <v>37689</v>
      </c>
      <c r="AW11" s="144">
        <f>+AU11-AV11</f>
        <v>35671</v>
      </c>
      <c r="AX11" s="143"/>
      <c r="AY11" s="143">
        <f t="shared" ref="AY11:AZ14" si="12">+AY16+AY21</f>
        <v>71380</v>
      </c>
      <c r="AZ11" s="143">
        <f t="shared" si="12"/>
        <v>36471</v>
      </c>
      <c r="BA11" s="144">
        <f>+AY11-AZ11</f>
        <v>34909</v>
      </c>
      <c r="BB11" s="143"/>
      <c r="BC11" s="143">
        <f t="shared" ref="BC11:BD14" si="13">+BC16+BC21</f>
        <v>69849</v>
      </c>
      <c r="BD11" s="143">
        <f t="shared" si="13"/>
        <v>35507</v>
      </c>
      <c r="BE11" s="144">
        <f>+BC11-BD11</f>
        <v>34342</v>
      </c>
      <c r="BF11" s="47"/>
      <c r="BG11" s="47"/>
      <c r="BH11" s="47"/>
      <c r="BI11" s="47"/>
    </row>
    <row r="12" spans="1:61" ht="15" customHeight="1" x14ac:dyDescent="0.25">
      <c r="A12" s="93" t="s">
        <v>35</v>
      </c>
      <c r="B12" s="23">
        <f t="shared" si="0"/>
        <v>14069</v>
      </c>
      <c r="C12" s="23">
        <f t="shared" si="0"/>
        <v>8563</v>
      </c>
      <c r="D12" s="23">
        <f t="shared" si="0"/>
        <v>5504</v>
      </c>
      <c r="E12" s="23"/>
      <c r="F12" s="23">
        <f t="shared" si="1"/>
        <v>892</v>
      </c>
      <c r="G12" s="23">
        <f t="shared" si="1"/>
        <v>519</v>
      </c>
      <c r="H12" s="23">
        <f t="shared" si="1"/>
        <v>373</v>
      </c>
      <c r="I12" s="23"/>
      <c r="J12" s="23">
        <f t="shared" si="2"/>
        <v>5131</v>
      </c>
      <c r="K12" s="23">
        <f t="shared" si="2"/>
        <v>3111</v>
      </c>
      <c r="L12" s="23">
        <f t="shared" si="2"/>
        <v>2020</v>
      </c>
      <c r="M12" s="23"/>
      <c r="N12" s="23">
        <f t="shared" si="3"/>
        <v>2554</v>
      </c>
      <c r="O12" s="23">
        <f t="shared" si="3"/>
        <v>1537</v>
      </c>
      <c r="P12" s="23">
        <f t="shared" si="3"/>
        <v>1017</v>
      </c>
      <c r="Q12" s="23"/>
      <c r="R12" s="23">
        <f t="shared" si="4"/>
        <v>2909</v>
      </c>
      <c r="S12" s="23">
        <f t="shared" si="4"/>
        <v>1778</v>
      </c>
      <c r="T12" s="23">
        <f t="shared" si="4"/>
        <v>1131</v>
      </c>
      <c r="U12" s="23"/>
      <c r="V12" s="23">
        <f t="shared" si="5"/>
        <v>1907</v>
      </c>
      <c r="W12" s="23">
        <f t="shared" si="5"/>
        <v>1200</v>
      </c>
      <c r="X12" s="23">
        <f t="shared" si="5"/>
        <v>707</v>
      </c>
      <c r="Y12" s="23"/>
      <c r="Z12" s="23">
        <f t="shared" si="6"/>
        <v>676</v>
      </c>
      <c r="AA12" s="23">
        <f t="shared" si="6"/>
        <v>414</v>
      </c>
      <c r="AB12" s="23">
        <f t="shared" si="6"/>
        <v>262</v>
      </c>
      <c r="AC12" s="23"/>
      <c r="AD12" s="145" t="s">
        <v>36</v>
      </c>
      <c r="AE12" s="143">
        <f t="shared" si="7"/>
        <v>401786</v>
      </c>
      <c r="AF12" s="143">
        <f t="shared" si="7"/>
        <v>206601</v>
      </c>
      <c r="AG12" s="143">
        <f t="shared" si="7"/>
        <v>195185</v>
      </c>
      <c r="AH12" s="143"/>
      <c r="AI12" s="143">
        <f t="shared" si="8"/>
        <v>66786</v>
      </c>
      <c r="AJ12" s="143">
        <f t="shared" si="8"/>
        <v>34341</v>
      </c>
      <c r="AK12" s="144">
        <f t="shared" ref="AK12:AK14" si="14">+AI12-AJ12</f>
        <v>32445</v>
      </c>
      <c r="AL12" s="143"/>
      <c r="AM12" s="143">
        <f t="shared" si="9"/>
        <v>73415</v>
      </c>
      <c r="AN12" s="143">
        <f t="shared" si="9"/>
        <v>38256</v>
      </c>
      <c r="AO12" s="144">
        <f t="shared" ref="AO12:AO14" si="15">+AM12-AN12</f>
        <v>35159</v>
      </c>
      <c r="AP12" s="143"/>
      <c r="AQ12" s="143">
        <f t="shared" si="10"/>
        <v>67620</v>
      </c>
      <c r="AR12" s="143">
        <f t="shared" si="10"/>
        <v>34817</v>
      </c>
      <c r="AS12" s="144">
        <f t="shared" ref="AS12:AS14" si="16">+AQ12-AR12</f>
        <v>32803</v>
      </c>
      <c r="AT12" s="143"/>
      <c r="AU12" s="143">
        <f t="shared" si="11"/>
        <v>66396</v>
      </c>
      <c r="AV12" s="143">
        <f t="shared" si="11"/>
        <v>34122</v>
      </c>
      <c r="AW12" s="144">
        <f t="shared" ref="AW12:AW14" si="17">+AU12-AV12</f>
        <v>32274</v>
      </c>
      <c r="AX12" s="143"/>
      <c r="AY12" s="143">
        <f t="shared" si="12"/>
        <v>64574</v>
      </c>
      <c r="AZ12" s="143">
        <f t="shared" si="12"/>
        <v>33032</v>
      </c>
      <c r="BA12" s="144">
        <f t="shared" ref="BA12:BA14" si="18">+AY12-AZ12</f>
        <v>31542</v>
      </c>
      <c r="BB12" s="143"/>
      <c r="BC12" s="143">
        <f t="shared" si="13"/>
        <v>62995</v>
      </c>
      <c r="BD12" s="143">
        <f t="shared" si="13"/>
        <v>32033</v>
      </c>
      <c r="BE12" s="144">
        <f t="shared" ref="BE12:BE14" si="19">+BC12-BD12</f>
        <v>30962</v>
      </c>
      <c r="BF12" s="47"/>
      <c r="BG12" s="47"/>
      <c r="BH12" s="47"/>
      <c r="BI12" s="47"/>
    </row>
    <row r="13" spans="1:61" ht="15" customHeight="1" x14ac:dyDescent="0.25">
      <c r="A13" s="93" t="s">
        <v>37</v>
      </c>
      <c r="B13" s="23">
        <f t="shared" si="0"/>
        <v>96</v>
      </c>
      <c r="C13" s="23">
        <f t="shared" si="0"/>
        <v>65</v>
      </c>
      <c r="D13" s="23">
        <f t="shared" si="0"/>
        <v>31</v>
      </c>
      <c r="E13" s="23"/>
      <c r="F13" s="23">
        <f t="shared" si="1"/>
        <v>26</v>
      </c>
      <c r="G13" s="23">
        <f t="shared" si="1"/>
        <v>16</v>
      </c>
      <c r="H13" s="23">
        <f t="shared" si="1"/>
        <v>10</v>
      </c>
      <c r="I13" s="23"/>
      <c r="J13" s="23">
        <f t="shared" si="2"/>
        <v>18</v>
      </c>
      <c r="K13" s="23">
        <f t="shared" si="2"/>
        <v>12</v>
      </c>
      <c r="L13" s="23">
        <f t="shared" si="2"/>
        <v>6</v>
      </c>
      <c r="M13" s="23"/>
      <c r="N13" s="23">
        <f t="shared" si="3"/>
        <v>13</v>
      </c>
      <c r="O13" s="23">
        <f t="shared" si="3"/>
        <v>8</v>
      </c>
      <c r="P13" s="23">
        <f t="shared" si="3"/>
        <v>5</v>
      </c>
      <c r="Q13" s="23"/>
      <c r="R13" s="23">
        <f t="shared" si="4"/>
        <v>17</v>
      </c>
      <c r="S13" s="23">
        <f t="shared" si="4"/>
        <v>11</v>
      </c>
      <c r="T13" s="23">
        <f t="shared" si="4"/>
        <v>6</v>
      </c>
      <c r="U13" s="23"/>
      <c r="V13" s="23">
        <f t="shared" si="5"/>
        <v>14</v>
      </c>
      <c r="W13" s="23">
        <f t="shared" si="5"/>
        <v>11</v>
      </c>
      <c r="X13" s="23">
        <f t="shared" si="5"/>
        <v>3</v>
      </c>
      <c r="Y13" s="23"/>
      <c r="Z13" s="23">
        <f t="shared" si="6"/>
        <v>8</v>
      </c>
      <c r="AA13" s="23">
        <f t="shared" si="6"/>
        <v>7</v>
      </c>
      <c r="AB13" s="23">
        <f t="shared" si="6"/>
        <v>1</v>
      </c>
      <c r="AC13" s="23"/>
      <c r="AD13" s="145" t="s">
        <v>38</v>
      </c>
      <c r="AE13" s="143">
        <f t="shared" si="7"/>
        <v>37562</v>
      </c>
      <c r="AF13" s="143">
        <f t="shared" si="7"/>
        <v>19412</v>
      </c>
      <c r="AG13" s="143">
        <f t="shared" si="7"/>
        <v>18150</v>
      </c>
      <c r="AH13" s="143"/>
      <c r="AI13" s="143">
        <f t="shared" si="8"/>
        <v>6800</v>
      </c>
      <c r="AJ13" s="143">
        <f t="shared" si="8"/>
        <v>3553</v>
      </c>
      <c r="AK13" s="144">
        <f t="shared" si="14"/>
        <v>3247</v>
      </c>
      <c r="AL13" s="143"/>
      <c r="AM13" s="143">
        <f t="shared" si="9"/>
        <v>6616</v>
      </c>
      <c r="AN13" s="143">
        <f t="shared" si="9"/>
        <v>3430</v>
      </c>
      <c r="AO13" s="144">
        <f t="shared" si="15"/>
        <v>3186</v>
      </c>
      <c r="AP13" s="143"/>
      <c r="AQ13" s="143">
        <f t="shared" si="10"/>
        <v>6180</v>
      </c>
      <c r="AR13" s="143">
        <f t="shared" si="10"/>
        <v>3178</v>
      </c>
      <c r="AS13" s="144">
        <f t="shared" si="16"/>
        <v>3002</v>
      </c>
      <c r="AT13" s="143"/>
      <c r="AU13" s="143">
        <f t="shared" si="11"/>
        <v>6084</v>
      </c>
      <c r="AV13" s="143">
        <f t="shared" si="11"/>
        <v>3179</v>
      </c>
      <c r="AW13" s="144">
        <f t="shared" si="17"/>
        <v>2905</v>
      </c>
      <c r="AX13" s="143"/>
      <c r="AY13" s="143">
        <f t="shared" si="12"/>
        <v>5910</v>
      </c>
      <c r="AZ13" s="143">
        <f t="shared" si="12"/>
        <v>3015</v>
      </c>
      <c r="BA13" s="144">
        <f t="shared" si="18"/>
        <v>2895</v>
      </c>
      <c r="BB13" s="143"/>
      <c r="BC13" s="143">
        <f t="shared" si="13"/>
        <v>5972</v>
      </c>
      <c r="BD13" s="143">
        <f t="shared" si="13"/>
        <v>3057</v>
      </c>
      <c r="BE13" s="144">
        <f t="shared" si="19"/>
        <v>2915</v>
      </c>
      <c r="BF13" s="47"/>
      <c r="BG13" s="47"/>
      <c r="BH13" s="47"/>
      <c r="BI13" s="47"/>
    </row>
    <row r="14" spans="1:61" ht="15" customHeight="1" x14ac:dyDescent="0.25">
      <c r="A14" s="94" t="s">
        <v>143</v>
      </c>
      <c r="B14" s="23">
        <f t="shared" si="0"/>
        <v>4</v>
      </c>
      <c r="C14" s="23">
        <f t="shared" si="0"/>
        <v>1</v>
      </c>
      <c r="D14" s="23">
        <f t="shared" si="0"/>
        <v>3</v>
      </c>
      <c r="E14" s="23"/>
      <c r="F14" s="23">
        <f t="shared" si="1"/>
        <v>1</v>
      </c>
      <c r="G14" s="23">
        <f t="shared" si="1"/>
        <v>1</v>
      </c>
      <c r="H14" s="23">
        <f t="shared" si="1"/>
        <v>0</v>
      </c>
      <c r="I14" s="23"/>
      <c r="J14" s="23">
        <f t="shared" si="2"/>
        <v>1</v>
      </c>
      <c r="K14" s="23">
        <f t="shared" si="2"/>
        <v>0</v>
      </c>
      <c r="L14" s="23">
        <f t="shared" si="2"/>
        <v>1</v>
      </c>
      <c r="M14" s="23"/>
      <c r="N14" s="23">
        <f t="shared" si="3"/>
        <v>0</v>
      </c>
      <c r="O14" s="23">
        <f t="shared" si="3"/>
        <v>0</v>
      </c>
      <c r="P14" s="23">
        <f t="shared" si="3"/>
        <v>0</v>
      </c>
      <c r="Q14" s="23"/>
      <c r="R14" s="23">
        <f t="shared" si="4"/>
        <v>1</v>
      </c>
      <c r="S14" s="23">
        <f t="shared" si="4"/>
        <v>0</v>
      </c>
      <c r="T14" s="23">
        <f t="shared" si="4"/>
        <v>1</v>
      </c>
      <c r="U14" s="23"/>
      <c r="V14" s="23">
        <f t="shared" si="5"/>
        <v>1</v>
      </c>
      <c r="W14" s="23">
        <f t="shared" si="5"/>
        <v>0</v>
      </c>
      <c r="X14" s="23">
        <f t="shared" si="5"/>
        <v>1</v>
      </c>
      <c r="Y14" s="23"/>
      <c r="Z14" s="23">
        <f t="shared" si="6"/>
        <v>0</v>
      </c>
      <c r="AA14" s="23">
        <f t="shared" si="6"/>
        <v>0</v>
      </c>
      <c r="AB14" s="23">
        <f t="shared" si="6"/>
        <v>0</v>
      </c>
      <c r="AC14" s="23"/>
      <c r="AD14" s="145" t="s">
        <v>173</v>
      </c>
      <c r="AE14" s="143">
        <f t="shared" si="7"/>
        <v>5468</v>
      </c>
      <c r="AF14" s="143">
        <f t="shared" si="7"/>
        <v>2575</v>
      </c>
      <c r="AG14" s="143">
        <f t="shared" si="7"/>
        <v>2893</v>
      </c>
      <c r="AH14" s="143"/>
      <c r="AI14" s="143">
        <f t="shared" si="8"/>
        <v>955</v>
      </c>
      <c r="AJ14" s="143">
        <f t="shared" si="8"/>
        <v>441</v>
      </c>
      <c r="AK14" s="144">
        <f t="shared" si="14"/>
        <v>514</v>
      </c>
      <c r="AL14" s="143"/>
      <c r="AM14" s="143">
        <f t="shared" si="9"/>
        <v>951</v>
      </c>
      <c r="AN14" s="143">
        <f t="shared" si="9"/>
        <v>461</v>
      </c>
      <c r="AO14" s="144">
        <f t="shared" si="15"/>
        <v>490</v>
      </c>
      <c r="AP14" s="143"/>
      <c r="AQ14" s="143">
        <f t="shared" si="10"/>
        <v>904</v>
      </c>
      <c r="AR14" s="143">
        <f t="shared" si="10"/>
        <v>444</v>
      </c>
      <c r="AS14" s="144">
        <f t="shared" si="16"/>
        <v>460</v>
      </c>
      <c r="AT14" s="143"/>
      <c r="AU14" s="143">
        <f t="shared" si="11"/>
        <v>880</v>
      </c>
      <c r="AV14" s="143">
        <f t="shared" si="11"/>
        <v>388</v>
      </c>
      <c r="AW14" s="144">
        <f t="shared" si="17"/>
        <v>492</v>
      </c>
      <c r="AX14" s="143"/>
      <c r="AY14" s="143">
        <f t="shared" si="12"/>
        <v>896</v>
      </c>
      <c r="AZ14" s="143">
        <f t="shared" si="12"/>
        <v>424</v>
      </c>
      <c r="BA14" s="144">
        <f t="shared" si="18"/>
        <v>472</v>
      </c>
      <c r="BB14" s="143"/>
      <c r="BC14" s="143">
        <f t="shared" si="13"/>
        <v>882</v>
      </c>
      <c r="BD14" s="143">
        <f t="shared" si="13"/>
        <v>417</v>
      </c>
      <c r="BE14" s="144">
        <f t="shared" si="19"/>
        <v>465</v>
      </c>
      <c r="BF14" s="47"/>
      <c r="BG14" s="47"/>
      <c r="BH14" s="47"/>
      <c r="BI14" s="47"/>
    </row>
    <row r="15" spans="1:61" ht="8.25" customHeight="1" x14ac:dyDescent="0.25">
      <c r="A15" s="8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145"/>
      <c r="AE15" s="143"/>
      <c r="AF15" s="143"/>
      <c r="AG15" s="143"/>
      <c r="AH15" s="143"/>
      <c r="AI15" s="143"/>
      <c r="AJ15" s="143"/>
      <c r="AK15" s="144"/>
      <c r="AL15" s="143"/>
      <c r="AM15" s="143"/>
      <c r="AN15" s="143"/>
      <c r="AO15" s="144"/>
      <c r="AP15" s="143"/>
      <c r="AQ15" s="143"/>
      <c r="AR15" s="143"/>
      <c r="AS15" s="144"/>
      <c r="AT15" s="143"/>
      <c r="AU15" s="143"/>
      <c r="AV15" s="143"/>
      <c r="AW15" s="144"/>
      <c r="AX15" s="143"/>
      <c r="AY15" s="143"/>
      <c r="AZ15" s="143"/>
      <c r="BA15" s="144"/>
      <c r="BB15" s="143"/>
      <c r="BC15" s="143"/>
      <c r="BD15" s="143"/>
      <c r="BE15" s="144"/>
      <c r="BF15" s="47"/>
      <c r="BG15" s="47"/>
      <c r="BH15" s="47"/>
      <c r="BI15" s="47"/>
    </row>
    <row r="16" spans="1:61" ht="15" customHeight="1" x14ac:dyDescent="0.25">
      <c r="A16" s="8" t="s">
        <v>39</v>
      </c>
      <c r="B16" s="73">
        <f>SUM(B17:B19)</f>
        <v>9563</v>
      </c>
      <c r="C16" s="73">
        <f t="shared" ref="C16:D16" si="20">SUM(C17:C19)</f>
        <v>5807</v>
      </c>
      <c r="D16" s="73">
        <f t="shared" si="20"/>
        <v>3754</v>
      </c>
      <c r="E16" s="73"/>
      <c r="F16" s="73">
        <f>SUM(F17:F19)</f>
        <v>583</v>
      </c>
      <c r="G16" s="73">
        <f t="shared" ref="G16" si="21">SUM(G17:G19)</f>
        <v>335</v>
      </c>
      <c r="H16" s="73">
        <f t="shared" ref="H16" si="22">SUM(H17:H19)</f>
        <v>248</v>
      </c>
      <c r="I16" s="113"/>
      <c r="J16" s="73">
        <f>SUM(J17:J19)</f>
        <v>3434</v>
      </c>
      <c r="K16" s="73">
        <f t="shared" ref="K16" si="23">SUM(K17:K19)</f>
        <v>2085</v>
      </c>
      <c r="L16" s="73">
        <f t="shared" ref="L16" si="24">SUM(L17:L19)</f>
        <v>1349</v>
      </c>
      <c r="M16" s="113"/>
      <c r="N16" s="73">
        <f>SUM(N17:N19)</f>
        <v>1676</v>
      </c>
      <c r="O16" s="73">
        <f t="shared" ref="O16" si="25">SUM(O17:O19)</f>
        <v>1002</v>
      </c>
      <c r="P16" s="73">
        <f t="shared" ref="P16" si="26">SUM(P17:P19)</f>
        <v>674</v>
      </c>
      <c r="Q16" s="113"/>
      <c r="R16" s="73">
        <f>SUM(R17:R19)</f>
        <v>2070</v>
      </c>
      <c r="S16" s="73">
        <f t="shared" ref="S16" si="27">SUM(S17:S19)</f>
        <v>1265</v>
      </c>
      <c r="T16" s="73">
        <f t="shared" ref="T16" si="28">SUM(T17:T19)</f>
        <v>805</v>
      </c>
      <c r="U16" s="113"/>
      <c r="V16" s="73">
        <f>SUM(V17:V19)</f>
        <v>1360</v>
      </c>
      <c r="W16" s="73">
        <f t="shared" ref="W16" si="29">SUM(W17:W19)</f>
        <v>850</v>
      </c>
      <c r="X16" s="73">
        <f t="shared" ref="X16" si="30">SUM(X17:X19)</f>
        <v>510</v>
      </c>
      <c r="Y16" s="113"/>
      <c r="Z16" s="73">
        <f>SUM(Z17:Z19)</f>
        <v>440</v>
      </c>
      <c r="AA16" s="73">
        <f t="shared" ref="AA16" si="31">SUM(AA17:AA19)</f>
        <v>269</v>
      </c>
      <c r="AB16" s="73">
        <f t="shared" ref="AB16" si="32">SUM(AB17:AB19)</f>
        <v>171</v>
      </c>
      <c r="AC16" s="23"/>
      <c r="AD16" s="142" t="s">
        <v>39</v>
      </c>
      <c r="AE16" s="143">
        <f>SUM(AE17:AE19)</f>
        <v>316620</v>
      </c>
      <c r="AF16" s="143">
        <f>SUM(AF17:AF19)</f>
        <v>162227</v>
      </c>
      <c r="AG16" s="143">
        <f>SUM(AG17:AG19)</f>
        <v>154393</v>
      </c>
      <c r="AH16" s="143"/>
      <c r="AI16" s="143">
        <f>SUM(AI17:AI19)</f>
        <v>53061</v>
      </c>
      <c r="AJ16" s="143">
        <f>SUM(AJ17:AJ19)</f>
        <v>27264</v>
      </c>
      <c r="AK16" s="144">
        <f>+AI16-AJ16</f>
        <v>25797</v>
      </c>
      <c r="AL16" s="143"/>
      <c r="AM16" s="143">
        <f>SUM(AM17:AM19)</f>
        <v>57363</v>
      </c>
      <c r="AN16" s="143">
        <f>SUM(AN17:AN19)</f>
        <v>29786</v>
      </c>
      <c r="AO16" s="144">
        <f>+AM16-AN16</f>
        <v>27577</v>
      </c>
      <c r="AP16" s="143"/>
      <c r="AQ16" s="143">
        <f>SUM(AQ17:AQ19)</f>
        <v>53085</v>
      </c>
      <c r="AR16" s="143">
        <f>SUM(AR17:AR19)</f>
        <v>27223</v>
      </c>
      <c r="AS16" s="144">
        <f>+AQ16-AR16</f>
        <v>25862</v>
      </c>
      <c r="AT16" s="143"/>
      <c r="AU16" s="143">
        <f>SUM(AU17:AU19)</f>
        <v>52255</v>
      </c>
      <c r="AV16" s="143">
        <f>SUM(AV17:AV19)</f>
        <v>26826</v>
      </c>
      <c r="AW16" s="144">
        <f>+AU16-AV16</f>
        <v>25429</v>
      </c>
      <c r="AX16" s="143"/>
      <c r="AY16" s="143">
        <f>SUM(AY17:AY19)</f>
        <v>50884</v>
      </c>
      <c r="AZ16" s="143">
        <f>SUM(AZ17:AZ19)</f>
        <v>25858</v>
      </c>
      <c r="BA16" s="144">
        <f>+AY16-AZ16</f>
        <v>25026</v>
      </c>
      <c r="BB16" s="143"/>
      <c r="BC16" s="143">
        <f>SUM(BC17:BC19)</f>
        <v>49972</v>
      </c>
      <c r="BD16" s="143">
        <f>SUM(BD17:BD19)</f>
        <v>25270</v>
      </c>
      <c r="BE16" s="144">
        <f>+BC16-BD16</f>
        <v>24702</v>
      </c>
      <c r="BF16" s="30"/>
      <c r="BG16" s="30"/>
      <c r="BH16" s="30"/>
      <c r="BI16" s="47"/>
    </row>
    <row r="17" spans="1:61" ht="15" customHeight="1" x14ac:dyDescent="0.25">
      <c r="A17" s="93" t="s">
        <v>35</v>
      </c>
      <c r="B17" s="28">
        <v>9468</v>
      </c>
      <c r="C17" s="28">
        <v>5744</v>
      </c>
      <c r="D17" s="28">
        <v>3722</v>
      </c>
      <c r="E17" s="28"/>
      <c r="F17" s="28">
        <v>558</v>
      </c>
      <c r="G17" s="28">
        <v>319</v>
      </c>
      <c r="H17" s="28">
        <f t="shared" ref="H17:H19" si="33">+F17-G17</f>
        <v>239</v>
      </c>
      <c r="I17" s="28"/>
      <c r="J17" s="28">
        <v>3417</v>
      </c>
      <c r="K17" s="28">
        <v>2074</v>
      </c>
      <c r="L17" s="28">
        <f t="shared" ref="L17:L19" si="34">+J17-K17</f>
        <v>1343</v>
      </c>
      <c r="M17" s="28"/>
      <c r="N17" s="28">
        <v>1663</v>
      </c>
      <c r="O17" s="28">
        <v>994</v>
      </c>
      <c r="P17" s="28">
        <f t="shared" ref="P17:P19" si="35">+N17-O17</f>
        <v>669</v>
      </c>
      <c r="Q17" s="28"/>
      <c r="R17" s="28">
        <v>2052</v>
      </c>
      <c r="S17" s="28">
        <v>1254</v>
      </c>
      <c r="T17" s="28">
        <f t="shared" ref="T17:T19" si="36">+R17-S17</f>
        <v>798</v>
      </c>
      <c r="U17" s="28"/>
      <c r="V17" s="28">
        <v>1346</v>
      </c>
      <c r="W17" s="28">
        <v>840</v>
      </c>
      <c r="X17" s="28">
        <f t="shared" ref="X17:X19" si="37">+V17-W17</f>
        <v>506</v>
      </c>
      <c r="Y17" s="28"/>
      <c r="Z17" s="28">
        <v>432</v>
      </c>
      <c r="AA17" s="28">
        <v>262</v>
      </c>
      <c r="AB17" s="28">
        <f>+Z17-AA17</f>
        <v>170</v>
      </c>
      <c r="AC17" s="28"/>
      <c r="AD17" s="145" t="s">
        <v>36</v>
      </c>
      <c r="AE17" s="146">
        <v>275122</v>
      </c>
      <c r="AF17" s="146">
        <v>141027</v>
      </c>
      <c r="AG17" s="146">
        <v>134095</v>
      </c>
      <c r="AH17" s="146"/>
      <c r="AI17" s="146">
        <v>45596</v>
      </c>
      <c r="AJ17" s="146">
        <v>23412</v>
      </c>
      <c r="AK17" s="144">
        <f t="shared" ref="AK17:AK19" si="38">+AI17-AJ17</f>
        <v>22184</v>
      </c>
      <c r="AL17" s="146"/>
      <c r="AM17" s="146">
        <v>50108</v>
      </c>
      <c r="AN17" s="146">
        <v>26067</v>
      </c>
      <c r="AO17" s="144">
        <f t="shared" ref="AO17:AO19" si="39">+AM17-AN17</f>
        <v>24041</v>
      </c>
      <c r="AP17" s="146"/>
      <c r="AQ17" s="146">
        <v>46251</v>
      </c>
      <c r="AR17" s="146">
        <v>23727</v>
      </c>
      <c r="AS17" s="144">
        <f t="shared" ref="AS17:AS19" si="40">+AQ17-AR17</f>
        <v>22524</v>
      </c>
      <c r="AT17" s="146"/>
      <c r="AU17" s="146">
        <v>45536</v>
      </c>
      <c r="AV17" s="146">
        <v>23373</v>
      </c>
      <c r="AW17" s="144">
        <f t="shared" ref="AW17:AW19" si="41">+AU17-AV17</f>
        <v>22163</v>
      </c>
      <c r="AX17" s="146"/>
      <c r="AY17" s="146">
        <v>44297</v>
      </c>
      <c r="AZ17" s="146">
        <v>22544</v>
      </c>
      <c r="BA17" s="144">
        <f t="shared" ref="BA17:BA19" si="42">+AY17-AZ17</f>
        <v>21753</v>
      </c>
      <c r="BB17" s="146"/>
      <c r="BC17" s="146">
        <v>43334</v>
      </c>
      <c r="BD17" s="146">
        <v>21904</v>
      </c>
      <c r="BE17" s="144">
        <f t="shared" ref="BE17:BE19" si="43">+BC17-BD17</f>
        <v>21430</v>
      </c>
      <c r="BF17" s="30"/>
      <c r="BG17" s="30"/>
      <c r="BH17" s="30"/>
      <c r="BI17" s="47"/>
    </row>
    <row r="18" spans="1:61" ht="15" customHeight="1" x14ac:dyDescent="0.25">
      <c r="A18" s="93" t="s">
        <v>37</v>
      </c>
      <c r="B18" s="28">
        <v>91</v>
      </c>
      <c r="C18" s="28">
        <v>62</v>
      </c>
      <c r="D18" s="28">
        <v>29</v>
      </c>
      <c r="E18" s="28"/>
      <c r="F18" s="28">
        <v>24</v>
      </c>
      <c r="G18" s="28">
        <v>15</v>
      </c>
      <c r="H18" s="28">
        <f t="shared" si="33"/>
        <v>9</v>
      </c>
      <c r="I18" s="28"/>
      <c r="J18" s="28">
        <v>16</v>
      </c>
      <c r="K18" s="28">
        <v>11</v>
      </c>
      <c r="L18" s="28">
        <f t="shared" si="34"/>
        <v>5</v>
      </c>
      <c r="M18" s="28"/>
      <c r="N18" s="28">
        <v>13</v>
      </c>
      <c r="O18" s="28">
        <v>8</v>
      </c>
      <c r="P18" s="28">
        <f t="shared" si="35"/>
        <v>5</v>
      </c>
      <c r="Q18" s="28"/>
      <c r="R18" s="28">
        <v>17</v>
      </c>
      <c r="S18" s="28">
        <v>11</v>
      </c>
      <c r="T18" s="28">
        <f t="shared" si="36"/>
        <v>6</v>
      </c>
      <c r="U18" s="28"/>
      <c r="V18" s="28">
        <v>13</v>
      </c>
      <c r="W18" s="28">
        <v>10</v>
      </c>
      <c r="X18" s="28">
        <f t="shared" si="37"/>
        <v>3</v>
      </c>
      <c r="Y18" s="28"/>
      <c r="Z18" s="28">
        <v>8</v>
      </c>
      <c r="AA18" s="28">
        <v>7</v>
      </c>
      <c r="AB18" s="28">
        <f t="shared" ref="AB18:AB19" si="44">+Z18-AA18</f>
        <v>1</v>
      </c>
      <c r="AC18" s="28"/>
      <c r="AD18" s="145" t="s">
        <v>38</v>
      </c>
      <c r="AE18" s="146">
        <v>36030</v>
      </c>
      <c r="AF18" s="146">
        <v>18625</v>
      </c>
      <c r="AG18" s="146">
        <v>17405</v>
      </c>
      <c r="AH18" s="146"/>
      <c r="AI18" s="146">
        <v>6510</v>
      </c>
      <c r="AJ18" s="146">
        <v>3411</v>
      </c>
      <c r="AK18" s="144">
        <f t="shared" si="38"/>
        <v>3099</v>
      </c>
      <c r="AL18" s="146"/>
      <c r="AM18" s="146">
        <v>6304</v>
      </c>
      <c r="AN18" s="146">
        <v>3258</v>
      </c>
      <c r="AO18" s="144">
        <f t="shared" si="39"/>
        <v>3046</v>
      </c>
      <c r="AP18" s="146"/>
      <c r="AQ18" s="146">
        <v>5930</v>
      </c>
      <c r="AR18" s="146">
        <v>3052</v>
      </c>
      <c r="AS18" s="144">
        <f t="shared" si="40"/>
        <v>2878</v>
      </c>
      <c r="AT18" s="146"/>
      <c r="AU18" s="146">
        <v>5839</v>
      </c>
      <c r="AV18" s="146">
        <v>3065</v>
      </c>
      <c r="AW18" s="144">
        <f t="shared" si="41"/>
        <v>2774</v>
      </c>
      <c r="AX18" s="146"/>
      <c r="AY18" s="146">
        <v>5691</v>
      </c>
      <c r="AZ18" s="146">
        <v>2890</v>
      </c>
      <c r="BA18" s="144">
        <f t="shared" si="42"/>
        <v>2801</v>
      </c>
      <c r="BB18" s="146"/>
      <c r="BC18" s="146">
        <v>5756</v>
      </c>
      <c r="BD18" s="146">
        <v>2949</v>
      </c>
      <c r="BE18" s="144">
        <f t="shared" si="43"/>
        <v>2807</v>
      </c>
      <c r="BF18" s="30"/>
      <c r="BG18" s="30"/>
      <c r="BH18" s="30"/>
      <c r="BI18" s="47"/>
    </row>
    <row r="19" spans="1:61" ht="15" customHeight="1" x14ac:dyDescent="0.25">
      <c r="A19" s="94" t="s">
        <v>143</v>
      </c>
      <c r="B19" s="28">
        <v>4</v>
      </c>
      <c r="C19" s="28">
        <v>1</v>
      </c>
      <c r="D19" s="28">
        <v>3</v>
      </c>
      <c r="E19" s="28"/>
      <c r="F19" s="28">
        <v>1</v>
      </c>
      <c r="G19" s="28">
        <v>1</v>
      </c>
      <c r="H19" s="28">
        <f t="shared" si="33"/>
        <v>0</v>
      </c>
      <c r="I19" s="28"/>
      <c r="J19" s="28">
        <v>1</v>
      </c>
      <c r="K19" s="28">
        <v>0</v>
      </c>
      <c r="L19" s="28">
        <f t="shared" si="34"/>
        <v>1</v>
      </c>
      <c r="M19" s="28"/>
      <c r="N19" s="28">
        <v>0</v>
      </c>
      <c r="O19" s="28">
        <v>0</v>
      </c>
      <c r="P19" s="28">
        <f t="shared" si="35"/>
        <v>0</v>
      </c>
      <c r="Q19" s="28"/>
      <c r="R19" s="28">
        <v>1</v>
      </c>
      <c r="S19" s="28">
        <v>0</v>
      </c>
      <c r="T19" s="28">
        <f t="shared" si="36"/>
        <v>1</v>
      </c>
      <c r="U19" s="28"/>
      <c r="V19" s="28">
        <v>1</v>
      </c>
      <c r="W19" s="28">
        <v>0</v>
      </c>
      <c r="X19" s="28">
        <f t="shared" si="37"/>
        <v>1</v>
      </c>
      <c r="Y19" s="28"/>
      <c r="Z19" s="28">
        <v>0</v>
      </c>
      <c r="AA19" s="28">
        <v>0</v>
      </c>
      <c r="AB19" s="28">
        <f t="shared" si="44"/>
        <v>0</v>
      </c>
      <c r="AC19" s="28"/>
      <c r="AD19" s="145" t="s">
        <v>173</v>
      </c>
      <c r="AE19" s="146">
        <v>5468</v>
      </c>
      <c r="AF19" s="146">
        <v>2575</v>
      </c>
      <c r="AG19" s="146">
        <v>2893</v>
      </c>
      <c r="AH19" s="146"/>
      <c r="AI19" s="146">
        <v>955</v>
      </c>
      <c r="AJ19" s="146">
        <v>441</v>
      </c>
      <c r="AK19" s="144">
        <f t="shared" si="38"/>
        <v>514</v>
      </c>
      <c r="AL19" s="146"/>
      <c r="AM19" s="146">
        <v>951</v>
      </c>
      <c r="AN19" s="146">
        <v>461</v>
      </c>
      <c r="AO19" s="144">
        <f t="shared" si="39"/>
        <v>490</v>
      </c>
      <c r="AP19" s="146"/>
      <c r="AQ19" s="146">
        <v>904</v>
      </c>
      <c r="AR19" s="146">
        <v>444</v>
      </c>
      <c r="AS19" s="144">
        <f t="shared" si="40"/>
        <v>460</v>
      </c>
      <c r="AT19" s="146"/>
      <c r="AU19" s="146">
        <v>880</v>
      </c>
      <c r="AV19" s="146">
        <v>388</v>
      </c>
      <c r="AW19" s="144">
        <f t="shared" si="41"/>
        <v>492</v>
      </c>
      <c r="AX19" s="146"/>
      <c r="AY19" s="146">
        <v>896</v>
      </c>
      <c r="AZ19" s="146">
        <v>424</v>
      </c>
      <c r="BA19" s="144">
        <f t="shared" si="42"/>
        <v>472</v>
      </c>
      <c r="BB19" s="146"/>
      <c r="BC19" s="146">
        <v>882</v>
      </c>
      <c r="BD19" s="146">
        <v>417</v>
      </c>
      <c r="BE19" s="144">
        <f t="shared" si="43"/>
        <v>465</v>
      </c>
      <c r="BF19" s="30"/>
      <c r="BG19" s="30"/>
      <c r="BH19" s="30"/>
      <c r="BI19" s="47"/>
    </row>
    <row r="20" spans="1:61" ht="8.25" customHeight="1" x14ac:dyDescent="0.25">
      <c r="A20" s="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145"/>
      <c r="AE20" s="146"/>
      <c r="AF20" s="146"/>
      <c r="AG20" s="146"/>
      <c r="AH20" s="146"/>
      <c r="AI20" s="146"/>
      <c r="AJ20" s="146"/>
      <c r="AK20" s="144"/>
      <c r="AL20" s="146"/>
      <c r="AM20" s="146"/>
      <c r="AN20" s="146"/>
      <c r="AO20" s="144"/>
      <c r="AP20" s="146"/>
      <c r="AQ20" s="146"/>
      <c r="AR20" s="146"/>
      <c r="AS20" s="144"/>
      <c r="AT20" s="146"/>
      <c r="AU20" s="146"/>
      <c r="AV20" s="146"/>
      <c r="AW20" s="144"/>
      <c r="AX20" s="146"/>
      <c r="AY20" s="146"/>
      <c r="AZ20" s="146"/>
      <c r="BA20" s="144"/>
      <c r="BB20" s="146"/>
      <c r="BC20" s="146"/>
      <c r="BD20" s="146"/>
      <c r="BE20" s="144"/>
      <c r="BF20" s="30"/>
      <c r="BG20" s="30"/>
      <c r="BH20" s="30"/>
      <c r="BI20" s="47"/>
    </row>
    <row r="21" spans="1:61" ht="15" customHeight="1" x14ac:dyDescent="0.25">
      <c r="A21" s="8" t="s">
        <v>40</v>
      </c>
      <c r="B21" s="73">
        <f>SUM(B22:B24)</f>
        <v>4606</v>
      </c>
      <c r="C21" s="73">
        <f t="shared" ref="C21" si="45">SUM(C22:C24)</f>
        <v>2822</v>
      </c>
      <c r="D21" s="73">
        <f t="shared" ref="D21" si="46">SUM(D22:D24)</f>
        <v>1784</v>
      </c>
      <c r="E21" s="73"/>
      <c r="F21" s="73">
        <f>SUM(F22:F24)</f>
        <v>336</v>
      </c>
      <c r="G21" s="73">
        <f t="shared" ref="G21" si="47">SUM(G22:G24)</f>
        <v>201</v>
      </c>
      <c r="H21" s="73">
        <f t="shared" ref="H21" si="48">SUM(H22:H24)</f>
        <v>135</v>
      </c>
      <c r="I21" s="113"/>
      <c r="J21" s="73">
        <f>SUM(J22:J24)</f>
        <v>1716</v>
      </c>
      <c r="K21" s="73">
        <f t="shared" ref="K21" si="49">SUM(K22:K24)</f>
        <v>1038</v>
      </c>
      <c r="L21" s="73">
        <f t="shared" ref="L21" si="50">SUM(L22:L24)</f>
        <v>678</v>
      </c>
      <c r="M21" s="113"/>
      <c r="N21" s="73">
        <f>SUM(N22:N24)</f>
        <v>891</v>
      </c>
      <c r="O21" s="73">
        <f t="shared" ref="O21" si="51">SUM(O22:O24)</f>
        <v>543</v>
      </c>
      <c r="P21" s="73">
        <f t="shared" ref="P21" si="52">SUM(P22:P24)</f>
        <v>348</v>
      </c>
      <c r="Q21" s="113"/>
      <c r="R21" s="73">
        <f>SUM(R22:R24)</f>
        <v>857</v>
      </c>
      <c r="S21" s="73">
        <f t="shared" ref="S21" si="53">SUM(S22:S24)</f>
        <v>524</v>
      </c>
      <c r="T21" s="73">
        <f t="shared" ref="T21" si="54">SUM(T22:T24)</f>
        <v>333</v>
      </c>
      <c r="U21" s="113"/>
      <c r="V21" s="73">
        <f>SUM(V22:V24)</f>
        <v>562</v>
      </c>
      <c r="W21" s="73">
        <f t="shared" ref="W21" si="55">SUM(W22:W24)</f>
        <v>361</v>
      </c>
      <c r="X21" s="73">
        <f t="shared" ref="X21" si="56">SUM(X22:X24)</f>
        <v>201</v>
      </c>
      <c r="Y21" s="113"/>
      <c r="Z21" s="73">
        <f>SUM(Z22:Z24)</f>
        <v>244</v>
      </c>
      <c r="AA21" s="73">
        <f t="shared" ref="AA21" si="57">SUM(AA22:AA24)</f>
        <v>152</v>
      </c>
      <c r="AB21" s="73">
        <f t="shared" ref="AB21" si="58">SUM(AB22:AB24)</f>
        <v>92</v>
      </c>
      <c r="AC21" s="23"/>
      <c r="AD21" s="147" t="s">
        <v>40</v>
      </c>
      <c r="AE21" s="143">
        <f>SUM(AE22:AE24)</f>
        <v>128196</v>
      </c>
      <c r="AF21" s="143">
        <f>SUM(AF22:AF24)</f>
        <v>66361</v>
      </c>
      <c r="AG21" s="143">
        <f>SUM(AG22:AG24)</f>
        <v>61835</v>
      </c>
      <c r="AH21" s="143"/>
      <c r="AI21" s="143">
        <f>SUM(AI22:AI24)</f>
        <v>21480</v>
      </c>
      <c r="AJ21" s="143">
        <f>SUM(AJ22:AJ24)</f>
        <v>11071</v>
      </c>
      <c r="AK21" s="144">
        <f>+AI21-AJ21</f>
        <v>10409</v>
      </c>
      <c r="AL21" s="143"/>
      <c r="AM21" s="143">
        <f>SUM(AM22:AM24)</f>
        <v>23619</v>
      </c>
      <c r="AN21" s="143">
        <f>SUM(AN22:AN24)</f>
        <v>12361</v>
      </c>
      <c r="AO21" s="144">
        <f>+AM21-AN21</f>
        <v>11258</v>
      </c>
      <c r="AP21" s="143"/>
      <c r="AQ21" s="143">
        <f>SUM(AQ22:AQ24)</f>
        <v>21619</v>
      </c>
      <c r="AR21" s="143">
        <f>SUM(AR22:AR24)</f>
        <v>11216</v>
      </c>
      <c r="AS21" s="144">
        <f>+AQ21-AR21</f>
        <v>10403</v>
      </c>
      <c r="AT21" s="143"/>
      <c r="AU21" s="143">
        <f>SUM(AU22:AU24)</f>
        <v>21105</v>
      </c>
      <c r="AV21" s="143">
        <f>SUM(AV22:AV24)</f>
        <v>10863</v>
      </c>
      <c r="AW21" s="144">
        <f>+AU21-AV21</f>
        <v>10242</v>
      </c>
      <c r="AX21" s="143"/>
      <c r="AY21" s="143">
        <f>SUM(AY22:AY24)</f>
        <v>20496</v>
      </c>
      <c r="AZ21" s="143">
        <f>SUM(AZ22:AZ24)</f>
        <v>10613</v>
      </c>
      <c r="BA21" s="144">
        <f>+AY21-AZ21</f>
        <v>9883</v>
      </c>
      <c r="BB21" s="143"/>
      <c r="BC21" s="143">
        <f>SUM(BC22:BC24)</f>
        <v>19877</v>
      </c>
      <c r="BD21" s="143">
        <f>SUM(BD22:BD24)</f>
        <v>10237</v>
      </c>
      <c r="BE21" s="144">
        <f>+BC21-BD21</f>
        <v>9640</v>
      </c>
      <c r="BF21" s="30"/>
      <c r="BG21" s="30"/>
      <c r="BH21" s="30"/>
      <c r="BI21" s="47"/>
    </row>
    <row r="22" spans="1:61" ht="15" customHeight="1" x14ac:dyDescent="0.25">
      <c r="A22" s="93" t="s">
        <v>35</v>
      </c>
      <c r="B22" s="28">
        <v>4601</v>
      </c>
      <c r="C22" s="28">
        <v>2819</v>
      </c>
      <c r="D22" s="28">
        <v>1782</v>
      </c>
      <c r="E22" s="28"/>
      <c r="F22" s="28">
        <v>334</v>
      </c>
      <c r="G22" s="28">
        <v>200</v>
      </c>
      <c r="H22" s="28">
        <f>+F22-G22</f>
        <v>134</v>
      </c>
      <c r="I22" s="28"/>
      <c r="J22" s="28">
        <v>1714</v>
      </c>
      <c r="K22" s="28">
        <v>1037</v>
      </c>
      <c r="L22" s="28">
        <f>+J22-K22</f>
        <v>677</v>
      </c>
      <c r="M22" s="28"/>
      <c r="N22" s="28">
        <v>891</v>
      </c>
      <c r="O22" s="28">
        <v>543</v>
      </c>
      <c r="P22" s="28">
        <f>+N22-O22</f>
        <v>348</v>
      </c>
      <c r="Q22" s="28"/>
      <c r="R22" s="28">
        <v>857</v>
      </c>
      <c r="S22" s="28">
        <v>524</v>
      </c>
      <c r="T22" s="28">
        <f>+R22-S22</f>
        <v>333</v>
      </c>
      <c r="U22" s="28"/>
      <c r="V22" s="28">
        <v>561</v>
      </c>
      <c r="W22" s="28">
        <v>360</v>
      </c>
      <c r="X22" s="28">
        <f>+V22-W22</f>
        <v>201</v>
      </c>
      <c r="Y22" s="28"/>
      <c r="Z22" s="28">
        <v>244</v>
      </c>
      <c r="AA22" s="28">
        <v>152</v>
      </c>
      <c r="AB22" s="28">
        <f>+Z22-AA22</f>
        <v>92</v>
      </c>
      <c r="AC22" s="28"/>
      <c r="AD22" s="145" t="s">
        <v>36</v>
      </c>
      <c r="AE22" s="146">
        <v>126664</v>
      </c>
      <c r="AF22" s="146">
        <v>65574</v>
      </c>
      <c r="AG22" s="146">
        <v>61090</v>
      </c>
      <c r="AH22" s="146"/>
      <c r="AI22" s="146">
        <v>21190</v>
      </c>
      <c r="AJ22" s="146">
        <v>10929</v>
      </c>
      <c r="AK22" s="144">
        <f t="shared" ref="AK22:AK24" si="59">+AI22-AJ22</f>
        <v>10261</v>
      </c>
      <c r="AL22" s="146"/>
      <c r="AM22" s="146">
        <v>23307</v>
      </c>
      <c r="AN22" s="146">
        <v>12189</v>
      </c>
      <c r="AO22" s="144">
        <f t="shared" ref="AO22:AO24" si="60">+AM22-AN22</f>
        <v>11118</v>
      </c>
      <c r="AP22" s="146"/>
      <c r="AQ22" s="146">
        <v>21369</v>
      </c>
      <c r="AR22" s="146">
        <v>11090</v>
      </c>
      <c r="AS22" s="144">
        <f t="shared" ref="AS22:AS24" si="61">+AQ22-AR22</f>
        <v>10279</v>
      </c>
      <c r="AT22" s="146"/>
      <c r="AU22" s="146">
        <v>20860</v>
      </c>
      <c r="AV22" s="146">
        <v>10749</v>
      </c>
      <c r="AW22" s="144">
        <f t="shared" ref="AW22:AW24" si="62">+AU22-AV22</f>
        <v>10111</v>
      </c>
      <c r="AX22" s="146"/>
      <c r="AY22" s="146">
        <v>20277</v>
      </c>
      <c r="AZ22" s="146">
        <v>10488</v>
      </c>
      <c r="BA22" s="144">
        <f t="shared" ref="BA22:BA24" si="63">+AY22-AZ22</f>
        <v>9789</v>
      </c>
      <c r="BB22" s="146"/>
      <c r="BC22" s="146">
        <v>19661</v>
      </c>
      <c r="BD22" s="146">
        <v>10129</v>
      </c>
      <c r="BE22" s="144">
        <f t="shared" ref="BE22:BE24" si="64">+BC22-BD22</f>
        <v>9532</v>
      </c>
      <c r="BF22" s="30"/>
      <c r="BG22" s="30"/>
      <c r="BH22" s="30"/>
      <c r="BI22" s="47"/>
    </row>
    <row r="23" spans="1:61" ht="15" customHeight="1" x14ac:dyDescent="0.25">
      <c r="A23" s="93" t="s">
        <v>37</v>
      </c>
      <c r="B23" s="28">
        <v>5</v>
      </c>
      <c r="C23" s="28">
        <v>3</v>
      </c>
      <c r="D23" s="28">
        <v>2</v>
      </c>
      <c r="E23" s="28"/>
      <c r="F23" s="28">
        <v>2</v>
      </c>
      <c r="G23" s="28">
        <v>1</v>
      </c>
      <c r="H23" s="28">
        <f t="shared" ref="H23" si="65">+F23-G23</f>
        <v>1</v>
      </c>
      <c r="I23" s="28"/>
      <c r="J23" s="28">
        <v>2</v>
      </c>
      <c r="K23" s="28">
        <v>1</v>
      </c>
      <c r="L23" s="28">
        <f t="shared" ref="L23" si="66">+J23-K23</f>
        <v>1</v>
      </c>
      <c r="M23" s="28"/>
      <c r="N23" s="28">
        <v>0</v>
      </c>
      <c r="O23" s="28">
        <v>0</v>
      </c>
      <c r="P23" s="28">
        <f t="shared" ref="P23" si="67">+N23-O23</f>
        <v>0</v>
      </c>
      <c r="Q23" s="28"/>
      <c r="R23" s="28">
        <v>0</v>
      </c>
      <c r="S23" s="28">
        <v>0</v>
      </c>
      <c r="T23" s="28">
        <f t="shared" ref="T23" si="68">+R23-S23</f>
        <v>0</v>
      </c>
      <c r="U23" s="28"/>
      <c r="V23" s="28">
        <v>1</v>
      </c>
      <c r="W23" s="28">
        <v>1</v>
      </c>
      <c r="X23" s="28">
        <f t="shared" ref="X23" si="69">+V23-W23</f>
        <v>0</v>
      </c>
      <c r="Y23" s="28"/>
      <c r="Z23" s="28">
        <v>0</v>
      </c>
      <c r="AA23" s="28">
        <v>0</v>
      </c>
      <c r="AB23" s="28">
        <f t="shared" ref="AB23" si="70">+Z23-AA23</f>
        <v>0</v>
      </c>
      <c r="AC23" s="28"/>
      <c r="AD23" s="148" t="s">
        <v>38</v>
      </c>
      <c r="AE23" s="146">
        <v>1532</v>
      </c>
      <c r="AF23" s="146">
        <v>787</v>
      </c>
      <c r="AG23" s="146">
        <v>745</v>
      </c>
      <c r="AH23" s="146"/>
      <c r="AI23" s="146">
        <v>290</v>
      </c>
      <c r="AJ23" s="146">
        <v>142</v>
      </c>
      <c r="AK23" s="144">
        <f t="shared" si="59"/>
        <v>148</v>
      </c>
      <c r="AL23" s="146"/>
      <c r="AM23" s="146">
        <v>312</v>
      </c>
      <c r="AN23" s="146">
        <v>172</v>
      </c>
      <c r="AO23" s="144">
        <f t="shared" si="60"/>
        <v>140</v>
      </c>
      <c r="AP23" s="146"/>
      <c r="AQ23" s="146">
        <v>250</v>
      </c>
      <c r="AR23" s="146">
        <v>126</v>
      </c>
      <c r="AS23" s="144">
        <f t="shared" si="61"/>
        <v>124</v>
      </c>
      <c r="AT23" s="146"/>
      <c r="AU23" s="146">
        <v>245</v>
      </c>
      <c r="AV23" s="146">
        <v>114</v>
      </c>
      <c r="AW23" s="144">
        <f t="shared" si="62"/>
        <v>131</v>
      </c>
      <c r="AX23" s="146"/>
      <c r="AY23" s="146">
        <v>219</v>
      </c>
      <c r="AZ23" s="146">
        <v>125</v>
      </c>
      <c r="BA23" s="144">
        <f t="shared" si="63"/>
        <v>94</v>
      </c>
      <c r="BB23" s="146"/>
      <c r="BC23" s="146">
        <v>216</v>
      </c>
      <c r="BD23" s="146">
        <v>108</v>
      </c>
      <c r="BE23" s="144">
        <f t="shared" si="64"/>
        <v>108</v>
      </c>
      <c r="BF23" s="30"/>
      <c r="BG23" s="30"/>
      <c r="BH23" s="30"/>
      <c r="BI23" s="47"/>
    </row>
    <row r="24" spans="1:61" ht="15" customHeight="1" thickBot="1" x14ac:dyDescent="0.3">
      <c r="A24" s="95" t="s">
        <v>143</v>
      </c>
      <c r="B24" s="276">
        <v>0</v>
      </c>
      <c r="C24" s="276">
        <v>0</v>
      </c>
      <c r="D24" s="276">
        <v>0</v>
      </c>
      <c r="E24" s="276"/>
      <c r="F24" s="276">
        <v>0</v>
      </c>
      <c r="G24" s="276">
        <v>0</v>
      </c>
      <c r="H24" s="276">
        <v>0</v>
      </c>
      <c r="I24" s="276"/>
      <c r="J24" s="276">
        <v>0</v>
      </c>
      <c r="K24" s="276">
        <v>0</v>
      </c>
      <c r="L24" s="276">
        <v>0</v>
      </c>
      <c r="M24" s="276"/>
      <c r="N24" s="276">
        <v>0</v>
      </c>
      <c r="O24" s="276">
        <v>0</v>
      </c>
      <c r="P24" s="276">
        <v>0</v>
      </c>
      <c r="Q24" s="276"/>
      <c r="R24" s="276">
        <v>0</v>
      </c>
      <c r="S24" s="276">
        <v>0</v>
      </c>
      <c r="T24" s="276">
        <v>0</v>
      </c>
      <c r="U24" s="276"/>
      <c r="V24" s="276">
        <v>0</v>
      </c>
      <c r="W24" s="276">
        <v>0</v>
      </c>
      <c r="X24" s="276">
        <v>0</v>
      </c>
      <c r="Y24" s="276"/>
      <c r="Z24" s="276">
        <v>0</v>
      </c>
      <c r="AA24" s="276">
        <v>0</v>
      </c>
      <c r="AB24" s="276">
        <v>0</v>
      </c>
      <c r="AC24" s="28"/>
      <c r="AD24" s="149" t="s">
        <v>173</v>
      </c>
      <c r="AE24" s="150">
        <v>0</v>
      </c>
      <c r="AF24" s="150">
        <v>0</v>
      </c>
      <c r="AG24" s="150">
        <v>0</v>
      </c>
      <c r="AH24" s="150"/>
      <c r="AI24" s="150">
        <v>0</v>
      </c>
      <c r="AJ24" s="150">
        <v>0</v>
      </c>
      <c r="AK24" s="151">
        <f t="shared" si="59"/>
        <v>0</v>
      </c>
      <c r="AL24" s="150"/>
      <c r="AM24" s="150">
        <v>0</v>
      </c>
      <c r="AN24" s="150">
        <v>0</v>
      </c>
      <c r="AO24" s="151">
        <f t="shared" si="60"/>
        <v>0</v>
      </c>
      <c r="AP24" s="150"/>
      <c r="AQ24" s="150">
        <v>0</v>
      </c>
      <c r="AR24" s="150">
        <v>0</v>
      </c>
      <c r="AS24" s="151">
        <f t="shared" si="61"/>
        <v>0</v>
      </c>
      <c r="AT24" s="150"/>
      <c r="AU24" s="150">
        <v>0</v>
      </c>
      <c r="AV24" s="150">
        <v>0</v>
      </c>
      <c r="AW24" s="151">
        <f t="shared" si="62"/>
        <v>0</v>
      </c>
      <c r="AX24" s="150"/>
      <c r="AY24" s="150">
        <v>0</v>
      </c>
      <c r="AZ24" s="150">
        <v>0</v>
      </c>
      <c r="BA24" s="151">
        <f t="shared" si="63"/>
        <v>0</v>
      </c>
      <c r="BB24" s="150"/>
      <c r="BC24" s="150">
        <v>0</v>
      </c>
      <c r="BD24" s="150">
        <v>0</v>
      </c>
      <c r="BE24" s="151">
        <f t="shared" si="64"/>
        <v>0</v>
      </c>
      <c r="BF24" s="30"/>
      <c r="BG24" s="30"/>
      <c r="BH24" s="30"/>
      <c r="BI24" s="47"/>
    </row>
    <row r="25" spans="1:61" ht="9" customHeight="1" x14ac:dyDescent="0.25">
      <c r="A25" s="46"/>
      <c r="B25" s="97"/>
      <c r="C25" s="97"/>
      <c r="D25" s="97"/>
      <c r="E25" s="97"/>
      <c r="AD25" s="9"/>
      <c r="AE25" s="47"/>
      <c r="AF25" s="47"/>
      <c r="AG25" s="47"/>
      <c r="AH25" s="47"/>
      <c r="AI25" s="30"/>
      <c r="AJ25" s="30"/>
      <c r="AK25" s="47"/>
      <c r="AL25" s="30"/>
      <c r="AM25" s="30"/>
      <c r="AN25" s="30"/>
      <c r="AO25" s="47"/>
      <c r="AP25" s="30"/>
      <c r="AQ25" s="30"/>
      <c r="AR25" s="30"/>
      <c r="AS25" s="47"/>
      <c r="AT25" s="30"/>
      <c r="AU25" s="30"/>
      <c r="AV25" s="30"/>
      <c r="AW25" s="47"/>
      <c r="AX25" s="30"/>
      <c r="AY25" s="30"/>
      <c r="AZ25" s="30"/>
      <c r="BA25" s="47"/>
      <c r="BB25" s="30"/>
      <c r="BC25" s="30"/>
      <c r="BD25" s="30"/>
      <c r="BE25" s="47"/>
      <c r="BF25" s="30"/>
      <c r="BG25" s="30"/>
      <c r="BH25" s="30"/>
      <c r="BI25" s="47"/>
    </row>
    <row r="26" spans="1:61" s="72" customFormat="1" ht="15" customHeight="1" x14ac:dyDescent="0.25">
      <c r="A26" s="329" t="s">
        <v>139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102"/>
      <c r="AD26" s="103"/>
      <c r="AE26" s="104"/>
      <c r="AF26" s="104"/>
      <c r="AG26" s="104"/>
      <c r="AH26" s="104"/>
      <c r="AI26" s="194"/>
      <c r="AJ26" s="105"/>
      <c r="AK26" s="195"/>
      <c r="AL26" s="105"/>
      <c r="AM26" s="105"/>
      <c r="AN26" s="105"/>
      <c r="AO26" s="104"/>
      <c r="AP26" s="105"/>
      <c r="AQ26" s="105"/>
      <c r="AR26" s="105"/>
      <c r="AS26" s="104"/>
      <c r="AT26" s="105"/>
      <c r="AU26" s="105"/>
      <c r="AV26" s="105"/>
      <c r="AW26" s="104"/>
      <c r="AX26" s="105"/>
      <c r="AY26" s="105"/>
      <c r="AZ26" s="105"/>
      <c r="BA26" s="104"/>
      <c r="BB26" s="105"/>
      <c r="BC26" s="105"/>
      <c r="BD26" s="105"/>
      <c r="BE26" s="104"/>
      <c r="BF26" s="105"/>
      <c r="BG26" s="105"/>
      <c r="BH26" s="105"/>
      <c r="BI26" s="104"/>
    </row>
    <row r="27" spans="1:61" ht="9" customHeight="1" x14ac:dyDescent="0.25">
      <c r="F27" s="45"/>
      <c r="G27" s="45"/>
      <c r="H27" s="45"/>
      <c r="AD27" s="47"/>
      <c r="AE27" s="47"/>
      <c r="AF27" s="47"/>
      <c r="AG27" s="47"/>
      <c r="AH27" s="47"/>
      <c r="AI27" s="194"/>
      <c r="AJ27" s="47"/>
      <c r="AK27" s="195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5"/>
      <c r="BE27" s="45"/>
      <c r="BF27" s="45"/>
      <c r="BG27" s="45"/>
      <c r="BH27" s="45"/>
    </row>
    <row r="28" spans="1:61" ht="15" customHeight="1" x14ac:dyDescent="0.25">
      <c r="A28" s="32" t="s">
        <v>11</v>
      </c>
      <c r="B28" s="75">
        <f t="shared" ref="B28:D31" si="71">+B11/AE11*100</f>
        <v>3.1853620373367866</v>
      </c>
      <c r="C28" s="75">
        <f t="shared" si="71"/>
        <v>3.7749138187481406</v>
      </c>
      <c r="D28" s="75">
        <f t="shared" si="71"/>
        <v>2.5611854153948612</v>
      </c>
      <c r="E28" s="193"/>
      <c r="F28" s="75">
        <f t="shared" ref="F28:H31" si="72">+F11/AI11*100</f>
        <v>1.2328785500596988</v>
      </c>
      <c r="G28" s="75">
        <f t="shared" si="72"/>
        <v>1.3982000782574671</v>
      </c>
      <c r="H28" s="75">
        <f t="shared" si="72"/>
        <v>1.0578357178368227</v>
      </c>
      <c r="I28" s="193"/>
      <c r="J28" s="75">
        <f t="shared" ref="J28:L31" si="73">+J11/AM11*100</f>
        <v>6.3594378997801986</v>
      </c>
      <c r="K28" s="75">
        <f t="shared" si="73"/>
        <v>7.4097800555199651</v>
      </c>
      <c r="L28" s="75">
        <f t="shared" si="73"/>
        <v>5.2195184756019053</v>
      </c>
      <c r="M28" s="193"/>
      <c r="N28" s="75">
        <f t="shared" ref="N28:P31" si="74">+N11/AQ11*100</f>
        <v>3.4362283144142212</v>
      </c>
      <c r="O28" s="75">
        <f t="shared" si="74"/>
        <v>4.019355342230547</v>
      </c>
      <c r="P28" s="75">
        <f t="shared" si="74"/>
        <v>2.8181442161864059</v>
      </c>
      <c r="Q28" s="193"/>
      <c r="R28" s="75">
        <f t="shared" ref="R28:T31" si="75">+R11/AU11*100</f>
        <v>3.9899127589967285</v>
      </c>
      <c r="S28" s="75">
        <f t="shared" si="75"/>
        <v>4.746743081535727</v>
      </c>
      <c r="T28" s="75">
        <f t="shared" si="75"/>
        <v>3.1902666031229847</v>
      </c>
      <c r="U28" s="193"/>
      <c r="V28" s="75">
        <f t="shared" ref="V28:X31" si="76">+V11/AY11*100</f>
        <v>2.6926309890725695</v>
      </c>
      <c r="W28" s="75">
        <f t="shared" si="76"/>
        <v>3.3204463820569767</v>
      </c>
      <c r="X28" s="75">
        <f t="shared" si="76"/>
        <v>2.0367240539688907</v>
      </c>
      <c r="Y28" s="193"/>
      <c r="Z28" s="75">
        <f t="shared" ref="Z28:AB31" si="77">+Z11/BC11*100</f>
        <v>0.97925525061203444</v>
      </c>
      <c r="AA28" s="75">
        <f t="shared" si="77"/>
        <v>1.1856816965668742</v>
      </c>
      <c r="AB28" s="75">
        <f t="shared" si="77"/>
        <v>0.76582610214897207</v>
      </c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5"/>
      <c r="BE28" s="45"/>
      <c r="BF28" s="45"/>
      <c r="BG28" s="45"/>
      <c r="BH28" s="45"/>
    </row>
    <row r="29" spans="1:61" ht="15" customHeight="1" x14ac:dyDescent="0.25">
      <c r="A29" s="93" t="s">
        <v>35</v>
      </c>
      <c r="B29" s="65">
        <f t="shared" si="71"/>
        <v>3.5016152877402398</v>
      </c>
      <c r="C29" s="65">
        <f t="shared" si="71"/>
        <v>4.1447040430588427</v>
      </c>
      <c r="D29" s="65">
        <f t="shared" si="71"/>
        <v>2.819888823423931</v>
      </c>
      <c r="E29" s="98"/>
      <c r="F29" s="65">
        <f t="shared" si="72"/>
        <v>1.3356092594256281</v>
      </c>
      <c r="G29" s="65">
        <f t="shared" si="72"/>
        <v>1.5113130077749628</v>
      </c>
      <c r="H29" s="65">
        <f t="shared" si="72"/>
        <v>1.1496378486669749</v>
      </c>
      <c r="I29" s="98"/>
      <c r="J29" s="65">
        <f t="shared" si="73"/>
        <v>6.9890349383640942</v>
      </c>
      <c r="K29" s="65">
        <f t="shared" si="73"/>
        <v>8.1320577164366377</v>
      </c>
      <c r="L29" s="65">
        <f t="shared" si="73"/>
        <v>5.745328365425638</v>
      </c>
      <c r="M29" s="98"/>
      <c r="N29" s="65">
        <f t="shared" si="74"/>
        <v>3.7769890564921624</v>
      </c>
      <c r="O29" s="65">
        <f t="shared" si="74"/>
        <v>4.4145101530861357</v>
      </c>
      <c r="P29" s="65">
        <f t="shared" si="74"/>
        <v>3.1003261896777734</v>
      </c>
      <c r="Q29" s="98"/>
      <c r="R29" s="65">
        <f t="shared" si="75"/>
        <v>4.3812880293993617</v>
      </c>
      <c r="S29" s="65">
        <f t="shared" si="75"/>
        <v>5.2107144950471831</v>
      </c>
      <c r="T29" s="65">
        <f t="shared" si="75"/>
        <v>3.5043688417921546</v>
      </c>
      <c r="U29" s="98"/>
      <c r="V29" s="65">
        <f t="shared" si="76"/>
        <v>2.9532009787220863</v>
      </c>
      <c r="W29" s="65">
        <f t="shared" si="76"/>
        <v>3.6328408815693871</v>
      </c>
      <c r="X29" s="65">
        <f t="shared" si="76"/>
        <v>2.2414558366622281</v>
      </c>
      <c r="Y29" s="98"/>
      <c r="Z29" s="65">
        <f t="shared" si="77"/>
        <v>1.0731010397650609</v>
      </c>
      <c r="AA29" s="65">
        <f t="shared" si="77"/>
        <v>1.2924171947678955</v>
      </c>
      <c r="AB29" s="65">
        <f t="shared" si="77"/>
        <v>0.84619856598410947</v>
      </c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5"/>
      <c r="BE29" s="45"/>
      <c r="BF29" s="45"/>
      <c r="BG29" s="45"/>
      <c r="BH29" s="45"/>
    </row>
    <row r="30" spans="1:61" ht="15" customHeight="1" x14ac:dyDescent="0.25">
      <c r="A30" s="93" t="s">
        <v>37</v>
      </c>
      <c r="B30" s="65">
        <f t="shared" si="71"/>
        <v>0.25557744529045312</v>
      </c>
      <c r="C30" s="65">
        <f t="shared" si="71"/>
        <v>0.33484442612816817</v>
      </c>
      <c r="D30" s="65">
        <f t="shared" si="71"/>
        <v>0.17079889807162532</v>
      </c>
      <c r="E30" s="98"/>
      <c r="F30" s="65">
        <f t="shared" si="72"/>
        <v>0.38235294117647062</v>
      </c>
      <c r="G30" s="65">
        <f t="shared" si="72"/>
        <v>0.45032367013791164</v>
      </c>
      <c r="H30" s="65">
        <f t="shared" si="72"/>
        <v>0.30797659377887282</v>
      </c>
      <c r="I30" s="98"/>
      <c r="J30" s="65">
        <f t="shared" si="73"/>
        <v>0.27206771463119711</v>
      </c>
      <c r="K30" s="65">
        <f t="shared" si="73"/>
        <v>0.3498542274052478</v>
      </c>
      <c r="L30" s="65">
        <f t="shared" si="73"/>
        <v>0.18832391713747645</v>
      </c>
      <c r="M30" s="98"/>
      <c r="N30" s="65">
        <f t="shared" si="74"/>
        <v>0.21035598705501621</v>
      </c>
      <c r="O30" s="65">
        <f t="shared" si="74"/>
        <v>0.25173064820641916</v>
      </c>
      <c r="P30" s="65">
        <f t="shared" si="74"/>
        <v>0.16655562958027981</v>
      </c>
      <c r="Q30" s="98"/>
      <c r="R30" s="65">
        <f t="shared" si="75"/>
        <v>0.27942143326758712</v>
      </c>
      <c r="S30" s="65">
        <f t="shared" si="75"/>
        <v>0.34602076124567477</v>
      </c>
      <c r="T30" s="65">
        <f t="shared" si="75"/>
        <v>0.20654044750430289</v>
      </c>
      <c r="U30" s="98"/>
      <c r="V30" s="65">
        <f t="shared" si="76"/>
        <v>0.23688663282571912</v>
      </c>
      <c r="W30" s="65">
        <f t="shared" si="76"/>
        <v>0.36484245439469321</v>
      </c>
      <c r="X30" s="65">
        <f t="shared" si="76"/>
        <v>0.10362694300518134</v>
      </c>
      <c r="Y30" s="98"/>
      <c r="Z30" s="65">
        <f t="shared" si="77"/>
        <v>0.13395847287340923</v>
      </c>
      <c r="AA30" s="65">
        <f t="shared" si="77"/>
        <v>0.22898266274124962</v>
      </c>
      <c r="AB30" s="65">
        <f t="shared" si="77"/>
        <v>3.4305317324185243E-2</v>
      </c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7"/>
      <c r="AZ30" s="47"/>
    </row>
    <row r="31" spans="1:61" ht="15" customHeight="1" x14ac:dyDescent="0.25">
      <c r="A31" s="94" t="s">
        <v>143</v>
      </c>
      <c r="B31" s="65">
        <f t="shared" si="71"/>
        <v>7.3152889539136803E-2</v>
      </c>
      <c r="C31" s="65">
        <f t="shared" si="71"/>
        <v>3.8834951456310683E-2</v>
      </c>
      <c r="D31" s="65">
        <f t="shared" si="71"/>
        <v>0.10369858278603526</v>
      </c>
      <c r="E31" s="98"/>
      <c r="F31" s="65">
        <f t="shared" si="72"/>
        <v>0.10471204188481677</v>
      </c>
      <c r="G31" s="65">
        <f t="shared" si="72"/>
        <v>0.22675736961451248</v>
      </c>
      <c r="H31" s="65">
        <f t="shared" si="72"/>
        <v>0</v>
      </c>
      <c r="I31" s="98"/>
      <c r="J31" s="65">
        <f t="shared" si="73"/>
        <v>0.10515247108307045</v>
      </c>
      <c r="K31" s="65">
        <f t="shared" si="73"/>
        <v>0</v>
      </c>
      <c r="L31" s="65">
        <f t="shared" si="73"/>
        <v>0.20408163265306123</v>
      </c>
      <c r="M31" s="98"/>
      <c r="N31" s="65">
        <f t="shared" si="74"/>
        <v>0</v>
      </c>
      <c r="O31" s="65">
        <f t="shared" si="74"/>
        <v>0</v>
      </c>
      <c r="P31" s="65">
        <f t="shared" si="74"/>
        <v>0</v>
      </c>
      <c r="Q31" s="98"/>
      <c r="R31" s="65">
        <f t="shared" si="75"/>
        <v>0.11363636363636363</v>
      </c>
      <c r="S31" s="65">
        <f t="shared" si="75"/>
        <v>0</v>
      </c>
      <c r="T31" s="65">
        <f t="shared" si="75"/>
        <v>0.20325203252032523</v>
      </c>
      <c r="U31" s="98"/>
      <c r="V31" s="65">
        <f t="shared" si="76"/>
        <v>0.11160714285714285</v>
      </c>
      <c r="W31" s="65">
        <f t="shared" si="76"/>
        <v>0</v>
      </c>
      <c r="X31" s="65">
        <f t="shared" si="76"/>
        <v>0.21186440677966101</v>
      </c>
      <c r="Y31" s="98"/>
      <c r="Z31" s="65">
        <f t="shared" si="77"/>
        <v>0</v>
      </c>
      <c r="AA31" s="65">
        <f t="shared" si="77"/>
        <v>0</v>
      </c>
      <c r="AB31" s="65">
        <f t="shared" si="77"/>
        <v>0</v>
      </c>
      <c r="AC31" s="49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7"/>
      <c r="AZ31" s="47"/>
    </row>
    <row r="32" spans="1:61" ht="9" customHeight="1" x14ac:dyDescent="0.25">
      <c r="A32" s="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7"/>
      <c r="AZ32" s="47"/>
    </row>
    <row r="33" spans="1:52" ht="15" customHeight="1" x14ac:dyDescent="0.25">
      <c r="A33" s="8" t="s">
        <v>39</v>
      </c>
      <c r="B33" s="74">
        <f t="shared" ref="B33:D36" si="78">+B16/AE16*100</f>
        <v>3.0203398395553025</v>
      </c>
      <c r="C33" s="74">
        <f t="shared" si="78"/>
        <v>3.5795521090817193</v>
      </c>
      <c r="D33" s="74">
        <f t="shared" si="78"/>
        <v>2.4314573847259915</v>
      </c>
      <c r="E33" s="192"/>
      <c r="F33" s="74">
        <f t="shared" ref="F33:H36" si="79">+F16/AI16*100</f>
        <v>1.0987354177267672</v>
      </c>
      <c r="G33" s="74">
        <f t="shared" si="79"/>
        <v>1.2287265258215962</v>
      </c>
      <c r="H33" s="74">
        <f t="shared" si="79"/>
        <v>0.96135209520486886</v>
      </c>
      <c r="I33" s="192"/>
      <c r="J33" s="74">
        <f t="shared" ref="J33:L36" si="80">+J16/AM16*100</f>
        <v>5.9864372504924779</v>
      </c>
      <c r="K33" s="74">
        <f t="shared" si="80"/>
        <v>6.9999328543611083</v>
      </c>
      <c r="L33" s="74">
        <f t="shared" si="80"/>
        <v>4.8917576241070462</v>
      </c>
      <c r="M33" s="192"/>
      <c r="N33" s="74">
        <f t="shared" ref="N33:P36" si="81">+N16/AQ16*100</f>
        <v>3.1572007158330981</v>
      </c>
      <c r="O33" s="74">
        <f t="shared" si="81"/>
        <v>3.6807111633545162</v>
      </c>
      <c r="P33" s="74">
        <f t="shared" si="81"/>
        <v>2.6061402830407547</v>
      </c>
      <c r="Q33" s="192"/>
      <c r="R33" s="74">
        <f t="shared" ref="R33:T36" si="82">+R16/AU16*100</f>
        <v>3.9613434121136737</v>
      </c>
      <c r="S33" s="74">
        <f t="shared" si="82"/>
        <v>4.7155744427048392</v>
      </c>
      <c r="T33" s="74">
        <f t="shared" si="82"/>
        <v>3.1656769829721974</v>
      </c>
      <c r="U33" s="192"/>
      <c r="V33" s="74">
        <f t="shared" ref="V33:X36" si="83">+V16/AY16*100</f>
        <v>2.672745853313419</v>
      </c>
      <c r="W33" s="74">
        <f t="shared" si="83"/>
        <v>3.2871838502591073</v>
      </c>
      <c r="X33" s="74">
        <f t="shared" si="83"/>
        <v>2.0378806041716615</v>
      </c>
      <c r="Y33" s="192"/>
      <c r="Z33" s="74">
        <f t="shared" ref="Z33:AB36" si="84">+Z16/BC16*100</f>
        <v>0.88049307612262862</v>
      </c>
      <c r="AA33" s="74">
        <f t="shared" si="84"/>
        <v>1.0645033636723387</v>
      </c>
      <c r="AB33" s="74">
        <f t="shared" si="84"/>
        <v>0.69225163954335678</v>
      </c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7"/>
      <c r="AZ33" s="47"/>
    </row>
    <row r="34" spans="1:52" ht="15" customHeight="1" x14ac:dyDescent="0.25">
      <c r="A34" s="93" t="s">
        <v>35</v>
      </c>
      <c r="B34" s="65">
        <f t="shared" si="78"/>
        <v>3.4413823685492257</v>
      </c>
      <c r="C34" s="65">
        <f t="shared" si="78"/>
        <v>4.0729789331120996</v>
      </c>
      <c r="D34" s="65">
        <f t="shared" si="78"/>
        <v>2.7756441328908608</v>
      </c>
      <c r="E34" s="98"/>
      <c r="F34" s="65">
        <f t="shared" si="79"/>
        <v>1.2237915606632161</v>
      </c>
      <c r="G34" s="65">
        <f t="shared" si="79"/>
        <v>1.3625491201093456</v>
      </c>
      <c r="H34" s="65">
        <f t="shared" si="79"/>
        <v>1.0773530472412549</v>
      </c>
      <c r="I34" s="98"/>
      <c r="J34" s="65">
        <f t="shared" si="80"/>
        <v>6.819270375987867</v>
      </c>
      <c r="K34" s="65">
        <f t="shared" si="80"/>
        <v>7.9564199946292238</v>
      </c>
      <c r="L34" s="65">
        <f t="shared" si="80"/>
        <v>5.5862900877667325</v>
      </c>
      <c r="M34" s="98"/>
      <c r="N34" s="65">
        <f t="shared" si="81"/>
        <v>3.5955979330176642</v>
      </c>
      <c r="O34" s="65">
        <f t="shared" si="81"/>
        <v>4.1893201837569016</v>
      </c>
      <c r="P34" s="65">
        <f t="shared" si="81"/>
        <v>2.97016515716569</v>
      </c>
      <c r="Q34" s="98"/>
      <c r="R34" s="65">
        <f t="shared" si="82"/>
        <v>4.5063246661981724</v>
      </c>
      <c r="S34" s="65">
        <f t="shared" si="82"/>
        <v>5.3651649338980878</v>
      </c>
      <c r="T34" s="65">
        <f t="shared" si="82"/>
        <v>3.6005955872399942</v>
      </c>
      <c r="U34" s="98"/>
      <c r="V34" s="65">
        <f t="shared" si="83"/>
        <v>3.0385804907781564</v>
      </c>
      <c r="W34" s="65">
        <f t="shared" si="83"/>
        <v>3.726046841731725</v>
      </c>
      <c r="X34" s="65">
        <f t="shared" si="83"/>
        <v>2.3261159380315357</v>
      </c>
      <c r="Y34" s="98"/>
      <c r="Z34" s="65">
        <f t="shared" si="84"/>
        <v>0.99690773988092496</v>
      </c>
      <c r="AA34" s="65">
        <f t="shared" si="84"/>
        <v>1.1961285609934258</v>
      </c>
      <c r="AB34" s="65">
        <f t="shared" si="84"/>
        <v>0.79328044797013531</v>
      </c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7"/>
      <c r="AZ34" s="47"/>
    </row>
    <row r="35" spans="1:52" ht="15" customHeight="1" x14ac:dyDescent="0.25">
      <c r="A35" s="93" t="s">
        <v>37</v>
      </c>
      <c r="B35" s="65">
        <f t="shared" si="78"/>
        <v>0.25256730502359143</v>
      </c>
      <c r="C35" s="65">
        <f t="shared" si="78"/>
        <v>0.33288590604026846</v>
      </c>
      <c r="D35" s="65">
        <f t="shared" si="78"/>
        <v>0.16661878770468255</v>
      </c>
      <c r="E35" s="98"/>
      <c r="F35" s="65">
        <f t="shared" si="79"/>
        <v>0.3686635944700461</v>
      </c>
      <c r="G35" s="65">
        <f t="shared" si="79"/>
        <v>0.43975373790677225</v>
      </c>
      <c r="H35" s="65">
        <f t="shared" si="79"/>
        <v>0.29041626331074544</v>
      </c>
      <c r="I35" s="98"/>
      <c r="J35" s="65">
        <f t="shared" si="80"/>
        <v>0.25380710659898476</v>
      </c>
      <c r="K35" s="65">
        <f t="shared" si="80"/>
        <v>0.33763044812768572</v>
      </c>
      <c r="L35" s="65">
        <f t="shared" si="80"/>
        <v>0.16414970453053185</v>
      </c>
      <c r="M35" s="98"/>
      <c r="N35" s="65">
        <f t="shared" si="81"/>
        <v>0.21922428330522764</v>
      </c>
      <c r="O35" s="65">
        <f t="shared" si="81"/>
        <v>0.26212319790301442</v>
      </c>
      <c r="P35" s="65">
        <f t="shared" si="81"/>
        <v>0.17373175816539263</v>
      </c>
      <c r="Q35" s="98"/>
      <c r="R35" s="65">
        <f t="shared" si="82"/>
        <v>0.29114574413426958</v>
      </c>
      <c r="S35" s="65">
        <f t="shared" si="82"/>
        <v>0.35889070146818924</v>
      </c>
      <c r="T35" s="65">
        <f t="shared" si="82"/>
        <v>0.21629416005767843</v>
      </c>
      <c r="U35" s="98"/>
      <c r="V35" s="65">
        <f t="shared" si="83"/>
        <v>0.22843085573712882</v>
      </c>
      <c r="W35" s="65">
        <f t="shared" si="83"/>
        <v>0.34602076124567477</v>
      </c>
      <c r="X35" s="65">
        <f t="shared" si="83"/>
        <v>0.10710460549803642</v>
      </c>
      <c r="Y35" s="98"/>
      <c r="Z35" s="65">
        <f t="shared" si="84"/>
        <v>0.13898540653231412</v>
      </c>
      <c r="AA35" s="65">
        <f t="shared" si="84"/>
        <v>0.23736859952526282</v>
      </c>
      <c r="AB35" s="65">
        <f t="shared" si="84"/>
        <v>3.5625222657641606E-2</v>
      </c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7"/>
      <c r="AZ35" s="47"/>
    </row>
    <row r="36" spans="1:52" ht="15" customHeight="1" x14ac:dyDescent="0.25">
      <c r="A36" s="94" t="s">
        <v>143</v>
      </c>
      <c r="B36" s="65">
        <f t="shared" si="78"/>
        <v>7.3152889539136803E-2</v>
      </c>
      <c r="C36" s="65">
        <f t="shared" si="78"/>
        <v>3.8834951456310683E-2</v>
      </c>
      <c r="D36" s="65">
        <f t="shared" si="78"/>
        <v>0.10369858278603526</v>
      </c>
      <c r="E36" s="98"/>
      <c r="F36" s="65">
        <f t="shared" si="79"/>
        <v>0.10471204188481677</v>
      </c>
      <c r="G36" s="65">
        <f t="shared" si="79"/>
        <v>0.22675736961451248</v>
      </c>
      <c r="H36" s="65">
        <f t="shared" si="79"/>
        <v>0</v>
      </c>
      <c r="I36" s="98"/>
      <c r="J36" s="65">
        <f t="shared" si="80"/>
        <v>0.10515247108307045</v>
      </c>
      <c r="K36" s="65">
        <f t="shared" si="80"/>
        <v>0</v>
      </c>
      <c r="L36" s="65">
        <f t="shared" si="80"/>
        <v>0.20408163265306123</v>
      </c>
      <c r="M36" s="98"/>
      <c r="N36" s="65">
        <f t="shared" si="81"/>
        <v>0</v>
      </c>
      <c r="O36" s="65">
        <f t="shared" si="81"/>
        <v>0</v>
      </c>
      <c r="P36" s="65">
        <f t="shared" si="81"/>
        <v>0</v>
      </c>
      <c r="Q36" s="98"/>
      <c r="R36" s="65">
        <f t="shared" si="82"/>
        <v>0.11363636363636363</v>
      </c>
      <c r="S36" s="65">
        <f t="shared" si="82"/>
        <v>0</v>
      </c>
      <c r="T36" s="65">
        <f t="shared" si="82"/>
        <v>0.20325203252032523</v>
      </c>
      <c r="U36" s="98"/>
      <c r="V36" s="65">
        <f t="shared" si="83"/>
        <v>0.11160714285714285</v>
      </c>
      <c r="W36" s="65">
        <f t="shared" si="83"/>
        <v>0</v>
      </c>
      <c r="X36" s="65">
        <f t="shared" si="83"/>
        <v>0.21186440677966101</v>
      </c>
      <c r="Y36" s="98"/>
      <c r="Z36" s="65">
        <f t="shared" si="84"/>
        <v>0</v>
      </c>
      <c r="AA36" s="65">
        <f t="shared" si="84"/>
        <v>0</v>
      </c>
      <c r="AB36" s="65">
        <f t="shared" si="84"/>
        <v>0</v>
      </c>
      <c r="AD36" s="48"/>
      <c r="AE36" s="48"/>
      <c r="AF36" s="48"/>
      <c r="AG36" s="48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47"/>
      <c r="AZ36" s="47"/>
    </row>
    <row r="37" spans="1:52" ht="9" customHeight="1" x14ac:dyDescent="0.25">
      <c r="A37" s="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7"/>
      <c r="AZ37" s="47"/>
    </row>
    <row r="38" spans="1:52" ht="15" customHeight="1" x14ac:dyDescent="0.25">
      <c r="A38" s="8" t="s">
        <v>40</v>
      </c>
      <c r="B38" s="74">
        <f t="shared" ref="B38:D40" si="85">+B21/AE21*100</f>
        <v>3.5929358170301726</v>
      </c>
      <c r="C38" s="74">
        <f t="shared" si="85"/>
        <v>4.2524977019635024</v>
      </c>
      <c r="D38" s="74">
        <f t="shared" si="85"/>
        <v>2.885097436726773</v>
      </c>
      <c r="E38" s="192"/>
      <c r="F38" s="74">
        <f t="shared" ref="F38:H40" si="86">+F21/AI21*100</f>
        <v>1.564245810055866</v>
      </c>
      <c r="G38" s="74">
        <f t="shared" si="86"/>
        <v>1.8155541504832444</v>
      </c>
      <c r="H38" s="74">
        <f t="shared" si="86"/>
        <v>1.2969545585550966</v>
      </c>
      <c r="I38" s="192"/>
      <c r="J38" s="74">
        <f t="shared" ref="J38:L40" si="87">+J21/AM21*100</f>
        <v>7.2653372285024762</v>
      </c>
      <c r="K38" s="74">
        <f t="shared" si="87"/>
        <v>8.3973788528436213</v>
      </c>
      <c r="L38" s="74">
        <f t="shared" si="87"/>
        <v>6.0223840824302721</v>
      </c>
      <c r="M38" s="192"/>
      <c r="N38" s="74">
        <f t="shared" ref="N38:P40" si="88">+N21/AQ21*100</f>
        <v>4.1213747166843975</v>
      </c>
      <c r="O38" s="74">
        <f t="shared" si="88"/>
        <v>4.8412981455064195</v>
      </c>
      <c r="P38" s="74">
        <f t="shared" si="88"/>
        <v>3.3451888878208207</v>
      </c>
      <c r="Q38" s="192"/>
      <c r="R38" s="74">
        <f t="shared" ref="R38:T40" si="89">+R21/AU21*100</f>
        <v>4.0606491352760008</v>
      </c>
      <c r="S38" s="74">
        <f t="shared" si="89"/>
        <v>4.8237135229678731</v>
      </c>
      <c r="T38" s="74">
        <f t="shared" si="89"/>
        <v>3.2513181019332165</v>
      </c>
      <c r="U38" s="192"/>
      <c r="V38" s="74">
        <f t="shared" ref="V38:X40" si="90">+V21/AY21*100</f>
        <v>2.74199843871975</v>
      </c>
      <c r="W38" s="74">
        <f t="shared" si="90"/>
        <v>3.4014887402242531</v>
      </c>
      <c r="X38" s="74">
        <f t="shared" si="90"/>
        <v>2.0337954062531622</v>
      </c>
      <c r="Y38" s="192"/>
      <c r="Z38" s="74">
        <f t="shared" ref="Z38:AB40" si="91">+Z21/BC21*100</f>
        <v>1.2275494289882778</v>
      </c>
      <c r="AA38" s="74">
        <f t="shared" si="91"/>
        <v>1.484810002930546</v>
      </c>
      <c r="AB38" s="74">
        <f t="shared" si="91"/>
        <v>0.9543568464730291</v>
      </c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7"/>
      <c r="AZ38" s="47"/>
    </row>
    <row r="39" spans="1:52" ht="15" customHeight="1" x14ac:dyDescent="0.25">
      <c r="A39" s="93" t="s">
        <v>35</v>
      </c>
      <c r="B39" s="65">
        <f t="shared" si="85"/>
        <v>3.6324448935767069</v>
      </c>
      <c r="C39" s="65">
        <f t="shared" si="85"/>
        <v>4.2989599536401624</v>
      </c>
      <c r="D39" s="65">
        <f t="shared" si="85"/>
        <v>2.9170076935668683</v>
      </c>
      <c r="E39" s="98"/>
      <c r="F39" s="65">
        <f t="shared" si="86"/>
        <v>1.5762151958470978</v>
      </c>
      <c r="G39" s="65">
        <f t="shared" si="86"/>
        <v>1.8299935950224173</v>
      </c>
      <c r="H39" s="65">
        <f t="shared" si="86"/>
        <v>1.3059156027677614</v>
      </c>
      <c r="I39" s="98"/>
      <c r="J39" s="65">
        <f t="shared" si="87"/>
        <v>7.3540138155918822</v>
      </c>
      <c r="K39" s="65">
        <f t="shared" si="87"/>
        <v>8.5076708507670844</v>
      </c>
      <c r="L39" s="65">
        <f t="shared" si="87"/>
        <v>6.0892246806979671</v>
      </c>
      <c r="M39" s="98"/>
      <c r="N39" s="65">
        <f t="shared" si="88"/>
        <v>4.1695914642706722</v>
      </c>
      <c r="O39" s="65">
        <f t="shared" si="88"/>
        <v>4.8963029756537422</v>
      </c>
      <c r="P39" s="65">
        <f t="shared" si="88"/>
        <v>3.3855433407919056</v>
      </c>
      <c r="Q39" s="98"/>
      <c r="R39" s="65">
        <f t="shared" si="89"/>
        <v>4.1083413231064236</v>
      </c>
      <c r="S39" s="65">
        <f t="shared" si="89"/>
        <v>4.8748720811238249</v>
      </c>
      <c r="T39" s="65">
        <f t="shared" si="89"/>
        <v>3.2934427850855506</v>
      </c>
      <c r="U39" s="98"/>
      <c r="V39" s="65">
        <f t="shared" si="90"/>
        <v>2.7666814617546973</v>
      </c>
      <c r="W39" s="65">
        <f t="shared" si="90"/>
        <v>3.4324942791762014</v>
      </c>
      <c r="X39" s="65">
        <f t="shared" si="90"/>
        <v>2.0533251608948819</v>
      </c>
      <c r="Y39" s="98"/>
      <c r="Z39" s="65">
        <f t="shared" si="91"/>
        <v>1.2410355526168557</v>
      </c>
      <c r="AA39" s="65">
        <f t="shared" si="91"/>
        <v>1.5006417217889227</v>
      </c>
      <c r="AB39" s="65">
        <f t="shared" si="91"/>
        <v>0.96516995383969773</v>
      </c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7"/>
      <c r="AZ39" s="47"/>
    </row>
    <row r="40" spans="1:52" ht="15" customHeight="1" x14ac:dyDescent="0.25">
      <c r="A40" s="93" t="s">
        <v>37</v>
      </c>
      <c r="B40" s="65">
        <f t="shared" si="85"/>
        <v>0.32637075718015662</v>
      </c>
      <c r="C40" s="65">
        <f t="shared" si="85"/>
        <v>0.38119440914866581</v>
      </c>
      <c r="D40" s="65">
        <f t="shared" si="85"/>
        <v>0.26845637583892618</v>
      </c>
      <c r="E40" s="98"/>
      <c r="F40" s="65">
        <f t="shared" si="86"/>
        <v>0.68965517241379315</v>
      </c>
      <c r="G40" s="65">
        <f t="shared" si="86"/>
        <v>0.70422535211267612</v>
      </c>
      <c r="H40" s="65">
        <f t="shared" si="86"/>
        <v>0.67567567567567566</v>
      </c>
      <c r="I40" s="98"/>
      <c r="J40" s="65">
        <f t="shared" si="87"/>
        <v>0.64102564102564097</v>
      </c>
      <c r="K40" s="65">
        <f t="shared" si="87"/>
        <v>0.58139534883720934</v>
      </c>
      <c r="L40" s="65">
        <f t="shared" si="87"/>
        <v>0.7142857142857143</v>
      </c>
      <c r="M40" s="98"/>
      <c r="N40" s="65">
        <f t="shared" si="88"/>
        <v>0</v>
      </c>
      <c r="O40" s="65">
        <f t="shared" si="88"/>
        <v>0</v>
      </c>
      <c r="P40" s="65">
        <f t="shared" si="88"/>
        <v>0</v>
      </c>
      <c r="Q40" s="98"/>
      <c r="R40" s="65">
        <f t="shared" si="89"/>
        <v>0</v>
      </c>
      <c r="S40" s="65">
        <f t="shared" si="89"/>
        <v>0</v>
      </c>
      <c r="T40" s="65">
        <f t="shared" si="89"/>
        <v>0</v>
      </c>
      <c r="U40" s="98"/>
      <c r="V40" s="65">
        <f t="shared" si="90"/>
        <v>0.45662100456621002</v>
      </c>
      <c r="W40" s="65">
        <f t="shared" si="90"/>
        <v>0.8</v>
      </c>
      <c r="X40" s="65">
        <f t="shared" si="90"/>
        <v>0</v>
      </c>
      <c r="Y40" s="98"/>
      <c r="Z40" s="65">
        <f t="shared" si="91"/>
        <v>0</v>
      </c>
      <c r="AA40" s="65">
        <f t="shared" si="91"/>
        <v>0</v>
      </c>
      <c r="AB40" s="65">
        <f t="shared" si="91"/>
        <v>0</v>
      </c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7"/>
      <c r="AZ40" s="47"/>
    </row>
    <row r="41" spans="1:52" ht="15" customHeight="1" thickBot="1" x14ac:dyDescent="0.3">
      <c r="A41" s="96" t="s">
        <v>143</v>
      </c>
      <c r="B41" s="68" t="s">
        <v>8</v>
      </c>
      <c r="C41" s="68" t="s">
        <v>8</v>
      </c>
      <c r="D41" s="68" t="s">
        <v>8</v>
      </c>
      <c r="E41" s="99"/>
      <c r="F41" s="68" t="s">
        <v>8</v>
      </c>
      <c r="G41" s="68" t="s">
        <v>8</v>
      </c>
      <c r="H41" s="68" t="s">
        <v>8</v>
      </c>
      <c r="I41" s="99"/>
      <c r="J41" s="68" t="s">
        <v>8</v>
      </c>
      <c r="K41" s="68" t="s">
        <v>8</v>
      </c>
      <c r="L41" s="68" t="s">
        <v>8</v>
      </c>
      <c r="M41" s="99"/>
      <c r="N41" s="68" t="s">
        <v>8</v>
      </c>
      <c r="O41" s="68" t="s">
        <v>8</v>
      </c>
      <c r="P41" s="68" t="s">
        <v>8</v>
      </c>
      <c r="Q41" s="99"/>
      <c r="R41" s="68" t="s">
        <v>8</v>
      </c>
      <c r="S41" s="68" t="s">
        <v>8</v>
      </c>
      <c r="T41" s="68" t="s">
        <v>8</v>
      </c>
      <c r="U41" s="99"/>
      <c r="V41" s="68" t="s">
        <v>8</v>
      </c>
      <c r="W41" s="68" t="s">
        <v>8</v>
      </c>
      <c r="X41" s="68" t="s">
        <v>8</v>
      </c>
      <c r="Y41" s="99"/>
      <c r="Z41" s="68" t="s">
        <v>8</v>
      </c>
      <c r="AA41" s="68" t="s">
        <v>8</v>
      </c>
      <c r="AB41" s="68" t="s">
        <v>8</v>
      </c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7"/>
      <c r="AZ41" s="47"/>
    </row>
    <row r="42" spans="1:52" x14ac:dyDescent="0.25">
      <c r="A42" s="314" t="s">
        <v>140</v>
      </c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D42" s="48"/>
      <c r="AE42" s="48"/>
      <c r="AF42" s="48"/>
      <c r="AG42" s="48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47"/>
      <c r="AZ42" s="47"/>
    </row>
    <row r="43" spans="1:52" x14ac:dyDescent="0.25">
      <c r="A43" s="328" t="s">
        <v>116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7"/>
      <c r="AZ43" s="47"/>
    </row>
    <row r="44" spans="1:52" x14ac:dyDescent="0.25"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7"/>
      <c r="AZ44" s="47"/>
    </row>
    <row r="45" spans="1:52" x14ac:dyDescent="0.25"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7"/>
      <c r="AZ45" s="47"/>
    </row>
    <row r="46" spans="1:52" x14ac:dyDescent="0.25"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7"/>
      <c r="AZ46" s="47"/>
    </row>
    <row r="47" spans="1:52" x14ac:dyDescent="0.25"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</row>
    <row r="48" spans="1:52" x14ac:dyDescent="0.25"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</row>
    <row r="49" spans="30:52" x14ac:dyDescent="0.25"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</row>
  </sheetData>
  <mergeCells count="30">
    <mergeCell ref="A43:AB43"/>
    <mergeCell ref="A42:AB42"/>
    <mergeCell ref="A9:AB9"/>
    <mergeCell ref="A26:AB26"/>
    <mergeCell ref="A7:A8"/>
    <mergeCell ref="Z7:AB7"/>
    <mergeCell ref="V7:X7"/>
    <mergeCell ref="R7:T7"/>
    <mergeCell ref="N7:P7"/>
    <mergeCell ref="J7:L7"/>
    <mergeCell ref="F7:H7"/>
    <mergeCell ref="B7:D7"/>
    <mergeCell ref="AD2:BE2"/>
    <mergeCell ref="AD3:BE3"/>
    <mergeCell ref="AD4:BE4"/>
    <mergeCell ref="AD5:BE5"/>
    <mergeCell ref="A1:AB1"/>
    <mergeCell ref="A2:AB2"/>
    <mergeCell ref="A3:AB3"/>
    <mergeCell ref="A4:AB4"/>
    <mergeCell ref="A5:AB5"/>
    <mergeCell ref="AD6:BE6"/>
    <mergeCell ref="AD7:AD8"/>
    <mergeCell ref="AE7:AG7"/>
    <mergeCell ref="AI7:AK7"/>
    <mergeCell ref="AM7:AO7"/>
    <mergeCell ref="AQ7:AS7"/>
    <mergeCell ref="AU7:AW7"/>
    <mergeCell ref="AY7:BA7"/>
    <mergeCell ref="BC7:BE7"/>
  </mergeCells>
  <hyperlinks>
    <hyperlink ref="BG1" r:id="rId1" location="INDICE!A1"/>
  </hyperlinks>
  <printOptions horizontalCentered="1"/>
  <pageMargins left="0.7" right="0.7" top="0.75" bottom="0.75" header="0.3" footer="0.3"/>
  <pageSetup scale="81" orientation="landscape" horizontalDpi="300" verticalDpi="300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72"/>
  <sheetViews>
    <sheetView topLeftCell="A4" zoomScaleNormal="100" zoomScaleSheetLayoutView="100" workbookViewId="0">
      <selection activeCell="AC14" sqref="AC14"/>
    </sheetView>
  </sheetViews>
  <sheetFormatPr baseColWidth="10" defaultRowHeight="12.75" x14ac:dyDescent="0.25"/>
  <cols>
    <col min="1" max="1" width="7.5703125" style="8" bestFit="1" customWidth="1"/>
    <col min="2" max="2" width="6.7109375" style="24" customWidth="1"/>
    <col min="3" max="4" width="5.42578125" style="24" customWidth="1"/>
    <col min="5" max="5" width="2.140625" style="24" customWidth="1"/>
    <col min="6" max="8" width="4.7109375" style="24" customWidth="1"/>
    <col min="9" max="9" width="1.140625" style="24" customWidth="1"/>
    <col min="10" max="12" width="5.42578125" style="24" customWidth="1"/>
    <col min="13" max="13" width="1.5703125" style="24" customWidth="1"/>
    <col min="14" max="16" width="5.42578125" style="24" customWidth="1"/>
    <col min="17" max="17" width="1.42578125" style="24" customWidth="1"/>
    <col min="18" max="20" width="5.42578125" style="24" customWidth="1"/>
    <col min="21" max="21" width="2" style="24" customWidth="1"/>
    <col min="22" max="23" width="5.42578125" style="24" customWidth="1"/>
    <col min="24" max="24" width="4.7109375" style="24" customWidth="1"/>
    <col min="25" max="25" width="1.85546875" style="24" customWidth="1"/>
    <col min="26" max="28" width="4.7109375" style="24" customWidth="1"/>
    <col min="29" max="29" width="11.42578125" style="4"/>
    <col min="30" max="30" width="7.85546875" style="4" hidden="1" customWidth="1"/>
    <col min="31" max="33" width="6.5703125" style="4" hidden="1" customWidth="1"/>
    <col min="34" max="34" width="1.7109375" style="4" hidden="1" customWidth="1"/>
    <col min="35" max="37" width="5.7109375" style="4" hidden="1" customWidth="1"/>
    <col min="38" max="38" width="1.7109375" style="4" hidden="1" customWidth="1"/>
    <col min="39" max="41" width="5.7109375" style="4" hidden="1" customWidth="1"/>
    <col min="42" max="42" width="1.7109375" style="4" hidden="1" customWidth="1"/>
    <col min="43" max="45" width="5.7109375" style="4" hidden="1" customWidth="1"/>
    <col min="46" max="46" width="1.7109375" style="4" hidden="1" customWidth="1"/>
    <col min="47" max="49" width="5.7109375" style="4" hidden="1" customWidth="1"/>
    <col min="50" max="50" width="1.7109375" style="4" hidden="1" customWidth="1"/>
    <col min="51" max="53" width="5.7109375" style="4" hidden="1" customWidth="1"/>
    <col min="54" max="54" width="1.7109375" style="4" hidden="1" customWidth="1"/>
    <col min="55" max="57" width="5.7109375" style="4" hidden="1" customWidth="1"/>
    <col min="58" max="256" width="11.42578125" style="4"/>
    <col min="257" max="257" width="7.85546875" style="4" bestFit="1" customWidth="1"/>
    <col min="258" max="259" width="5.7109375" style="4" bestFit="1" customWidth="1"/>
    <col min="260" max="260" width="5.140625" style="4" customWidth="1"/>
    <col min="261" max="261" width="2.140625" style="4" customWidth="1"/>
    <col min="262" max="264" width="5.140625" style="4" customWidth="1"/>
    <col min="265" max="265" width="1.140625" style="4" customWidth="1"/>
    <col min="266" max="268" width="5.140625" style="4" customWidth="1"/>
    <col min="269" max="269" width="1.5703125" style="4" customWidth="1"/>
    <col min="270" max="272" width="5.140625" style="4" customWidth="1"/>
    <col min="273" max="273" width="1.42578125" style="4" customWidth="1"/>
    <col min="274" max="276" width="5.140625" style="4" customWidth="1"/>
    <col min="277" max="277" width="2" style="4" customWidth="1"/>
    <col min="278" max="280" width="5.140625" style="4" customWidth="1"/>
    <col min="281" max="281" width="1.85546875" style="4" customWidth="1"/>
    <col min="282" max="284" width="5.140625" style="4" customWidth="1"/>
    <col min="285" max="512" width="11.42578125" style="4"/>
    <col min="513" max="513" width="7.85546875" style="4" bestFit="1" customWidth="1"/>
    <col min="514" max="515" width="5.7109375" style="4" bestFit="1" customWidth="1"/>
    <col min="516" max="516" width="5.140625" style="4" customWidth="1"/>
    <col min="517" max="517" width="2.140625" style="4" customWidth="1"/>
    <col min="518" max="520" width="5.140625" style="4" customWidth="1"/>
    <col min="521" max="521" width="1.140625" style="4" customWidth="1"/>
    <col min="522" max="524" width="5.140625" style="4" customWidth="1"/>
    <col min="525" max="525" width="1.5703125" style="4" customWidth="1"/>
    <col min="526" max="528" width="5.140625" style="4" customWidth="1"/>
    <col min="529" max="529" width="1.42578125" style="4" customWidth="1"/>
    <col min="530" max="532" width="5.140625" style="4" customWidth="1"/>
    <col min="533" max="533" width="2" style="4" customWidth="1"/>
    <col min="534" max="536" width="5.140625" style="4" customWidth="1"/>
    <col min="537" max="537" width="1.85546875" style="4" customWidth="1"/>
    <col min="538" max="540" width="5.140625" style="4" customWidth="1"/>
    <col min="541" max="768" width="11.42578125" style="4"/>
    <col min="769" max="769" width="7.85546875" style="4" bestFit="1" customWidth="1"/>
    <col min="770" max="771" width="5.7109375" style="4" bestFit="1" customWidth="1"/>
    <col min="772" max="772" width="5.140625" style="4" customWidth="1"/>
    <col min="773" max="773" width="2.140625" style="4" customWidth="1"/>
    <col min="774" max="776" width="5.140625" style="4" customWidth="1"/>
    <col min="777" max="777" width="1.140625" style="4" customWidth="1"/>
    <col min="778" max="780" width="5.140625" style="4" customWidth="1"/>
    <col min="781" max="781" width="1.5703125" style="4" customWidth="1"/>
    <col min="782" max="784" width="5.140625" style="4" customWidth="1"/>
    <col min="785" max="785" width="1.42578125" style="4" customWidth="1"/>
    <col min="786" max="788" width="5.140625" style="4" customWidth="1"/>
    <col min="789" max="789" width="2" style="4" customWidth="1"/>
    <col min="790" max="792" width="5.140625" style="4" customWidth="1"/>
    <col min="793" max="793" width="1.85546875" style="4" customWidth="1"/>
    <col min="794" max="796" width="5.140625" style="4" customWidth="1"/>
    <col min="797" max="1024" width="11.42578125" style="4"/>
    <col min="1025" max="1025" width="7.85546875" style="4" bestFit="1" customWidth="1"/>
    <col min="1026" max="1027" width="5.7109375" style="4" bestFit="1" customWidth="1"/>
    <col min="1028" max="1028" width="5.140625" style="4" customWidth="1"/>
    <col min="1029" max="1029" width="2.140625" style="4" customWidth="1"/>
    <col min="1030" max="1032" width="5.140625" style="4" customWidth="1"/>
    <col min="1033" max="1033" width="1.140625" style="4" customWidth="1"/>
    <col min="1034" max="1036" width="5.140625" style="4" customWidth="1"/>
    <col min="1037" max="1037" width="1.5703125" style="4" customWidth="1"/>
    <col min="1038" max="1040" width="5.140625" style="4" customWidth="1"/>
    <col min="1041" max="1041" width="1.42578125" style="4" customWidth="1"/>
    <col min="1042" max="1044" width="5.140625" style="4" customWidth="1"/>
    <col min="1045" max="1045" width="2" style="4" customWidth="1"/>
    <col min="1046" max="1048" width="5.140625" style="4" customWidth="1"/>
    <col min="1049" max="1049" width="1.85546875" style="4" customWidth="1"/>
    <col min="1050" max="1052" width="5.140625" style="4" customWidth="1"/>
    <col min="1053" max="1280" width="11.42578125" style="4"/>
    <col min="1281" max="1281" width="7.85546875" style="4" bestFit="1" customWidth="1"/>
    <col min="1282" max="1283" width="5.7109375" style="4" bestFit="1" customWidth="1"/>
    <col min="1284" max="1284" width="5.140625" style="4" customWidth="1"/>
    <col min="1285" max="1285" width="2.140625" style="4" customWidth="1"/>
    <col min="1286" max="1288" width="5.140625" style="4" customWidth="1"/>
    <col min="1289" max="1289" width="1.140625" style="4" customWidth="1"/>
    <col min="1290" max="1292" width="5.140625" style="4" customWidth="1"/>
    <col min="1293" max="1293" width="1.5703125" style="4" customWidth="1"/>
    <col min="1294" max="1296" width="5.140625" style="4" customWidth="1"/>
    <col min="1297" max="1297" width="1.42578125" style="4" customWidth="1"/>
    <col min="1298" max="1300" width="5.140625" style="4" customWidth="1"/>
    <col min="1301" max="1301" width="2" style="4" customWidth="1"/>
    <col min="1302" max="1304" width="5.140625" style="4" customWidth="1"/>
    <col min="1305" max="1305" width="1.85546875" style="4" customWidth="1"/>
    <col min="1306" max="1308" width="5.140625" style="4" customWidth="1"/>
    <col min="1309" max="1536" width="11.42578125" style="4"/>
    <col min="1537" max="1537" width="7.85546875" style="4" bestFit="1" customWidth="1"/>
    <col min="1538" max="1539" width="5.7109375" style="4" bestFit="1" customWidth="1"/>
    <col min="1540" max="1540" width="5.140625" style="4" customWidth="1"/>
    <col min="1541" max="1541" width="2.140625" style="4" customWidth="1"/>
    <col min="1542" max="1544" width="5.140625" style="4" customWidth="1"/>
    <col min="1545" max="1545" width="1.140625" style="4" customWidth="1"/>
    <col min="1546" max="1548" width="5.140625" style="4" customWidth="1"/>
    <col min="1549" max="1549" width="1.5703125" style="4" customWidth="1"/>
    <col min="1550" max="1552" width="5.140625" style="4" customWidth="1"/>
    <col min="1553" max="1553" width="1.42578125" style="4" customWidth="1"/>
    <col min="1554" max="1556" width="5.140625" style="4" customWidth="1"/>
    <col min="1557" max="1557" width="2" style="4" customWidth="1"/>
    <col min="1558" max="1560" width="5.140625" style="4" customWidth="1"/>
    <col min="1561" max="1561" width="1.85546875" style="4" customWidth="1"/>
    <col min="1562" max="1564" width="5.140625" style="4" customWidth="1"/>
    <col min="1565" max="1792" width="11.42578125" style="4"/>
    <col min="1793" max="1793" width="7.85546875" style="4" bestFit="1" customWidth="1"/>
    <col min="1794" max="1795" width="5.7109375" style="4" bestFit="1" customWidth="1"/>
    <col min="1796" max="1796" width="5.140625" style="4" customWidth="1"/>
    <col min="1797" max="1797" width="2.140625" style="4" customWidth="1"/>
    <col min="1798" max="1800" width="5.140625" style="4" customWidth="1"/>
    <col min="1801" max="1801" width="1.140625" style="4" customWidth="1"/>
    <col min="1802" max="1804" width="5.140625" style="4" customWidth="1"/>
    <col min="1805" max="1805" width="1.5703125" style="4" customWidth="1"/>
    <col min="1806" max="1808" width="5.140625" style="4" customWidth="1"/>
    <col min="1809" max="1809" width="1.42578125" style="4" customWidth="1"/>
    <col min="1810" max="1812" width="5.140625" style="4" customWidth="1"/>
    <col min="1813" max="1813" width="2" style="4" customWidth="1"/>
    <col min="1814" max="1816" width="5.140625" style="4" customWidth="1"/>
    <col min="1817" max="1817" width="1.85546875" style="4" customWidth="1"/>
    <col min="1818" max="1820" width="5.140625" style="4" customWidth="1"/>
    <col min="1821" max="2048" width="11.42578125" style="4"/>
    <col min="2049" max="2049" width="7.85546875" style="4" bestFit="1" customWidth="1"/>
    <col min="2050" max="2051" width="5.7109375" style="4" bestFit="1" customWidth="1"/>
    <col min="2052" max="2052" width="5.140625" style="4" customWidth="1"/>
    <col min="2053" max="2053" width="2.140625" style="4" customWidth="1"/>
    <col min="2054" max="2056" width="5.140625" style="4" customWidth="1"/>
    <col min="2057" max="2057" width="1.140625" style="4" customWidth="1"/>
    <col min="2058" max="2060" width="5.140625" style="4" customWidth="1"/>
    <col min="2061" max="2061" width="1.5703125" style="4" customWidth="1"/>
    <col min="2062" max="2064" width="5.140625" style="4" customWidth="1"/>
    <col min="2065" max="2065" width="1.42578125" style="4" customWidth="1"/>
    <col min="2066" max="2068" width="5.140625" style="4" customWidth="1"/>
    <col min="2069" max="2069" width="2" style="4" customWidth="1"/>
    <col min="2070" max="2072" width="5.140625" style="4" customWidth="1"/>
    <col min="2073" max="2073" width="1.85546875" style="4" customWidth="1"/>
    <col min="2074" max="2076" width="5.140625" style="4" customWidth="1"/>
    <col min="2077" max="2304" width="11.42578125" style="4"/>
    <col min="2305" max="2305" width="7.85546875" style="4" bestFit="1" customWidth="1"/>
    <col min="2306" max="2307" width="5.7109375" style="4" bestFit="1" customWidth="1"/>
    <col min="2308" max="2308" width="5.140625" style="4" customWidth="1"/>
    <col min="2309" max="2309" width="2.140625" style="4" customWidth="1"/>
    <col min="2310" max="2312" width="5.140625" style="4" customWidth="1"/>
    <col min="2313" max="2313" width="1.140625" style="4" customWidth="1"/>
    <col min="2314" max="2316" width="5.140625" style="4" customWidth="1"/>
    <col min="2317" max="2317" width="1.5703125" style="4" customWidth="1"/>
    <col min="2318" max="2320" width="5.140625" style="4" customWidth="1"/>
    <col min="2321" max="2321" width="1.42578125" style="4" customWidth="1"/>
    <col min="2322" max="2324" width="5.140625" style="4" customWidth="1"/>
    <col min="2325" max="2325" width="2" style="4" customWidth="1"/>
    <col min="2326" max="2328" width="5.140625" style="4" customWidth="1"/>
    <col min="2329" max="2329" width="1.85546875" style="4" customWidth="1"/>
    <col min="2330" max="2332" width="5.140625" style="4" customWidth="1"/>
    <col min="2333" max="2560" width="11.42578125" style="4"/>
    <col min="2561" max="2561" width="7.85546875" style="4" bestFit="1" customWidth="1"/>
    <col min="2562" max="2563" width="5.7109375" style="4" bestFit="1" customWidth="1"/>
    <col min="2564" max="2564" width="5.140625" style="4" customWidth="1"/>
    <col min="2565" max="2565" width="2.140625" style="4" customWidth="1"/>
    <col min="2566" max="2568" width="5.140625" style="4" customWidth="1"/>
    <col min="2569" max="2569" width="1.140625" style="4" customWidth="1"/>
    <col min="2570" max="2572" width="5.140625" style="4" customWidth="1"/>
    <col min="2573" max="2573" width="1.5703125" style="4" customWidth="1"/>
    <col min="2574" max="2576" width="5.140625" style="4" customWidth="1"/>
    <col min="2577" max="2577" width="1.42578125" style="4" customWidth="1"/>
    <col min="2578" max="2580" width="5.140625" style="4" customWidth="1"/>
    <col min="2581" max="2581" width="2" style="4" customWidth="1"/>
    <col min="2582" max="2584" width="5.140625" style="4" customWidth="1"/>
    <col min="2585" max="2585" width="1.85546875" style="4" customWidth="1"/>
    <col min="2586" max="2588" width="5.140625" style="4" customWidth="1"/>
    <col min="2589" max="2816" width="11.42578125" style="4"/>
    <col min="2817" max="2817" width="7.85546875" style="4" bestFit="1" customWidth="1"/>
    <col min="2818" max="2819" width="5.7109375" style="4" bestFit="1" customWidth="1"/>
    <col min="2820" max="2820" width="5.140625" style="4" customWidth="1"/>
    <col min="2821" max="2821" width="2.140625" style="4" customWidth="1"/>
    <col min="2822" max="2824" width="5.140625" style="4" customWidth="1"/>
    <col min="2825" max="2825" width="1.140625" style="4" customWidth="1"/>
    <col min="2826" max="2828" width="5.140625" style="4" customWidth="1"/>
    <col min="2829" max="2829" width="1.5703125" style="4" customWidth="1"/>
    <col min="2830" max="2832" width="5.140625" style="4" customWidth="1"/>
    <col min="2833" max="2833" width="1.42578125" style="4" customWidth="1"/>
    <col min="2834" max="2836" width="5.140625" style="4" customWidth="1"/>
    <col min="2837" max="2837" width="2" style="4" customWidth="1"/>
    <col min="2838" max="2840" width="5.140625" style="4" customWidth="1"/>
    <col min="2841" max="2841" width="1.85546875" style="4" customWidth="1"/>
    <col min="2842" max="2844" width="5.140625" style="4" customWidth="1"/>
    <col min="2845" max="3072" width="11.42578125" style="4"/>
    <col min="3073" max="3073" width="7.85546875" style="4" bestFit="1" customWidth="1"/>
    <col min="3074" max="3075" width="5.7109375" style="4" bestFit="1" customWidth="1"/>
    <col min="3076" max="3076" width="5.140625" style="4" customWidth="1"/>
    <col min="3077" max="3077" width="2.140625" style="4" customWidth="1"/>
    <col min="3078" max="3080" width="5.140625" style="4" customWidth="1"/>
    <col min="3081" max="3081" width="1.140625" style="4" customWidth="1"/>
    <col min="3082" max="3084" width="5.140625" style="4" customWidth="1"/>
    <col min="3085" max="3085" width="1.5703125" style="4" customWidth="1"/>
    <col min="3086" max="3088" width="5.140625" style="4" customWidth="1"/>
    <col min="3089" max="3089" width="1.42578125" style="4" customWidth="1"/>
    <col min="3090" max="3092" width="5.140625" style="4" customWidth="1"/>
    <col min="3093" max="3093" width="2" style="4" customWidth="1"/>
    <col min="3094" max="3096" width="5.140625" style="4" customWidth="1"/>
    <col min="3097" max="3097" width="1.85546875" style="4" customWidth="1"/>
    <col min="3098" max="3100" width="5.140625" style="4" customWidth="1"/>
    <col min="3101" max="3328" width="11.42578125" style="4"/>
    <col min="3329" max="3329" width="7.85546875" style="4" bestFit="1" customWidth="1"/>
    <col min="3330" max="3331" width="5.7109375" style="4" bestFit="1" customWidth="1"/>
    <col min="3332" max="3332" width="5.140625" style="4" customWidth="1"/>
    <col min="3333" max="3333" width="2.140625" style="4" customWidth="1"/>
    <col min="3334" max="3336" width="5.140625" style="4" customWidth="1"/>
    <col min="3337" max="3337" width="1.140625" style="4" customWidth="1"/>
    <col min="3338" max="3340" width="5.140625" style="4" customWidth="1"/>
    <col min="3341" max="3341" width="1.5703125" style="4" customWidth="1"/>
    <col min="3342" max="3344" width="5.140625" style="4" customWidth="1"/>
    <col min="3345" max="3345" width="1.42578125" style="4" customWidth="1"/>
    <col min="3346" max="3348" width="5.140625" style="4" customWidth="1"/>
    <col min="3349" max="3349" width="2" style="4" customWidth="1"/>
    <col min="3350" max="3352" width="5.140625" style="4" customWidth="1"/>
    <col min="3353" max="3353" width="1.85546875" style="4" customWidth="1"/>
    <col min="3354" max="3356" width="5.140625" style="4" customWidth="1"/>
    <col min="3357" max="3584" width="11.42578125" style="4"/>
    <col min="3585" max="3585" width="7.85546875" style="4" bestFit="1" customWidth="1"/>
    <col min="3586" max="3587" width="5.7109375" style="4" bestFit="1" customWidth="1"/>
    <col min="3588" max="3588" width="5.140625" style="4" customWidth="1"/>
    <col min="3589" max="3589" width="2.140625" style="4" customWidth="1"/>
    <col min="3590" max="3592" width="5.140625" style="4" customWidth="1"/>
    <col min="3593" max="3593" width="1.140625" style="4" customWidth="1"/>
    <col min="3594" max="3596" width="5.140625" style="4" customWidth="1"/>
    <col min="3597" max="3597" width="1.5703125" style="4" customWidth="1"/>
    <col min="3598" max="3600" width="5.140625" style="4" customWidth="1"/>
    <col min="3601" max="3601" width="1.42578125" style="4" customWidth="1"/>
    <col min="3602" max="3604" width="5.140625" style="4" customWidth="1"/>
    <col min="3605" max="3605" width="2" style="4" customWidth="1"/>
    <col min="3606" max="3608" width="5.140625" style="4" customWidth="1"/>
    <col min="3609" max="3609" width="1.85546875" style="4" customWidth="1"/>
    <col min="3610" max="3612" width="5.140625" style="4" customWidth="1"/>
    <col min="3613" max="3840" width="11.42578125" style="4"/>
    <col min="3841" max="3841" width="7.85546875" style="4" bestFit="1" customWidth="1"/>
    <col min="3842" max="3843" width="5.7109375" style="4" bestFit="1" customWidth="1"/>
    <col min="3844" max="3844" width="5.140625" style="4" customWidth="1"/>
    <col min="3845" max="3845" width="2.140625" style="4" customWidth="1"/>
    <col min="3846" max="3848" width="5.140625" style="4" customWidth="1"/>
    <col min="3849" max="3849" width="1.140625" style="4" customWidth="1"/>
    <col min="3850" max="3852" width="5.140625" style="4" customWidth="1"/>
    <col min="3853" max="3853" width="1.5703125" style="4" customWidth="1"/>
    <col min="3854" max="3856" width="5.140625" style="4" customWidth="1"/>
    <col min="3857" max="3857" width="1.42578125" style="4" customWidth="1"/>
    <col min="3858" max="3860" width="5.140625" style="4" customWidth="1"/>
    <col min="3861" max="3861" width="2" style="4" customWidth="1"/>
    <col min="3862" max="3864" width="5.140625" style="4" customWidth="1"/>
    <col min="3865" max="3865" width="1.85546875" style="4" customWidth="1"/>
    <col min="3866" max="3868" width="5.140625" style="4" customWidth="1"/>
    <col min="3869" max="4096" width="11.42578125" style="4"/>
    <col min="4097" max="4097" width="7.85546875" style="4" bestFit="1" customWidth="1"/>
    <col min="4098" max="4099" width="5.7109375" style="4" bestFit="1" customWidth="1"/>
    <col min="4100" max="4100" width="5.140625" style="4" customWidth="1"/>
    <col min="4101" max="4101" width="2.140625" style="4" customWidth="1"/>
    <col min="4102" max="4104" width="5.140625" style="4" customWidth="1"/>
    <col min="4105" max="4105" width="1.140625" style="4" customWidth="1"/>
    <col min="4106" max="4108" width="5.140625" style="4" customWidth="1"/>
    <col min="4109" max="4109" width="1.5703125" style="4" customWidth="1"/>
    <col min="4110" max="4112" width="5.140625" style="4" customWidth="1"/>
    <col min="4113" max="4113" width="1.42578125" style="4" customWidth="1"/>
    <col min="4114" max="4116" width="5.140625" style="4" customWidth="1"/>
    <col min="4117" max="4117" width="2" style="4" customWidth="1"/>
    <col min="4118" max="4120" width="5.140625" style="4" customWidth="1"/>
    <col min="4121" max="4121" width="1.85546875" style="4" customWidth="1"/>
    <col min="4122" max="4124" width="5.140625" style="4" customWidth="1"/>
    <col min="4125" max="4352" width="11.42578125" style="4"/>
    <col min="4353" max="4353" width="7.85546875" style="4" bestFit="1" customWidth="1"/>
    <col min="4354" max="4355" width="5.7109375" style="4" bestFit="1" customWidth="1"/>
    <col min="4356" max="4356" width="5.140625" style="4" customWidth="1"/>
    <col min="4357" max="4357" width="2.140625" style="4" customWidth="1"/>
    <col min="4358" max="4360" width="5.140625" style="4" customWidth="1"/>
    <col min="4361" max="4361" width="1.140625" style="4" customWidth="1"/>
    <col min="4362" max="4364" width="5.140625" style="4" customWidth="1"/>
    <col min="4365" max="4365" width="1.5703125" style="4" customWidth="1"/>
    <col min="4366" max="4368" width="5.140625" style="4" customWidth="1"/>
    <col min="4369" max="4369" width="1.42578125" style="4" customWidth="1"/>
    <col min="4370" max="4372" width="5.140625" style="4" customWidth="1"/>
    <col min="4373" max="4373" width="2" style="4" customWidth="1"/>
    <col min="4374" max="4376" width="5.140625" style="4" customWidth="1"/>
    <col min="4377" max="4377" width="1.85546875" style="4" customWidth="1"/>
    <col min="4378" max="4380" width="5.140625" style="4" customWidth="1"/>
    <col min="4381" max="4608" width="11.42578125" style="4"/>
    <col min="4609" max="4609" width="7.85546875" style="4" bestFit="1" customWidth="1"/>
    <col min="4610" max="4611" width="5.7109375" style="4" bestFit="1" customWidth="1"/>
    <col min="4612" max="4612" width="5.140625" style="4" customWidth="1"/>
    <col min="4613" max="4613" width="2.140625" style="4" customWidth="1"/>
    <col min="4614" max="4616" width="5.140625" style="4" customWidth="1"/>
    <col min="4617" max="4617" width="1.140625" style="4" customWidth="1"/>
    <col min="4618" max="4620" width="5.140625" style="4" customWidth="1"/>
    <col min="4621" max="4621" width="1.5703125" style="4" customWidth="1"/>
    <col min="4622" max="4624" width="5.140625" style="4" customWidth="1"/>
    <col min="4625" max="4625" width="1.42578125" style="4" customWidth="1"/>
    <col min="4626" max="4628" width="5.140625" style="4" customWidth="1"/>
    <col min="4629" max="4629" width="2" style="4" customWidth="1"/>
    <col min="4630" max="4632" width="5.140625" style="4" customWidth="1"/>
    <col min="4633" max="4633" width="1.85546875" style="4" customWidth="1"/>
    <col min="4634" max="4636" width="5.140625" style="4" customWidth="1"/>
    <col min="4637" max="4864" width="11.42578125" style="4"/>
    <col min="4865" max="4865" width="7.85546875" style="4" bestFit="1" customWidth="1"/>
    <col min="4866" max="4867" width="5.7109375" style="4" bestFit="1" customWidth="1"/>
    <col min="4868" max="4868" width="5.140625" style="4" customWidth="1"/>
    <col min="4869" max="4869" width="2.140625" style="4" customWidth="1"/>
    <col min="4870" max="4872" width="5.140625" style="4" customWidth="1"/>
    <col min="4873" max="4873" width="1.140625" style="4" customWidth="1"/>
    <col min="4874" max="4876" width="5.140625" style="4" customWidth="1"/>
    <col min="4877" max="4877" width="1.5703125" style="4" customWidth="1"/>
    <col min="4878" max="4880" width="5.140625" style="4" customWidth="1"/>
    <col min="4881" max="4881" width="1.42578125" style="4" customWidth="1"/>
    <col min="4882" max="4884" width="5.140625" style="4" customWidth="1"/>
    <col min="4885" max="4885" width="2" style="4" customWidth="1"/>
    <col min="4886" max="4888" width="5.140625" style="4" customWidth="1"/>
    <col min="4889" max="4889" width="1.85546875" style="4" customWidth="1"/>
    <col min="4890" max="4892" width="5.140625" style="4" customWidth="1"/>
    <col min="4893" max="5120" width="11.42578125" style="4"/>
    <col min="5121" max="5121" width="7.85546875" style="4" bestFit="1" customWidth="1"/>
    <col min="5122" max="5123" width="5.7109375" style="4" bestFit="1" customWidth="1"/>
    <col min="5124" max="5124" width="5.140625" style="4" customWidth="1"/>
    <col min="5125" max="5125" width="2.140625" style="4" customWidth="1"/>
    <col min="5126" max="5128" width="5.140625" style="4" customWidth="1"/>
    <col min="5129" max="5129" width="1.140625" style="4" customWidth="1"/>
    <col min="5130" max="5132" width="5.140625" style="4" customWidth="1"/>
    <col min="5133" max="5133" width="1.5703125" style="4" customWidth="1"/>
    <col min="5134" max="5136" width="5.140625" style="4" customWidth="1"/>
    <col min="5137" max="5137" width="1.42578125" style="4" customWidth="1"/>
    <col min="5138" max="5140" width="5.140625" style="4" customWidth="1"/>
    <col min="5141" max="5141" width="2" style="4" customWidth="1"/>
    <col min="5142" max="5144" width="5.140625" style="4" customWidth="1"/>
    <col min="5145" max="5145" width="1.85546875" style="4" customWidth="1"/>
    <col min="5146" max="5148" width="5.140625" style="4" customWidth="1"/>
    <col min="5149" max="5376" width="11.42578125" style="4"/>
    <col min="5377" max="5377" width="7.85546875" style="4" bestFit="1" customWidth="1"/>
    <col min="5378" max="5379" width="5.7109375" style="4" bestFit="1" customWidth="1"/>
    <col min="5380" max="5380" width="5.140625" style="4" customWidth="1"/>
    <col min="5381" max="5381" width="2.140625" style="4" customWidth="1"/>
    <col min="5382" max="5384" width="5.140625" style="4" customWidth="1"/>
    <col min="5385" max="5385" width="1.140625" style="4" customWidth="1"/>
    <col min="5386" max="5388" width="5.140625" style="4" customWidth="1"/>
    <col min="5389" max="5389" width="1.5703125" style="4" customWidth="1"/>
    <col min="5390" max="5392" width="5.140625" style="4" customWidth="1"/>
    <col min="5393" max="5393" width="1.42578125" style="4" customWidth="1"/>
    <col min="5394" max="5396" width="5.140625" style="4" customWidth="1"/>
    <col min="5397" max="5397" width="2" style="4" customWidth="1"/>
    <col min="5398" max="5400" width="5.140625" style="4" customWidth="1"/>
    <col min="5401" max="5401" width="1.85546875" style="4" customWidth="1"/>
    <col min="5402" max="5404" width="5.140625" style="4" customWidth="1"/>
    <col min="5405" max="5632" width="11.42578125" style="4"/>
    <col min="5633" max="5633" width="7.85546875" style="4" bestFit="1" customWidth="1"/>
    <col min="5634" max="5635" width="5.7109375" style="4" bestFit="1" customWidth="1"/>
    <col min="5636" max="5636" width="5.140625" style="4" customWidth="1"/>
    <col min="5637" max="5637" width="2.140625" style="4" customWidth="1"/>
    <col min="5638" max="5640" width="5.140625" style="4" customWidth="1"/>
    <col min="5641" max="5641" width="1.140625" style="4" customWidth="1"/>
    <col min="5642" max="5644" width="5.140625" style="4" customWidth="1"/>
    <col min="5645" max="5645" width="1.5703125" style="4" customWidth="1"/>
    <col min="5646" max="5648" width="5.140625" style="4" customWidth="1"/>
    <col min="5649" max="5649" width="1.42578125" style="4" customWidth="1"/>
    <col min="5650" max="5652" width="5.140625" style="4" customWidth="1"/>
    <col min="5653" max="5653" width="2" style="4" customWidth="1"/>
    <col min="5654" max="5656" width="5.140625" style="4" customWidth="1"/>
    <col min="5657" max="5657" width="1.85546875" style="4" customWidth="1"/>
    <col min="5658" max="5660" width="5.140625" style="4" customWidth="1"/>
    <col min="5661" max="5888" width="11.42578125" style="4"/>
    <col min="5889" max="5889" width="7.85546875" style="4" bestFit="1" customWidth="1"/>
    <col min="5890" max="5891" width="5.7109375" style="4" bestFit="1" customWidth="1"/>
    <col min="5892" max="5892" width="5.140625" style="4" customWidth="1"/>
    <col min="5893" max="5893" width="2.140625" style="4" customWidth="1"/>
    <col min="5894" max="5896" width="5.140625" style="4" customWidth="1"/>
    <col min="5897" max="5897" width="1.140625" style="4" customWidth="1"/>
    <col min="5898" max="5900" width="5.140625" style="4" customWidth="1"/>
    <col min="5901" max="5901" width="1.5703125" style="4" customWidth="1"/>
    <col min="5902" max="5904" width="5.140625" style="4" customWidth="1"/>
    <col min="5905" max="5905" width="1.42578125" style="4" customWidth="1"/>
    <col min="5906" max="5908" width="5.140625" style="4" customWidth="1"/>
    <col min="5909" max="5909" width="2" style="4" customWidth="1"/>
    <col min="5910" max="5912" width="5.140625" style="4" customWidth="1"/>
    <col min="5913" max="5913" width="1.85546875" style="4" customWidth="1"/>
    <col min="5914" max="5916" width="5.140625" style="4" customWidth="1"/>
    <col min="5917" max="6144" width="11.42578125" style="4"/>
    <col min="6145" max="6145" width="7.85546875" style="4" bestFit="1" customWidth="1"/>
    <col min="6146" max="6147" width="5.7109375" style="4" bestFit="1" customWidth="1"/>
    <col min="6148" max="6148" width="5.140625" style="4" customWidth="1"/>
    <col min="6149" max="6149" width="2.140625" style="4" customWidth="1"/>
    <col min="6150" max="6152" width="5.140625" style="4" customWidth="1"/>
    <col min="6153" max="6153" width="1.140625" style="4" customWidth="1"/>
    <col min="6154" max="6156" width="5.140625" style="4" customWidth="1"/>
    <col min="6157" max="6157" width="1.5703125" style="4" customWidth="1"/>
    <col min="6158" max="6160" width="5.140625" style="4" customWidth="1"/>
    <col min="6161" max="6161" width="1.42578125" style="4" customWidth="1"/>
    <col min="6162" max="6164" width="5.140625" style="4" customWidth="1"/>
    <col min="6165" max="6165" width="2" style="4" customWidth="1"/>
    <col min="6166" max="6168" width="5.140625" style="4" customWidth="1"/>
    <col min="6169" max="6169" width="1.85546875" style="4" customWidth="1"/>
    <col min="6170" max="6172" width="5.140625" style="4" customWidth="1"/>
    <col min="6173" max="6400" width="11.42578125" style="4"/>
    <col min="6401" max="6401" width="7.85546875" style="4" bestFit="1" customWidth="1"/>
    <col min="6402" max="6403" width="5.7109375" style="4" bestFit="1" customWidth="1"/>
    <col min="6404" max="6404" width="5.140625" style="4" customWidth="1"/>
    <col min="6405" max="6405" width="2.140625" style="4" customWidth="1"/>
    <col min="6406" max="6408" width="5.140625" style="4" customWidth="1"/>
    <col min="6409" max="6409" width="1.140625" style="4" customWidth="1"/>
    <col min="6410" max="6412" width="5.140625" style="4" customWidth="1"/>
    <col min="6413" max="6413" width="1.5703125" style="4" customWidth="1"/>
    <col min="6414" max="6416" width="5.140625" style="4" customWidth="1"/>
    <col min="6417" max="6417" width="1.42578125" style="4" customWidth="1"/>
    <col min="6418" max="6420" width="5.140625" style="4" customWidth="1"/>
    <col min="6421" max="6421" width="2" style="4" customWidth="1"/>
    <col min="6422" max="6424" width="5.140625" style="4" customWidth="1"/>
    <col min="6425" max="6425" width="1.85546875" style="4" customWidth="1"/>
    <col min="6426" max="6428" width="5.140625" style="4" customWidth="1"/>
    <col min="6429" max="6656" width="11.42578125" style="4"/>
    <col min="6657" max="6657" width="7.85546875" style="4" bestFit="1" customWidth="1"/>
    <col min="6658" max="6659" width="5.7109375" style="4" bestFit="1" customWidth="1"/>
    <col min="6660" max="6660" width="5.140625" style="4" customWidth="1"/>
    <col min="6661" max="6661" width="2.140625" style="4" customWidth="1"/>
    <col min="6662" max="6664" width="5.140625" style="4" customWidth="1"/>
    <col min="6665" max="6665" width="1.140625" style="4" customWidth="1"/>
    <col min="6666" max="6668" width="5.140625" style="4" customWidth="1"/>
    <col min="6669" max="6669" width="1.5703125" style="4" customWidth="1"/>
    <col min="6670" max="6672" width="5.140625" style="4" customWidth="1"/>
    <col min="6673" max="6673" width="1.42578125" style="4" customWidth="1"/>
    <col min="6674" max="6676" width="5.140625" style="4" customWidth="1"/>
    <col min="6677" max="6677" width="2" style="4" customWidth="1"/>
    <col min="6678" max="6680" width="5.140625" style="4" customWidth="1"/>
    <col min="6681" max="6681" width="1.85546875" style="4" customWidth="1"/>
    <col min="6682" max="6684" width="5.140625" style="4" customWidth="1"/>
    <col min="6685" max="6912" width="11.42578125" style="4"/>
    <col min="6913" max="6913" width="7.85546875" style="4" bestFit="1" customWidth="1"/>
    <col min="6914" max="6915" width="5.7109375" style="4" bestFit="1" customWidth="1"/>
    <col min="6916" max="6916" width="5.140625" style="4" customWidth="1"/>
    <col min="6917" max="6917" width="2.140625" style="4" customWidth="1"/>
    <col min="6918" max="6920" width="5.140625" style="4" customWidth="1"/>
    <col min="6921" max="6921" width="1.140625" style="4" customWidth="1"/>
    <col min="6922" max="6924" width="5.140625" style="4" customWidth="1"/>
    <col min="6925" max="6925" width="1.5703125" style="4" customWidth="1"/>
    <col min="6926" max="6928" width="5.140625" style="4" customWidth="1"/>
    <col min="6929" max="6929" width="1.42578125" style="4" customWidth="1"/>
    <col min="6930" max="6932" width="5.140625" style="4" customWidth="1"/>
    <col min="6933" max="6933" width="2" style="4" customWidth="1"/>
    <col min="6934" max="6936" width="5.140625" style="4" customWidth="1"/>
    <col min="6937" max="6937" width="1.85546875" style="4" customWidth="1"/>
    <col min="6938" max="6940" width="5.140625" style="4" customWidth="1"/>
    <col min="6941" max="7168" width="11.42578125" style="4"/>
    <col min="7169" max="7169" width="7.85546875" style="4" bestFit="1" customWidth="1"/>
    <col min="7170" max="7171" width="5.7109375" style="4" bestFit="1" customWidth="1"/>
    <col min="7172" max="7172" width="5.140625" style="4" customWidth="1"/>
    <col min="7173" max="7173" width="2.140625" style="4" customWidth="1"/>
    <col min="7174" max="7176" width="5.140625" style="4" customWidth="1"/>
    <col min="7177" max="7177" width="1.140625" style="4" customWidth="1"/>
    <col min="7178" max="7180" width="5.140625" style="4" customWidth="1"/>
    <col min="7181" max="7181" width="1.5703125" style="4" customWidth="1"/>
    <col min="7182" max="7184" width="5.140625" style="4" customWidth="1"/>
    <col min="7185" max="7185" width="1.42578125" style="4" customWidth="1"/>
    <col min="7186" max="7188" width="5.140625" style="4" customWidth="1"/>
    <col min="7189" max="7189" width="2" style="4" customWidth="1"/>
    <col min="7190" max="7192" width="5.140625" style="4" customWidth="1"/>
    <col min="7193" max="7193" width="1.85546875" style="4" customWidth="1"/>
    <col min="7194" max="7196" width="5.140625" style="4" customWidth="1"/>
    <col min="7197" max="7424" width="11.42578125" style="4"/>
    <col min="7425" max="7425" width="7.85546875" style="4" bestFit="1" customWidth="1"/>
    <col min="7426" max="7427" width="5.7109375" style="4" bestFit="1" customWidth="1"/>
    <col min="7428" max="7428" width="5.140625" style="4" customWidth="1"/>
    <col min="7429" max="7429" width="2.140625" style="4" customWidth="1"/>
    <col min="7430" max="7432" width="5.140625" style="4" customWidth="1"/>
    <col min="7433" max="7433" width="1.140625" style="4" customWidth="1"/>
    <col min="7434" max="7436" width="5.140625" style="4" customWidth="1"/>
    <col min="7437" max="7437" width="1.5703125" style="4" customWidth="1"/>
    <col min="7438" max="7440" width="5.140625" style="4" customWidth="1"/>
    <col min="7441" max="7441" width="1.42578125" style="4" customWidth="1"/>
    <col min="7442" max="7444" width="5.140625" style="4" customWidth="1"/>
    <col min="7445" max="7445" width="2" style="4" customWidth="1"/>
    <col min="7446" max="7448" width="5.140625" style="4" customWidth="1"/>
    <col min="7449" max="7449" width="1.85546875" style="4" customWidth="1"/>
    <col min="7450" max="7452" width="5.140625" style="4" customWidth="1"/>
    <col min="7453" max="7680" width="11.42578125" style="4"/>
    <col min="7681" max="7681" width="7.85546875" style="4" bestFit="1" customWidth="1"/>
    <col min="7682" max="7683" width="5.7109375" style="4" bestFit="1" customWidth="1"/>
    <col min="7684" max="7684" width="5.140625" style="4" customWidth="1"/>
    <col min="7685" max="7685" width="2.140625" style="4" customWidth="1"/>
    <col min="7686" max="7688" width="5.140625" style="4" customWidth="1"/>
    <col min="7689" max="7689" width="1.140625" style="4" customWidth="1"/>
    <col min="7690" max="7692" width="5.140625" style="4" customWidth="1"/>
    <col min="7693" max="7693" width="1.5703125" style="4" customWidth="1"/>
    <col min="7694" max="7696" width="5.140625" style="4" customWidth="1"/>
    <col min="7697" max="7697" width="1.42578125" style="4" customWidth="1"/>
    <col min="7698" max="7700" width="5.140625" style="4" customWidth="1"/>
    <col min="7701" max="7701" width="2" style="4" customWidth="1"/>
    <col min="7702" max="7704" width="5.140625" style="4" customWidth="1"/>
    <col min="7705" max="7705" width="1.85546875" style="4" customWidth="1"/>
    <col min="7706" max="7708" width="5.140625" style="4" customWidth="1"/>
    <col min="7709" max="7936" width="11.42578125" style="4"/>
    <col min="7937" max="7937" width="7.85546875" style="4" bestFit="1" customWidth="1"/>
    <col min="7938" max="7939" width="5.7109375" style="4" bestFit="1" customWidth="1"/>
    <col min="7940" max="7940" width="5.140625" style="4" customWidth="1"/>
    <col min="7941" max="7941" width="2.140625" style="4" customWidth="1"/>
    <col min="7942" max="7944" width="5.140625" style="4" customWidth="1"/>
    <col min="7945" max="7945" width="1.140625" style="4" customWidth="1"/>
    <col min="7946" max="7948" width="5.140625" style="4" customWidth="1"/>
    <col min="7949" max="7949" width="1.5703125" style="4" customWidth="1"/>
    <col min="7950" max="7952" width="5.140625" style="4" customWidth="1"/>
    <col min="7953" max="7953" width="1.42578125" style="4" customWidth="1"/>
    <col min="7954" max="7956" width="5.140625" style="4" customWidth="1"/>
    <col min="7957" max="7957" width="2" style="4" customWidth="1"/>
    <col min="7958" max="7960" width="5.140625" style="4" customWidth="1"/>
    <col min="7961" max="7961" width="1.85546875" style="4" customWidth="1"/>
    <col min="7962" max="7964" width="5.140625" style="4" customWidth="1"/>
    <col min="7965" max="8192" width="11.42578125" style="4"/>
    <col min="8193" max="8193" width="7.85546875" style="4" bestFit="1" customWidth="1"/>
    <col min="8194" max="8195" width="5.7109375" style="4" bestFit="1" customWidth="1"/>
    <col min="8196" max="8196" width="5.140625" style="4" customWidth="1"/>
    <col min="8197" max="8197" width="2.140625" style="4" customWidth="1"/>
    <col min="8198" max="8200" width="5.140625" style="4" customWidth="1"/>
    <col min="8201" max="8201" width="1.140625" style="4" customWidth="1"/>
    <col min="8202" max="8204" width="5.140625" style="4" customWidth="1"/>
    <col min="8205" max="8205" width="1.5703125" style="4" customWidth="1"/>
    <col min="8206" max="8208" width="5.140625" style="4" customWidth="1"/>
    <col min="8209" max="8209" width="1.42578125" style="4" customWidth="1"/>
    <col min="8210" max="8212" width="5.140625" style="4" customWidth="1"/>
    <col min="8213" max="8213" width="2" style="4" customWidth="1"/>
    <col min="8214" max="8216" width="5.140625" style="4" customWidth="1"/>
    <col min="8217" max="8217" width="1.85546875" style="4" customWidth="1"/>
    <col min="8218" max="8220" width="5.140625" style="4" customWidth="1"/>
    <col min="8221" max="8448" width="11.42578125" style="4"/>
    <col min="8449" max="8449" width="7.85546875" style="4" bestFit="1" customWidth="1"/>
    <col min="8450" max="8451" width="5.7109375" style="4" bestFit="1" customWidth="1"/>
    <col min="8452" max="8452" width="5.140625" style="4" customWidth="1"/>
    <col min="8453" max="8453" width="2.140625" style="4" customWidth="1"/>
    <col min="8454" max="8456" width="5.140625" style="4" customWidth="1"/>
    <col min="8457" max="8457" width="1.140625" style="4" customWidth="1"/>
    <col min="8458" max="8460" width="5.140625" style="4" customWidth="1"/>
    <col min="8461" max="8461" width="1.5703125" style="4" customWidth="1"/>
    <col min="8462" max="8464" width="5.140625" style="4" customWidth="1"/>
    <col min="8465" max="8465" width="1.42578125" style="4" customWidth="1"/>
    <col min="8466" max="8468" width="5.140625" style="4" customWidth="1"/>
    <col min="8469" max="8469" width="2" style="4" customWidth="1"/>
    <col min="8470" max="8472" width="5.140625" style="4" customWidth="1"/>
    <col min="8473" max="8473" width="1.85546875" style="4" customWidth="1"/>
    <col min="8474" max="8476" width="5.140625" style="4" customWidth="1"/>
    <col min="8477" max="8704" width="11.42578125" style="4"/>
    <col min="8705" max="8705" width="7.85546875" style="4" bestFit="1" customWidth="1"/>
    <col min="8706" max="8707" width="5.7109375" style="4" bestFit="1" customWidth="1"/>
    <col min="8708" max="8708" width="5.140625" style="4" customWidth="1"/>
    <col min="8709" max="8709" width="2.140625" style="4" customWidth="1"/>
    <col min="8710" max="8712" width="5.140625" style="4" customWidth="1"/>
    <col min="8713" max="8713" width="1.140625" style="4" customWidth="1"/>
    <col min="8714" max="8716" width="5.140625" style="4" customWidth="1"/>
    <col min="8717" max="8717" width="1.5703125" style="4" customWidth="1"/>
    <col min="8718" max="8720" width="5.140625" style="4" customWidth="1"/>
    <col min="8721" max="8721" width="1.42578125" style="4" customWidth="1"/>
    <col min="8722" max="8724" width="5.140625" style="4" customWidth="1"/>
    <col min="8725" max="8725" width="2" style="4" customWidth="1"/>
    <col min="8726" max="8728" width="5.140625" style="4" customWidth="1"/>
    <col min="8729" max="8729" width="1.85546875" style="4" customWidth="1"/>
    <col min="8730" max="8732" width="5.140625" style="4" customWidth="1"/>
    <col min="8733" max="8960" width="11.42578125" style="4"/>
    <col min="8961" max="8961" width="7.85546875" style="4" bestFit="1" customWidth="1"/>
    <col min="8962" max="8963" width="5.7109375" style="4" bestFit="1" customWidth="1"/>
    <col min="8964" max="8964" width="5.140625" style="4" customWidth="1"/>
    <col min="8965" max="8965" width="2.140625" style="4" customWidth="1"/>
    <col min="8966" max="8968" width="5.140625" style="4" customWidth="1"/>
    <col min="8969" max="8969" width="1.140625" style="4" customWidth="1"/>
    <col min="8970" max="8972" width="5.140625" style="4" customWidth="1"/>
    <col min="8973" max="8973" width="1.5703125" style="4" customWidth="1"/>
    <col min="8974" max="8976" width="5.140625" style="4" customWidth="1"/>
    <col min="8977" max="8977" width="1.42578125" style="4" customWidth="1"/>
    <col min="8978" max="8980" width="5.140625" style="4" customWidth="1"/>
    <col min="8981" max="8981" width="2" style="4" customWidth="1"/>
    <col min="8982" max="8984" width="5.140625" style="4" customWidth="1"/>
    <col min="8985" max="8985" width="1.85546875" style="4" customWidth="1"/>
    <col min="8986" max="8988" width="5.140625" style="4" customWidth="1"/>
    <col min="8989" max="9216" width="11.42578125" style="4"/>
    <col min="9217" max="9217" width="7.85546875" style="4" bestFit="1" customWidth="1"/>
    <col min="9218" max="9219" width="5.7109375" style="4" bestFit="1" customWidth="1"/>
    <col min="9220" max="9220" width="5.140625" style="4" customWidth="1"/>
    <col min="9221" max="9221" width="2.140625" style="4" customWidth="1"/>
    <col min="9222" max="9224" width="5.140625" style="4" customWidth="1"/>
    <col min="9225" max="9225" width="1.140625" style="4" customWidth="1"/>
    <col min="9226" max="9228" width="5.140625" style="4" customWidth="1"/>
    <col min="9229" max="9229" width="1.5703125" style="4" customWidth="1"/>
    <col min="9230" max="9232" width="5.140625" style="4" customWidth="1"/>
    <col min="9233" max="9233" width="1.42578125" style="4" customWidth="1"/>
    <col min="9234" max="9236" width="5.140625" style="4" customWidth="1"/>
    <col min="9237" max="9237" width="2" style="4" customWidth="1"/>
    <col min="9238" max="9240" width="5.140625" style="4" customWidth="1"/>
    <col min="9241" max="9241" width="1.85546875" style="4" customWidth="1"/>
    <col min="9242" max="9244" width="5.140625" style="4" customWidth="1"/>
    <col min="9245" max="9472" width="11.42578125" style="4"/>
    <col min="9473" max="9473" width="7.85546875" style="4" bestFit="1" customWidth="1"/>
    <col min="9474" max="9475" width="5.7109375" style="4" bestFit="1" customWidth="1"/>
    <col min="9476" max="9476" width="5.140625" style="4" customWidth="1"/>
    <col min="9477" max="9477" width="2.140625" style="4" customWidth="1"/>
    <col min="9478" max="9480" width="5.140625" style="4" customWidth="1"/>
    <col min="9481" max="9481" width="1.140625" style="4" customWidth="1"/>
    <col min="9482" max="9484" width="5.140625" style="4" customWidth="1"/>
    <col min="9485" max="9485" width="1.5703125" style="4" customWidth="1"/>
    <col min="9486" max="9488" width="5.140625" style="4" customWidth="1"/>
    <col min="9489" max="9489" width="1.42578125" style="4" customWidth="1"/>
    <col min="9490" max="9492" width="5.140625" style="4" customWidth="1"/>
    <col min="9493" max="9493" width="2" style="4" customWidth="1"/>
    <col min="9494" max="9496" width="5.140625" style="4" customWidth="1"/>
    <col min="9497" max="9497" width="1.85546875" style="4" customWidth="1"/>
    <col min="9498" max="9500" width="5.140625" style="4" customWidth="1"/>
    <col min="9501" max="9728" width="11.42578125" style="4"/>
    <col min="9729" max="9729" width="7.85546875" style="4" bestFit="1" customWidth="1"/>
    <col min="9730" max="9731" width="5.7109375" style="4" bestFit="1" customWidth="1"/>
    <col min="9732" max="9732" width="5.140625" style="4" customWidth="1"/>
    <col min="9733" max="9733" width="2.140625" style="4" customWidth="1"/>
    <col min="9734" max="9736" width="5.140625" style="4" customWidth="1"/>
    <col min="9737" max="9737" width="1.140625" style="4" customWidth="1"/>
    <col min="9738" max="9740" width="5.140625" style="4" customWidth="1"/>
    <col min="9741" max="9741" width="1.5703125" style="4" customWidth="1"/>
    <col min="9742" max="9744" width="5.140625" style="4" customWidth="1"/>
    <col min="9745" max="9745" width="1.42578125" style="4" customWidth="1"/>
    <col min="9746" max="9748" width="5.140625" style="4" customWidth="1"/>
    <col min="9749" max="9749" width="2" style="4" customWidth="1"/>
    <col min="9750" max="9752" width="5.140625" style="4" customWidth="1"/>
    <col min="9753" max="9753" width="1.85546875" style="4" customWidth="1"/>
    <col min="9754" max="9756" width="5.140625" style="4" customWidth="1"/>
    <col min="9757" max="9984" width="11.42578125" style="4"/>
    <col min="9985" max="9985" width="7.85546875" style="4" bestFit="1" customWidth="1"/>
    <col min="9986" max="9987" width="5.7109375" style="4" bestFit="1" customWidth="1"/>
    <col min="9988" max="9988" width="5.140625" style="4" customWidth="1"/>
    <col min="9989" max="9989" width="2.140625" style="4" customWidth="1"/>
    <col min="9990" max="9992" width="5.140625" style="4" customWidth="1"/>
    <col min="9993" max="9993" width="1.140625" style="4" customWidth="1"/>
    <col min="9994" max="9996" width="5.140625" style="4" customWidth="1"/>
    <col min="9997" max="9997" width="1.5703125" style="4" customWidth="1"/>
    <col min="9998" max="10000" width="5.140625" style="4" customWidth="1"/>
    <col min="10001" max="10001" width="1.42578125" style="4" customWidth="1"/>
    <col min="10002" max="10004" width="5.140625" style="4" customWidth="1"/>
    <col min="10005" max="10005" width="2" style="4" customWidth="1"/>
    <col min="10006" max="10008" width="5.140625" style="4" customWidth="1"/>
    <col min="10009" max="10009" width="1.85546875" style="4" customWidth="1"/>
    <col min="10010" max="10012" width="5.140625" style="4" customWidth="1"/>
    <col min="10013" max="10240" width="11.42578125" style="4"/>
    <col min="10241" max="10241" width="7.85546875" style="4" bestFit="1" customWidth="1"/>
    <col min="10242" max="10243" width="5.7109375" style="4" bestFit="1" customWidth="1"/>
    <col min="10244" max="10244" width="5.140625" style="4" customWidth="1"/>
    <col min="10245" max="10245" width="2.140625" style="4" customWidth="1"/>
    <col min="10246" max="10248" width="5.140625" style="4" customWidth="1"/>
    <col min="10249" max="10249" width="1.140625" style="4" customWidth="1"/>
    <col min="10250" max="10252" width="5.140625" style="4" customWidth="1"/>
    <col min="10253" max="10253" width="1.5703125" style="4" customWidth="1"/>
    <col min="10254" max="10256" width="5.140625" style="4" customWidth="1"/>
    <col min="10257" max="10257" width="1.42578125" style="4" customWidth="1"/>
    <col min="10258" max="10260" width="5.140625" style="4" customWidth="1"/>
    <col min="10261" max="10261" width="2" style="4" customWidth="1"/>
    <col min="10262" max="10264" width="5.140625" style="4" customWidth="1"/>
    <col min="10265" max="10265" width="1.85546875" style="4" customWidth="1"/>
    <col min="10266" max="10268" width="5.140625" style="4" customWidth="1"/>
    <col min="10269" max="10496" width="11.42578125" style="4"/>
    <col min="10497" max="10497" width="7.85546875" style="4" bestFit="1" customWidth="1"/>
    <col min="10498" max="10499" width="5.7109375" style="4" bestFit="1" customWidth="1"/>
    <col min="10500" max="10500" width="5.140625" style="4" customWidth="1"/>
    <col min="10501" max="10501" width="2.140625" style="4" customWidth="1"/>
    <col min="10502" max="10504" width="5.140625" style="4" customWidth="1"/>
    <col min="10505" max="10505" width="1.140625" style="4" customWidth="1"/>
    <col min="10506" max="10508" width="5.140625" style="4" customWidth="1"/>
    <col min="10509" max="10509" width="1.5703125" style="4" customWidth="1"/>
    <col min="10510" max="10512" width="5.140625" style="4" customWidth="1"/>
    <col min="10513" max="10513" width="1.42578125" style="4" customWidth="1"/>
    <col min="10514" max="10516" width="5.140625" style="4" customWidth="1"/>
    <col min="10517" max="10517" width="2" style="4" customWidth="1"/>
    <col min="10518" max="10520" width="5.140625" style="4" customWidth="1"/>
    <col min="10521" max="10521" width="1.85546875" style="4" customWidth="1"/>
    <col min="10522" max="10524" width="5.140625" style="4" customWidth="1"/>
    <col min="10525" max="10752" width="11.42578125" style="4"/>
    <col min="10753" max="10753" width="7.85546875" style="4" bestFit="1" customWidth="1"/>
    <col min="10754" max="10755" width="5.7109375" style="4" bestFit="1" customWidth="1"/>
    <col min="10756" max="10756" width="5.140625" style="4" customWidth="1"/>
    <col min="10757" max="10757" width="2.140625" style="4" customWidth="1"/>
    <col min="10758" max="10760" width="5.140625" style="4" customWidth="1"/>
    <col min="10761" max="10761" width="1.140625" style="4" customWidth="1"/>
    <col min="10762" max="10764" width="5.140625" style="4" customWidth="1"/>
    <col min="10765" max="10765" width="1.5703125" style="4" customWidth="1"/>
    <col min="10766" max="10768" width="5.140625" style="4" customWidth="1"/>
    <col min="10769" max="10769" width="1.42578125" style="4" customWidth="1"/>
    <col min="10770" max="10772" width="5.140625" style="4" customWidth="1"/>
    <col min="10773" max="10773" width="2" style="4" customWidth="1"/>
    <col min="10774" max="10776" width="5.140625" style="4" customWidth="1"/>
    <col min="10777" max="10777" width="1.85546875" style="4" customWidth="1"/>
    <col min="10778" max="10780" width="5.140625" style="4" customWidth="1"/>
    <col min="10781" max="11008" width="11.42578125" style="4"/>
    <col min="11009" max="11009" width="7.85546875" style="4" bestFit="1" customWidth="1"/>
    <col min="11010" max="11011" width="5.7109375" style="4" bestFit="1" customWidth="1"/>
    <col min="11012" max="11012" width="5.140625" style="4" customWidth="1"/>
    <col min="11013" max="11013" width="2.140625" style="4" customWidth="1"/>
    <col min="11014" max="11016" width="5.140625" style="4" customWidth="1"/>
    <col min="11017" max="11017" width="1.140625" style="4" customWidth="1"/>
    <col min="11018" max="11020" width="5.140625" style="4" customWidth="1"/>
    <col min="11021" max="11021" width="1.5703125" style="4" customWidth="1"/>
    <col min="11022" max="11024" width="5.140625" style="4" customWidth="1"/>
    <col min="11025" max="11025" width="1.42578125" style="4" customWidth="1"/>
    <col min="11026" max="11028" width="5.140625" style="4" customWidth="1"/>
    <col min="11029" max="11029" width="2" style="4" customWidth="1"/>
    <col min="11030" max="11032" width="5.140625" style="4" customWidth="1"/>
    <col min="11033" max="11033" width="1.85546875" style="4" customWidth="1"/>
    <col min="11034" max="11036" width="5.140625" style="4" customWidth="1"/>
    <col min="11037" max="11264" width="11.42578125" style="4"/>
    <col min="11265" max="11265" width="7.85546875" style="4" bestFit="1" customWidth="1"/>
    <col min="11266" max="11267" width="5.7109375" style="4" bestFit="1" customWidth="1"/>
    <col min="11268" max="11268" width="5.140625" style="4" customWidth="1"/>
    <col min="11269" max="11269" width="2.140625" style="4" customWidth="1"/>
    <col min="11270" max="11272" width="5.140625" style="4" customWidth="1"/>
    <col min="11273" max="11273" width="1.140625" style="4" customWidth="1"/>
    <col min="11274" max="11276" width="5.140625" style="4" customWidth="1"/>
    <col min="11277" max="11277" width="1.5703125" style="4" customWidth="1"/>
    <col min="11278" max="11280" width="5.140625" style="4" customWidth="1"/>
    <col min="11281" max="11281" width="1.42578125" style="4" customWidth="1"/>
    <col min="11282" max="11284" width="5.140625" style="4" customWidth="1"/>
    <col min="11285" max="11285" width="2" style="4" customWidth="1"/>
    <col min="11286" max="11288" width="5.140625" style="4" customWidth="1"/>
    <col min="11289" max="11289" width="1.85546875" style="4" customWidth="1"/>
    <col min="11290" max="11292" width="5.140625" style="4" customWidth="1"/>
    <col min="11293" max="11520" width="11.42578125" style="4"/>
    <col min="11521" max="11521" width="7.85546875" style="4" bestFit="1" customWidth="1"/>
    <col min="11522" max="11523" width="5.7109375" style="4" bestFit="1" customWidth="1"/>
    <col min="11524" max="11524" width="5.140625" style="4" customWidth="1"/>
    <col min="11525" max="11525" width="2.140625" style="4" customWidth="1"/>
    <col min="11526" max="11528" width="5.140625" style="4" customWidth="1"/>
    <col min="11529" max="11529" width="1.140625" style="4" customWidth="1"/>
    <col min="11530" max="11532" width="5.140625" style="4" customWidth="1"/>
    <col min="11533" max="11533" width="1.5703125" style="4" customWidth="1"/>
    <col min="11534" max="11536" width="5.140625" style="4" customWidth="1"/>
    <col min="11537" max="11537" width="1.42578125" style="4" customWidth="1"/>
    <col min="11538" max="11540" width="5.140625" style="4" customWidth="1"/>
    <col min="11541" max="11541" width="2" style="4" customWidth="1"/>
    <col min="11542" max="11544" width="5.140625" style="4" customWidth="1"/>
    <col min="11545" max="11545" width="1.85546875" style="4" customWidth="1"/>
    <col min="11546" max="11548" width="5.140625" style="4" customWidth="1"/>
    <col min="11549" max="11776" width="11.42578125" style="4"/>
    <col min="11777" max="11777" width="7.85546875" style="4" bestFit="1" customWidth="1"/>
    <col min="11778" max="11779" width="5.7109375" style="4" bestFit="1" customWidth="1"/>
    <col min="11780" max="11780" width="5.140625" style="4" customWidth="1"/>
    <col min="11781" max="11781" width="2.140625" style="4" customWidth="1"/>
    <col min="11782" max="11784" width="5.140625" style="4" customWidth="1"/>
    <col min="11785" max="11785" width="1.140625" style="4" customWidth="1"/>
    <col min="11786" max="11788" width="5.140625" style="4" customWidth="1"/>
    <col min="11789" max="11789" width="1.5703125" style="4" customWidth="1"/>
    <col min="11790" max="11792" width="5.140625" style="4" customWidth="1"/>
    <col min="11793" max="11793" width="1.42578125" style="4" customWidth="1"/>
    <col min="11794" max="11796" width="5.140625" style="4" customWidth="1"/>
    <col min="11797" max="11797" width="2" style="4" customWidth="1"/>
    <col min="11798" max="11800" width="5.140625" style="4" customWidth="1"/>
    <col min="11801" max="11801" width="1.85546875" style="4" customWidth="1"/>
    <col min="11802" max="11804" width="5.140625" style="4" customWidth="1"/>
    <col min="11805" max="12032" width="11.42578125" style="4"/>
    <col min="12033" max="12033" width="7.85546875" style="4" bestFit="1" customWidth="1"/>
    <col min="12034" max="12035" width="5.7109375" style="4" bestFit="1" customWidth="1"/>
    <col min="12036" max="12036" width="5.140625" style="4" customWidth="1"/>
    <col min="12037" max="12037" width="2.140625" style="4" customWidth="1"/>
    <col min="12038" max="12040" width="5.140625" style="4" customWidth="1"/>
    <col min="12041" max="12041" width="1.140625" style="4" customWidth="1"/>
    <col min="12042" max="12044" width="5.140625" style="4" customWidth="1"/>
    <col min="12045" max="12045" width="1.5703125" style="4" customWidth="1"/>
    <col min="12046" max="12048" width="5.140625" style="4" customWidth="1"/>
    <col min="12049" max="12049" width="1.42578125" style="4" customWidth="1"/>
    <col min="12050" max="12052" width="5.140625" style="4" customWidth="1"/>
    <col min="12053" max="12053" width="2" style="4" customWidth="1"/>
    <col min="12054" max="12056" width="5.140625" style="4" customWidth="1"/>
    <col min="12057" max="12057" width="1.85546875" style="4" customWidth="1"/>
    <col min="12058" max="12060" width="5.140625" style="4" customWidth="1"/>
    <col min="12061" max="12288" width="11.42578125" style="4"/>
    <col min="12289" max="12289" width="7.85546875" style="4" bestFit="1" customWidth="1"/>
    <col min="12290" max="12291" width="5.7109375" style="4" bestFit="1" customWidth="1"/>
    <col min="12292" max="12292" width="5.140625" style="4" customWidth="1"/>
    <col min="12293" max="12293" width="2.140625" style="4" customWidth="1"/>
    <col min="12294" max="12296" width="5.140625" style="4" customWidth="1"/>
    <col min="12297" max="12297" width="1.140625" style="4" customWidth="1"/>
    <col min="12298" max="12300" width="5.140625" style="4" customWidth="1"/>
    <col min="12301" max="12301" width="1.5703125" style="4" customWidth="1"/>
    <col min="12302" max="12304" width="5.140625" style="4" customWidth="1"/>
    <col min="12305" max="12305" width="1.42578125" style="4" customWidth="1"/>
    <col min="12306" max="12308" width="5.140625" style="4" customWidth="1"/>
    <col min="12309" max="12309" width="2" style="4" customWidth="1"/>
    <col min="12310" max="12312" width="5.140625" style="4" customWidth="1"/>
    <col min="12313" max="12313" width="1.85546875" style="4" customWidth="1"/>
    <col min="12314" max="12316" width="5.140625" style="4" customWidth="1"/>
    <col min="12317" max="12544" width="11.42578125" style="4"/>
    <col min="12545" max="12545" width="7.85546875" style="4" bestFit="1" customWidth="1"/>
    <col min="12546" max="12547" width="5.7109375" style="4" bestFit="1" customWidth="1"/>
    <col min="12548" max="12548" width="5.140625" style="4" customWidth="1"/>
    <col min="12549" max="12549" width="2.140625" style="4" customWidth="1"/>
    <col min="12550" max="12552" width="5.140625" style="4" customWidth="1"/>
    <col min="12553" max="12553" width="1.140625" style="4" customWidth="1"/>
    <col min="12554" max="12556" width="5.140625" style="4" customWidth="1"/>
    <col min="12557" max="12557" width="1.5703125" style="4" customWidth="1"/>
    <col min="12558" max="12560" width="5.140625" style="4" customWidth="1"/>
    <col min="12561" max="12561" width="1.42578125" style="4" customWidth="1"/>
    <col min="12562" max="12564" width="5.140625" style="4" customWidth="1"/>
    <col min="12565" max="12565" width="2" style="4" customWidth="1"/>
    <col min="12566" max="12568" width="5.140625" style="4" customWidth="1"/>
    <col min="12569" max="12569" width="1.85546875" style="4" customWidth="1"/>
    <col min="12570" max="12572" width="5.140625" style="4" customWidth="1"/>
    <col min="12573" max="12800" width="11.42578125" style="4"/>
    <col min="12801" max="12801" width="7.85546875" style="4" bestFit="1" customWidth="1"/>
    <col min="12802" max="12803" width="5.7109375" style="4" bestFit="1" customWidth="1"/>
    <col min="12804" max="12804" width="5.140625" style="4" customWidth="1"/>
    <col min="12805" max="12805" width="2.140625" style="4" customWidth="1"/>
    <col min="12806" max="12808" width="5.140625" style="4" customWidth="1"/>
    <col min="12809" max="12809" width="1.140625" style="4" customWidth="1"/>
    <col min="12810" max="12812" width="5.140625" style="4" customWidth="1"/>
    <col min="12813" max="12813" width="1.5703125" style="4" customWidth="1"/>
    <col min="12814" max="12816" width="5.140625" style="4" customWidth="1"/>
    <col min="12817" max="12817" width="1.42578125" style="4" customWidth="1"/>
    <col min="12818" max="12820" width="5.140625" style="4" customWidth="1"/>
    <col min="12821" max="12821" width="2" style="4" customWidth="1"/>
    <col min="12822" max="12824" width="5.140625" style="4" customWidth="1"/>
    <col min="12825" max="12825" width="1.85546875" style="4" customWidth="1"/>
    <col min="12826" max="12828" width="5.140625" style="4" customWidth="1"/>
    <col min="12829" max="13056" width="11.42578125" style="4"/>
    <col min="13057" max="13057" width="7.85546875" style="4" bestFit="1" customWidth="1"/>
    <col min="13058" max="13059" width="5.7109375" style="4" bestFit="1" customWidth="1"/>
    <col min="13060" max="13060" width="5.140625" style="4" customWidth="1"/>
    <col min="13061" max="13061" width="2.140625" style="4" customWidth="1"/>
    <col min="13062" max="13064" width="5.140625" style="4" customWidth="1"/>
    <col min="13065" max="13065" width="1.140625" style="4" customWidth="1"/>
    <col min="13066" max="13068" width="5.140625" style="4" customWidth="1"/>
    <col min="13069" max="13069" width="1.5703125" style="4" customWidth="1"/>
    <col min="13070" max="13072" width="5.140625" style="4" customWidth="1"/>
    <col min="13073" max="13073" width="1.42578125" style="4" customWidth="1"/>
    <col min="13074" max="13076" width="5.140625" style="4" customWidth="1"/>
    <col min="13077" max="13077" width="2" style="4" customWidth="1"/>
    <col min="13078" max="13080" width="5.140625" style="4" customWidth="1"/>
    <col min="13081" max="13081" width="1.85546875" style="4" customWidth="1"/>
    <col min="13082" max="13084" width="5.140625" style="4" customWidth="1"/>
    <col min="13085" max="13312" width="11.42578125" style="4"/>
    <col min="13313" max="13313" width="7.85546875" style="4" bestFit="1" customWidth="1"/>
    <col min="13314" max="13315" width="5.7109375" style="4" bestFit="1" customWidth="1"/>
    <col min="13316" max="13316" width="5.140625" style="4" customWidth="1"/>
    <col min="13317" max="13317" width="2.140625" style="4" customWidth="1"/>
    <col min="13318" max="13320" width="5.140625" style="4" customWidth="1"/>
    <col min="13321" max="13321" width="1.140625" style="4" customWidth="1"/>
    <col min="13322" max="13324" width="5.140625" style="4" customWidth="1"/>
    <col min="13325" max="13325" width="1.5703125" style="4" customWidth="1"/>
    <col min="13326" max="13328" width="5.140625" style="4" customWidth="1"/>
    <col min="13329" max="13329" width="1.42578125" style="4" customWidth="1"/>
    <col min="13330" max="13332" width="5.140625" style="4" customWidth="1"/>
    <col min="13333" max="13333" width="2" style="4" customWidth="1"/>
    <col min="13334" max="13336" width="5.140625" style="4" customWidth="1"/>
    <col min="13337" max="13337" width="1.85546875" style="4" customWidth="1"/>
    <col min="13338" max="13340" width="5.140625" style="4" customWidth="1"/>
    <col min="13341" max="13568" width="11.42578125" style="4"/>
    <col min="13569" max="13569" width="7.85546875" style="4" bestFit="1" customWidth="1"/>
    <col min="13570" max="13571" width="5.7109375" style="4" bestFit="1" customWidth="1"/>
    <col min="13572" max="13572" width="5.140625" style="4" customWidth="1"/>
    <col min="13573" max="13573" width="2.140625" style="4" customWidth="1"/>
    <col min="13574" max="13576" width="5.140625" style="4" customWidth="1"/>
    <col min="13577" max="13577" width="1.140625" style="4" customWidth="1"/>
    <col min="13578" max="13580" width="5.140625" style="4" customWidth="1"/>
    <col min="13581" max="13581" width="1.5703125" style="4" customWidth="1"/>
    <col min="13582" max="13584" width="5.140625" style="4" customWidth="1"/>
    <col min="13585" max="13585" width="1.42578125" style="4" customWidth="1"/>
    <col min="13586" max="13588" width="5.140625" style="4" customWidth="1"/>
    <col min="13589" max="13589" width="2" style="4" customWidth="1"/>
    <col min="13590" max="13592" width="5.140625" style="4" customWidth="1"/>
    <col min="13593" max="13593" width="1.85546875" style="4" customWidth="1"/>
    <col min="13594" max="13596" width="5.140625" style="4" customWidth="1"/>
    <col min="13597" max="13824" width="11.42578125" style="4"/>
    <col min="13825" max="13825" width="7.85546875" style="4" bestFit="1" customWidth="1"/>
    <col min="13826" max="13827" width="5.7109375" style="4" bestFit="1" customWidth="1"/>
    <col min="13828" max="13828" width="5.140625" style="4" customWidth="1"/>
    <col min="13829" max="13829" width="2.140625" style="4" customWidth="1"/>
    <col min="13830" max="13832" width="5.140625" style="4" customWidth="1"/>
    <col min="13833" max="13833" width="1.140625" style="4" customWidth="1"/>
    <col min="13834" max="13836" width="5.140625" style="4" customWidth="1"/>
    <col min="13837" max="13837" width="1.5703125" style="4" customWidth="1"/>
    <col min="13838" max="13840" width="5.140625" style="4" customWidth="1"/>
    <col min="13841" max="13841" width="1.42578125" style="4" customWidth="1"/>
    <col min="13842" max="13844" width="5.140625" style="4" customWidth="1"/>
    <col min="13845" max="13845" width="2" style="4" customWidth="1"/>
    <col min="13846" max="13848" width="5.140625" style="4" customWidth="1"/>
    <col min="13849" max="13849" width="1.85546875" style="4" customWidth="1"/>
    <col min="13850" max="13852" width="5.140625" style="4" customWidth="1"/>
    <col min="13853" max="14080" width="11.42578125" style="4"/>
    <col min="14081" max="14081" width="7.85546875" style="4" bestFit="1" customWidth="1"/>
    <col min="14082" max="14083" width="5.7109375" style="4" bestFit="1" customWidth="1"/>
    <col min="14084" max="14084" width="5.140625" style="4" customWidth="1"/>
    <col min="14085" max="14085" width="2.140625" style="4" customWidth="1"/>
    <col min="14086" max="14088" width="5.140625" style="4" customWidth="1"/>
    <col min="14089" max="14089" width="1.140625" style="4" customWidth="1"/>
    <col min="14090" max="14092" width="5.140625" style="4" customWidth="1"/>
    <col min="14093" max="14093" width="1.5703125" style="4" customWidth="1"/>
    <col min="14094" max="14096" width="5.140625" style="4" customWidth="1"/>
    <col min="14097" max="14097" width="1.42578125" style="4" customWidth="1"/>
    <col min="14098" max="14100" width="5.140625" style="4" customWidth="1"/>
    <col min="14101" max="14101" width="2" style="4" customWidth="1"/>
    <col min="14102" max="14104" width="5.140625" style="4" customWidth="1"/>
    <col min="14105" max="14105" width="1.85546875" style="4" customWidth="1"/>
    <col min="14106" max="14108" width="5.140625" style="4" customWidth="1"/>
    <col min="14109" max="14336" width="11.42578125" style="4"/>
    <col min="14337" max="14337" width="7.85546875" style="4" bestFit="1" customWidth="1"/>
    <col min="14338" max="14339" width="5.7109375" style="4" bestFit="1" customWidth="1"/>
    <col min="14340" max="14340" width="5.140625" style="4" customWidth="1"/>
    <col min="14341" max="14341" width="2.140625" style="4" customWidth="1"/>
    <col min="14342" max="14344" width="5.140625" style="4" customWidth="1"/>
    <col min="14345" max="14345" width="1.140625" style="4" customWidth="1"/>
    <col min="14346" max="14348" width="5.140625" style="4" customWidth="1"/>
    <col min="14349" max="14349" width="1.5703125" style="4" customWidth="1"/>
    <col min="14350" max="14352" width="5.140625" style="4" customWidth="1"/>
    <col min="14353" max="14353" width="1.42578125" style="4" customWidth="1"/>
    <col min="14354" max="14356" width="5.140625" style="4" customWidth="1"/>
    <col min="14357" max="14357" width="2" style="4" customWidth="1"/>
    <col min="14358" max="14360" width="5.140625" style="4" customWidth="1"/>
    <col min="14361" max="14361" width="1.85546875" style="4" customWidth="1"/>
    <col min="14362" max="14364" width="5.140625" style="4" customWidth="1"/>
    <col min="14365" max="14592" width="11.42578125" style="4"/>
    <col min="14593" max="14593" width="7.85546875" style="4" bestFit="1" customWidth="1"/>
    <col min="14594" max="14595" width="5.7109375" style="4" bestFit="1" customWidth="1"/>
    <col min="14596" max="14596" width="5.140625" style="4" customWidth="1"/>
    <col min="14597" max="14597" width="2.140625" style="4" customWidth="1"/>
    <col min="14598" max="14600" width="5.140625" style="4" customWidth="1"/>
    <col min="14601" max="14601" width="1.140625" style="4" customWidth="1"/>
    <col min="14602" max="14604" width="5.140625" style="4" customWidth="1"/>
    <col min="14605" max="14605" width="1.5703125" style="4" customWidth="1"/>
    <col min="14606" max="14608" width="5.140625" style="4" customWidth="1"/>
    <col min="14609" max="14609" width="1.42578125" style="4" customWidth="1"/>
    <col min="14610" max="14612" width="5.140625" style="4" customWidth="1"/>
    <col min="14613" max="14613" width="2" style="4" customWidth="1"/>
    <col min="14614" max="14616" width="5.140625" style="4" customWidth="1"/>
    <col min="14617" max="14617" width="1.85546875" style="4" customWidth="1"/>
    <col min="14618" max="14620" width="5.140625" style="4" customWidth="1"/>
    <col min="14621" max="14848" width="11.42578125" style="4"/>
    <col min="14849" max="14849" width="7.85546875" style="4" bestFit="1" customWidth="1"/>
    <col min="14850" max="14851" width="5.7109375" style="4" bestFit="1" customWidth="1"/>
    <col min="14852" max="14852" width="5.140625" style="4" customWidth="1"/>
    <col min="14853" max="14853" width="2.140625" style="4" customWidth="1"/>
    <col min="14854" max="14856" width="5.140625" style="4" customWidth="1"/>
    <col min="14857" max="14857" width="1.140625" style="4" customWidth="1"/>
    <col min="14858" max="14860" width="5.140625" style="4" customWidth="1"/>
    <col min="14861" max="14861" width="1.5703125" style="4" customWidth="1"/>
    <col min="14862" max="14864" width="5.140625" style="4" customWidth="1"/>
    <col min="14865" max="14865" width="1.42578125" style="4" customWidth="1"/>
    <col min="14866" max="14868" width="5.140625" style="4" customWidth="1"/>
    <col min="14869" max="14869" width="2" style="4" customWidth="1"/>
    <col min="14870" max="14872" width="5.140625" style="4" customWidth="1"/>
    <col min="14873" max="14873" width="1.85546875" style="4" customWidth="1"/>
    <col min="14874" max="14876" width="5.140625" style="4" customWidth="1"/>
    <col min="14877" max="15104" width="11.42578125" style="4"/>
    <col min="15105" max="15105" width="7.85546875" style="4" bestFit="1" customWidth="1"/>
    <col min="15106" max="15107" width="5.7109375" style="4" bestFit="1" customWidth="1"/>
    <col min="15108" max="15108" width="5.140625" style="4" customWidth="1"/>
    <col min="15109" max="15109" width="2.140625" style="4" customWidth="1"/>
    <col min="15110" max="15112" width="5.140625" style="4" customWidth="1"/>
    <col min="15113" max="15113" width="1.140625" style="4" customWidth="1"/>
    <col min="15114" max="15116" width="5.140625" style="4" customWidth="1"/>
    <col min="15117" max="15117" width="1.5703125" style="4" customWidth="1"/>
    <col min="15118" max="15120" width="5.140625" style="4" customWidth="1"/>
    <col min="15121" max="15121" width="1.42578125" style="4" customWidth="1"/>
    <col min="15122" max="15124" width="5.140625" style="4" customWidth="1"/>
    <col min="15125" max="15125" width="2" style="4" customWidth="1"/>
    <col min="15126" max="15128" width="5.140625" style="4" customWidth="1"/>
    <col min="15129" max="15129" width="1.85546875" style="4" customWidth="1"/>
    <col min="15130" max="15132" width="5.140625" style="4" customWidth="1"/>
    <col min="15133" max="15360" width="11.42578125" style="4"/>
    <col min="15361" max="15361" width="7.85546875" style="4" bestFit="1" customWidth="1"/>
    <col min="15362" max="15363" width="5.7109375" style="4" bestFit="1" customWidth="1"/>
    <col min="15364" max="15364" width="5.140625" style="4" customWidth="1"/>
    <col min="15365" max="15365" width="2.140625" style="4" customWidth="1"/>
    <col min="15366" max="15368" width="5.140625" style="4" customWidth="1"/>
    <col min="15369" max="15369" width="1.140625" style="4" customWidth="1"/>
    <col min="15370" max="15372" width="5.140625" style="4" customWidth="1"/>
    <col min="15373" max="15373" width="1.5703125" style="4" customWidth="1"/>
    <col min="15374" max="15376" width="5.140625" style="4" customWidth="1"/>
    <col min="15377" max="15377" width="1.42578125" style="4" customWidth="1"/>
    <col min="15378" max="15380" width="5.140625" style="4" customWidth="1"/>
    <col min="15381" max="15381" width="2" style="4" customWidth="1"/>
    <col min="15382" max="15384" width="5.140625" style="4" customWidth="1"/>
    <col min="15385" max="15385" width="1.85546875" style="4" customWidth="1"/>
    <col min="15386" max="15388" width="5.140625" style="4" customWidth="1"/>
    <col min="15389" max="15616" width="11.42578125" style="4"/>
    <col min="15617" max="15617" width="7.85546875" style="4" bestFit="1" customWidth="1"/>
    <col min="15618" max="15619" width="5.7109375" style="4" bestFit="1" customWidth="1"/>
    <col min="15620" max="15620" width="5.140625" style="4" customWidth="1"/>
    <col min="15621" max="15621" width="2.140625" style="4" customWidth="1"/>
    <col min="15622" max="15624" width="5.140625" style="4" customWidth="1"/>
    <col min="15625" max="15625" width="1.140625" style="4" customWidth="1"/>
    <col min="15626" max="15628" width="5.140625" style="4" customWidth="1"/>
    <col min="15629" max="15629" width="1.5703125" style="4" customWidth="1"/>
    <col min="15630" max="15632" width="5.140625" style="4" customWidth="1"/>
    <col min="15633" max="15633" width="1.42578125" style="4" customWidth="1"/>
    <col min="15634" max="15636" width="5.140625" style="4" customWidth="1"/>
    <col min="15637" max="15637" width="2" style="4" customWidth="1"/>
    <col min="15638" max="15640" width="5.140625" style="4" customWidth="1"/>
    <col min="15641" max="15641" width="1.85546875" style="4" customWidth="1"/>
    <col min="15642" max="15644" width="5.140625" style="4" customWidth="1"/>
    <col min="15645" max="15872" width="11.42578125" style="4"/>
    <col min="15873" max="15873" width="7.85546875" style="4" bestFit="1" customWidth="1"/>
    <col min="15874" max="15875" width="5.7109375" style="4" bestFit="1" customWidth="1"/>
    <col min="15876" max="15876" width="5.140625" style="4" customWidth="1"/>
    <col min="15877" max="15877" width="2.140625" style="4" customWidth="1"/>
    <col min="15878" max="15880" width="5.140625" style="4" customWidth="1"/>
    <col min="15881" max="15881" width="1.140625" style="4" customWidth="1"/>
    <col min="15882" max="15884" width="5.140625" style="4" customWidth="1"/>
    <col min="15885" max="15885" width="1.5703125" style="4" customWidth="1"/>
    <col min="15886" max="15888" width="5.140625" style="4" customWidth="1"/>
    <col min="15889" max="15889" width="1.42578125" style="4" customWidth="1"/>
    <col min="15890" max="15892" width="5.140625" style="4" customWidth="1"/>
    <col min="15893" max="15893" width="2" style="4" customWidth="1"/>
    <col min="15894" max="15896" width="5.140625" style="4" customWidth="1"/>
    <col min="15897" max="15897" width="1.85546875" style="4" customWidth="1"/>
    <col min="15898" max="15900" width="5.140625" style="4" customWidth="1"/>
    <col min="15901" max="16128" width="11.42578125" style="4"/>
    <col min="16129" max="16129" width="7.85546875" style="4" bestFit="1" customWidth="1"/>
    <col min="16130" max="16131" width="5.7109375" style="4" bestFit="1" customWidth="1"/>
    <col min="16132" max="16132" width="5.140625" style="4" customWidth="1"/>
    <col min="16133" max="16133" width="2.140625" style="4" customWidth="1"/>
    <col min="16134" max="16136" width="5.140625" style="4" customWidth="1"/>
    <col min="16137" max="16137" width="1.140625" style="4" customWidth="1"/>
    <col min="16138" max="16140" width="5.140625" style="4" customWidth="1"/>
    <col min="16141" max="16141" width="1.5703125" style="4" customWidth="1"/>
    <col min="16142" max="16144" width="5.140625" style="4" customWidth="1"/>
    <col min="16145" max="16145" width="1.42578125" style="4" customWidth="1"/>
    <col min="16146" max="16148" width="5.140625" style="4" customWidth="1"/>
    <col min="16149" max="16149" width="2" style="4" customWidth="1"/>
    <col min="16150" max="16152" width="5.140625" style="4" customWidth="1"/>
    <col min="16153" max="16153" width="1.85546875" style="4" customWidth="1"/>
    <col min="16154" max="16156" width="5.140625" style="4" customWidth="1"/>
    <col min="16157" max="16384" width="11.42578125" style="4"/>
  </cols>
  <sheetData>
    <row r="1" spans="1:59" ht="14.25" customHeight="1" thickBot="1" x14ac:dyDescent="0.3">
      <c r="A1" s="318" t="s">
        <v>127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BG1" s="258" t="s">
        <v>232</v>
      </c>
    </row>
    <row r="2" spans="1:59" ht="14.25" x14ac:dyDescent="0.25">
      <c r="A2" s="318" t="s">
        <v>9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</row>
    <row r="3" spans="1:59" ht="14.25" x14ac:dyDescent="0.25">
      <c r="A3" s="318" t="s">
        <v>131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</row>
    <row r="4" spans="1:59" ht="14.25" x14ac:dyDescent="0.25">
      <c r="A4" s="318" t="s">
        <v>134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D4" s="326" t="s">
        <v>30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8" t="s">
        <v>141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D5" s="326" t="s">
        <v>31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8" t="s">
        <v>129</v>
      </c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D6" s="326" t="s">
        <v>174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3.5" thickBot="1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D7" s="325" t="s">
        <v>175</v>
      </c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</row>
    <row r="8" spans="1:59" ht="13.5" thickBot="1" x14ac:dyDescent="0.25">
      <c r="A8" s="320" t="s">
        <v>42</v>
      </c>
      <c r="B8" s="311" t="s">
        <v>11</v>
      </c>
      <c r="C8" s="311"/>
      <c r="D8" s="311"/>
      <c r="E8" s="8"/>
      <c r="F8" s="311" t="s">
        <v>13</v>
      </c>
      <c r="G8" s="311"/>
      <c r="H8" s="311"/>
      <c r="I8" s="8"/>
      <c r="J8" s="311" t="s">
        <v>14</v>
      </c>
      <c r="K8" s="311"/>
      <c r="L8" s="311"/>
      <c r="M8" s="8"/>
      <c r="N8" s="311" t="s">
        <v>15</v>
      </c>
      <c r="O8" s="311"/>
      <c r="P8" s="311"/>
      <c r="Q8" s="8"/>
      <c r="R8" s="311" t="s">
        <v>17</v>
      </c>
      <c r="S8" s="311"/>
      <c r="T8" s="311"/>
      <c r="U8" s="8"/>
      <c r="V8" s="311" t="s">
        <v>18</v>
      </c>
      <c r="W8" s="311"/>
      <c r="X8" s="311"/>
      <c r="Y8" s="8"/>
      <c r="Z8" s="311" t="s">
        <v>19</v>
      </c>
      <c r="AA8" s="311"/>
      <c r="AB8" s="311"/>
      <c r="AD8" s="321" t="s">
        <v>172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</row>
    <row r="9" spans="1:59" ht="13.5" thickBot="1" x14ac:dyDescent="0.25">
      <c r="A9" s="320"/>
      <c r="B9" s="60" t="s">
        <v>32</v>
      </c>
      <c r="C9" s="60" t="s">
        <v>33</v>
      </c>
      <c r="D9" s="60" t="s">
        <v>34</v>
      </c>
      <c r="E9" s="60"/>
      <c r="F9" s="60" t="s">
        <v>32</v>
      </c>
      <c r="G9" s="60" t="s">
        <v>33</v>
      </c>
      <c r="H9" s="60" t="s">
        <v>34</v>
      </c>
      <c r="I9" s="60"/>
      <c r="J9" s="60" t="s">
        <v>32</v>
      </c>
      <c r="K9" s="60" t="s">
        <v>33</v>
      </c>
      <c r="L9" s="60" t="s">
        <v>34</v>
      </c>
      <c r="M9" s="60"/>
      <c r="N9" s="60" t="s">
        <v>32</v>
      </c>
      <c r="O9" s="60" t="s">
        <v>33</v>
      </c>
      <c r="P9" s="60" t="s">
        <v>34</v>
      </c>
      <c r="Q9" s="60"/>
      <c r="R9" s="60" t="s">
        <v>32</v>
      </c>
      <c r="S9" s="60" t="s">
        <v>33</v>
      </c>
      <c r="T9" s="60" t="s">
        <v>34</v>
      </c>
      <c r="U9" s="60"/>
      <c r="V9" s="60" t="s">
        <v>32</v>
      </c>
      <c r="W9" s="60" t="s">
        <v>33</v>
      </c>
      <c r="X9" s="60" t="s">
        <v>34</v>
      </c>
      <c r="Y9" s="60"/>
      <c r="Z9" s="60" t="s">
        <v>32</v>
      </c>
      <c r="AA9" s="60" t="s">
        <v>33</v>
      </c>
      <c r="AB9" s="60" t="s">
        <v>34</v>
      </c>
      <c r="AD9" s="331" t="s">
        <v>42</v>
      </c>
      <c r="AE9" s="155" t="s">
        <v>41</v>
      </c>
      <c r="AF9" s="155"/>
      <c r="AG9" s="155"/>
      <c r="AH9" s="156"/>
      <c r="AI9" s="157" t="s">
        <v>13</v>
      </c>
      <c r="AJ9" s="157"/>
      <c r="AK9" s="157"/>
      <c r="AL9" s="156"/>
      <c r="AM9" s="158" t="s">
        <v>14</v>
      </c>
      <c r="AN9" s="158"/>
      <c r="AO9" s="157"/>
      <c r="AP9" s="156"/>
      <c r="AQ9" s="158" t="s">
        <v>15</v>
      </c>
      <c r="AR9" s="158"/>
      <c r="AS9" s="157"/>
      <c r="AT9" s="156"/>
      <c r="AU9" s="158" t="s">
        <v>17</v>
      </c>
      <c r="AV9" s="158"/>
      <c r="AW9" s="157"/>
      <c r="AX9" s="156"/>
      <c r="AY9" s="158" t="s">
        <v>18</v>
      </c>
      <c r="AZ9" s="158"/>
      <c r="BA9" s="157"/>
      <c r="BB9" s="156"/>
      <c r="BC9" s="158" t="s">
        <v>19</v>
      </c>
      <c r="BD9" s="158"/>
      <c r="BE9" s="157"/>
    </row>
    <row r="10" spans="1:59" ht="14.25" thickBot="1" x14ac:dyDescent="0.25">
      <c r="A10" s="106" t="s">
        <v>6</v>
      </c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45"/>
      <c r="AD10" s="332"/>
      <c r="AE10" s="159" t="s">
        <v>32</v>
      </c>
      <c r="AF10" s="159" t="s">
        <v>33</v>
      </c>
      <c r="AG10" s="159" t="s">
        <v>34</v>
      </c>
      <c r="AH10" s="159"/>
      <c r="AI10" s="159" t="s">
        <v>32</v>
      </c>
      <c r="AJ10" s="159" t="s">
        <v>33</v>
      </c>
      <c r="AK10" s="159" t="s">
        <v>34</v>
      </c>
      <c r="AL10" s="159"/>
      <c r="AM10" s="159" t="s">
        <v>32</v>
      </c>
      <c r="AN10" s="159" t="s">
        <v>33</v>
      </c>
      <c r="AO10" s="159" t="s">
        <v>34</v>
      </c>
      <c r="AP10" s="159"/>
      <c r="AQ10" s="159" t="s">
        <v>32</v>
      </c>
      <c r="AR10" s="159" t="s">
        <v>33</v>
      </c>
      <c r="AS10" s="159" t="s">
        <v>34</v>
      </c>
      <c r="AT10" s="159"/>
      <c r="AU10" s="159" t="s">
        <v>32</v>
      </c>
      <c r="AV10" s="159" t="s">
        <v>33</v>
      </c>
      <c r="AW10" s="159" t="s">
        <v>34</v>
      </c>
      <c r="AX10" s="159"/>
      <c r="AY10" s="159" t="s">
        <v>32</v>
      </c>
      <c r="AZ10" s="159" t="s">
        <v>33</v>
      </c>
      <c r="BA10" s="159" t="s">
        <v>34</v>
      </c>
      <c r="BB10" s="159"/>
      <c r="BC10" s="159" t="s">
        <v>32</v>
      </c>
      <c r="BD10" s="159" t="s">
        <v>33</v>
      </c>
      <c r="BE10" s="159" t="s">
        <v>34</v>
      </c>
    </row>
    <row r="11" spans="1:59" x14ac:dyDescent="0.2">
      <c r="A11" s="9"/>
      <c r="B11" s="107"/>
      <c r="C11" s="107"/>
      <c r="D11" s="107"/>
      <c r="E11" s="45"/>
      <c r="F11" s="107"/>
      <c r="G11" s="107"/>
      <c r="H11" s="107"/>
      <c r="I11" s="45"/>
      <c r="J11" s="107"/>
      <c r="K11" s="107"/>
      <c r="L11" s="107"/>
      <c r="M11" s="45"/>
      <c r="N11" s="107"/>
      <c r="O11" s="107"/>
      <c r="P11" s="107"/>
      <c r="Q11" s="45"/>
      <c r="R11" s="107"/>
      <c r="S11" s="107"/>
      <c r="T11" s="107"/>
      <c r="U11" s="45"/>
      <c r="V11" s="107"/>
      <c r="W11" s="107"/>
      <c r="X11" s="107"/>
      <c r="Y11" s="45"/>
      <c r="Z11" s="107"/>
      <c r="AA11" s="107"/>
      <c r="AB11" s="107"/>
      <c r="AD11" s="160"/>
      <c r="AE11" s="161"/>
      <c r="AF11" s="161"/>
      <c r="AG11" s="161"/>
      <c r="AH11" s="162"/>
      <c r="AI11" s="161"/>
      <c r="AJ11" s="161"/>
      <c r="AK11" s="161"/>
      <c r="AL11" s="162"/>
      <c r="AM11" s="161"/>
      <c r="AN11" s="161"/>
      <c r="AO11" s="161"/>
      <c r="AP11" s="162"/>
      <c r="AQ11" s="161"/>
      <c r="AR11" s="161"/>
      <c r="AS11" s="161"/>
      <c r="AT11" s="162"/>
      <c r="AU11" s="161"/>
      <c r="AV11" s="161"/>
      <c r="AW11" s="161"/>
      <c r="AX11" s="162"/>
      <c r="AY11" s="161"/>
      <c r="AZ11" s="161"/>
      <c r="BA11" s="161"/>
      <c r="BB11" s="162"/>
      <c r="BC11" s="161"/>
      <c r="BD11" s="161"/>
      <c r="BE11" s="161"/>
    </row>
    <row r="12" spans="1:59" ht="13.5" x14ac:dyDescent="0.25">
      <c r="A12" s="26" t="s">
        <v>11</v>
      </c>
      <c r="B12" s="109">
        <v>14169</v>
      </c>
      <c r="C12" s="109">
        <v>8629</v>
      </c>
      <c r="D12" s="109">
        <v>5538</v>
      </c>
      <c r="E12" s="109"/>
      <c r="F12" s="109">
        <f t="shared" ref="F12:AB12" si="0">SUM(F14:F39)</f>
        <v>919</v>
      </c>
      <c r="G12" s="109">
        <f t="shared" si="0"/>
        <v>536</v>
      </c>
      <c r="H12" s="109">
        <f t="shared" si="0"/>
        <v>383</v>
      </c>
      <c r="I12" s="109"/>
      <c r="J12" s="109">
        <f t="shared" si="0"/>
        <v>5150</v>
      </c>
      <c r="K12" s="109">
        <f t="shared" si="0"/>
        <v>3123</v>
      </c>
      <c r="L12" s="109">
        <f t="shared" si="0"/>
        <v>2027</v>
      </c>
      <c r="M12" s="109"/>
      <c r="N12" s="109">
        <f t="shared" si="0"/>
        <v>2567</v>
      </c>
      <c r="O12" s="109">
        <f t="shared" si="0"/>
        <v>1545</v>
      </c>
      <c r="P12" s="109">
        <f t="shared" si="0"/>
        <v>1022</v>
      </c>
      <c r="Q12" s="109"/>
      <c r="R12" s="109">
        <f t="shared" si="0"/>
        <v>2927</v>
      </c>
      <c r="S12" s="109">
        <f t="shared" si="0"/>
        <v>1789</v>
      </c>
      <c r="T12" s="109">
        <f t="shared" si="0"/>
        <v>1138</v>
      </c>
      <c r="U12" s="109"/>
      <c r="V12" s="109">
        <f t="shared" si="0"/>
        <v>1922</v>
      </c>
      <c r="W12" s="109">
        <f t="shared" si="0"/>
        <v>1211</v>
      </c>
      <c r="X12" s="109">
        <f t="shared" si="0"/>
        <v>711</v>
      </c>
      <c r="Y12" s="109"/>
      <c r="Z12" s="109">
        <f t="shared" si="0"/>
        <v>684</v>
      </c>
      <c r="AA12" s="109">
        <f t="shared" si="0"/>
        <v>421</v>
      </c>
      <c r="AB12" s="109">
        <f t="shared" si="0"/>
        <v>263</v>
      </c>
      <c r="AD12" s="163" t="s">
        <v>11</v>
      </c>
      <c r="AE12" s="164">
        <v>444816</v>
      </c>
      <c r="AF12" s="164">
        <v>228587</v>
      </c>
      <c r="AG12" s="164">
        <v>216229</v>
      </c>
      <c r="AH12" s="164"/>
      <c r="AI12" s="164">
        <v>74541</v>
      </c>
      <c r="AJ12" s="164">
        <v>38335</v>
      </c>
      <c r="AK12" s="164">
        <v>36206</v>
      </c>
      <c r="AL12" s="164"/>
      <c r="AM12" s="164">
        <v>80982</v>
      </c>
      <c r="AN12" s="164">
        <v>42147</v>
      </c>
      <c r="AO12" s="164">
        <v>38835</v>
      </c>
      <c r="AP12" s="164"/>
      <c r="AQ12" s="164">
        <v>74704</v>
      </c>
      <c r="AR12" s="164">
        <v>38439</v>
      </c>
      <c r="AS12" s="164">
        <v>36265</v>
      </c>
      <c r="AT12" s="164"/>
      <c r="AU12" s="164">
        <v>73360</v>
      </c>
      <c r="AV12" s="164">
        <v>37689</v>
      </c>
      <c r="AW12" s="164">
        <v>35671</v>
      </c>
      <c r="AX12" s="164"/>
      <c r="AY12" s="164">
        <v>71380</v>
      </c>
      <c r="AZ12" s="164">
        <v>36470</v>
      </c>
      <c r="BA12" s="164">
        <v>34910</v>
      </c>
      <c r="BB12" s="164"/>
      <c r="BC12" s="164">
        <v>69849</v>
      </c>
      <c r="BD12" s="164">
        <v>35507</v>
      </c>
      <c r="BE12" s="164">
        <v>34342</v>
      </c>
    </row>
    <row r="13" spans="1:59" s="154" customFormat="1" x14ac:dyDescent="0.2">
      <c r="A13" s="152"/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D13" s="156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</row>
    <row r="14" spans="1:59" x14ac:dyDescent="0.2">
      <c r="A14" s="51">
        <v>5</v>
      </c>
      <c r="B14" s="296">
        <v>0</v>
      </c>
      <c r="C14" s="296">
        <v>0</v>
      </c>
      <c r="D14" s="296">
        <v>0</v>
      </c>
      <c r="E14" s="296"/>
      <c r="F14" s="296">
        <v>0</v>
      </c>
      <c r="G14" s="296">
        <v>0</v>
      </c>
      <c r="H14" s="296">
        <f>+F14-G14</f>
        <v>0</v>
      </c>
      <c r="I14" s="296"/>
      <c r="J14" s="296">
        <v>0</v>
      </c>
      <c r="K14" s="296">
        <v>0</v>
      </c>
      <c r="L14" s="296">
        <f>+J14-K14</f>
        <v>0</v>
      </c>
      <c r="M14" s="296"/>
      <c r="N14" s="296">
        <v>0</v>
      </c>
      <c r="O14" s="296">
        <v>0</v>
      </c>
      <c r="P14" s="296">
        <f>+N14-O14</f>
        <v>0</v>
      </c>
      <c r="Q14" s="296"/>
      <c r="R14" s="296">
        <v>0</v>
      </c>
      <c r="S14" s="296">
        <v>0</v>
      </c>
      <c r="T14" s="296">
        <f>+R14-S14</f>
        <v>0</v>
      </c>
      <c r="U14" s="296"/>
      <c r="V14" s="296">
        <v>0</v>
      </c>
      <c r="W14" s="296">
        <v>0</v>
      </c>
      <c r="X14" s="296">
        <f>+V14-W14</f>
        <v>0</v>
      </c>
      <c r="Y14" s="296"/>
      <c r="Z14" s="296">
        <v>0</v>
      </c>
      <c r="AA14" s="296">
        <v>0</v>
      </c>
      <c r="AB14" s="296">
        <f>+Z14-AA14</f>
        <v>0</v>
      </c>
      <c r="AD14" s="165">
        <v>5</v>
      </c>
      <c r="AE14" s="164">
        <v>556</v>
      </c>
      <c r="AF14" s="164">
        <v>267</v>
      </c>
      <c r="AG14" s="164">
        <v>289</v>
      </c>
      <c r="AH14" s="164"/>
      <c r="AI14" s="164">
        <v>556</v>
      </c>
      <c r="AJ14" s="164">
        <v>267</v>
      </c>
      <c r="AK14" s="164">
        <v>289</v>
      </c>
      <c r="AL14" s="164"/>
      <c r="AM14" s="164">
        <v>0</v>
      </c>
      <c r="AN14" s="164">
        <v>0</v>
      </c>
      <c r="AO14" s="164">
        <v>0</v>
      </c>
      <c r="AP14" s="164"/>
      <c r="AQ14" s="164">
        <v>0</v>
      </c>
      <c r="AR14" s="164">
        <v>0</v>
      </c>
      <c r="AS14" s="164">
        <v>0</v>
      </c>
      <c r="AT14" s="164"/>
      <c r="AU14" s="164">
        <v>0</v>
      </c>
      <c r="AV14" s="164">
        <v>0</v>
      </c>
      <c r="AW14" s="164">
        <v>0</v>
      </c>
      <c r="AX14" s="164"/>
      <c r="AY14" s="164">
        <v>0</v>
      </c>
      <c r="AZ14" s="164">
        <v>0</v>
      </c>
      <c r="BA14" s="164">
        <v>0</v>
      </c>
      <c r="BB14" s="164"/>
      <c r="BC14" s="164">
        <v>0</v>
      </c>
      <c r="BD14" s="164">
        <v>0</v>
      </c>
      <c r="BE14" s="164">
        <v>0</v>
      </c>
    </row>
    <row r="15" spans="1:59" x14ac:dyDescent="0.2">
      <c r="A15" s="51">
        <v>6</v>
      </c>
      <c r="B15" s="153">
        <v>94</v>
      </c>
      <c r="C15" s="153">
        <v>53</v>
      </c>
      <c r="D15" s="153">
        <v>41</v>
      </c>
      <c r="E15" s="153"/>
      <c r="F15" s="153">
        <v>93</v>
      </c>
      <c r="G15" s="153">
        <v>52</v>
      </c>
      <c r="H15" s="153">
        <f t="shared" ref="H15:H39" si="1">+F15-G15</f>
        <v>41</v>
      </c>
      <c r="I15" s="153"/>
      <c r="J15" s="153">
        <v>1</v>
      </c>
      <c r="K15" s="153">
        <v>1</v>
      </c>
      <c r="L15" s="153">
        <f t="shared" ref="L15:L39" si="2">+J15-K15</f>
        <v>0</v>
      </c>
      <c r="M15" s="153"/>
      <c r="N15" s="296">
        <v>0</v>
      </c>
      <c r="O15" s="296">
        <v>0</v>
      </c>
      <c r="P15" s="296">
        <f t="shared" ref="P15:P39" si="3">+N15-O15</f>
        <v>0</v>
      </c>
      <c r="Q15" s="153"/>
      <c r="R15" s="296">
        <v>0</v>
      </c>
      <c r="S15" s="296">
        <v>0</v>
      </c>
      <c r="T15" s="296">
        <f t="shared" ref="T15:T39" si="4">+R15-S15</f>
        <v>0</v>
      </c>
      <c r="U15" s="153"/>
      <c r="V15" s="296">
        <v>0</v>
      </c>
      <c r="W15" s="296">
        <v>0</v>
      </c>
      <c r="X15" s="296">
        <f t="shared" ref="X15:X39" si="5">+V15-W15</f>
        <v>0</v>
      </c>
      <c r="Y15" s="153"/>
      <c r="Z15" s="296">
        <v>0</v>
      </c>
      <c r="AA15" s="296">
        <v>0</v>
      </c>
      <c r="AB15" s="296">
        <f t="shared" ref="AB15:AB39" si="6">+Z15-AA15</f>
        <v>0</v>
      </c>
      <c r="AD15" s="165">
        <v>6</v>
      </c>
      <c r="AE15" s="164">
        <v>65441</v>
      </c>
      <c r="AF15" s="164">
        <v>33523</v>
      </c>
      <c r="AG15" s="164">
        <v>31918</v>
      </c>
      <c r="AH15" s="164"/>
      <c r="AI15" s="164">
        <v>64385</v>
      </c>
      <c r="AJ15" s="164">
        <v>32956</v>
      </c>
      <c r="AK15" s="164">
        <v>31429</v>
      </c>
      <c r="AL15" s="164"/>
      <c r="AM15" s="164">
        <v>1056</v>
      </c>
      <c r="AN15" s="164">
        <v>567</v>
      </c>
      <c r="AO15" s="164">
        <v>489</v>
      </c>
      <c r="AP15" s="164"/>
      <c r="AQ15" s="164">
        <v>0</v>
      </c>
      <c r="AR15" s="164">
        <v>0</v>
      </c>
      <c r="AS15" s="164">
        <v>0</v>
      </c>
      <c r="AT15" s="164"/>
      <c r="AU15" s="164">
        <v>0</v>
      </c>
      <c r="AV15" s="164">
        <v>0</v>
      </c>
      <c r="AW15" s="164">
        <v>0</v>
      </c>
      <c r="AX15" s="164"/>
      <c r="AY15" s="164">
        <v>0</v>
      </c>
      <c r="AZ15" s="164">
        <v>0</v>
      </c>
      <c r="BA15" s="164">
        <v>0</v>
      </c>
      <c r="BB15" s="164"/>
      <c r="BC15" s="164">
        <v>0</v>
      </c>
      <c r="BD15" s="164">
        <v>0</v>
      </c>
      <c r="BE15" s="164">
        <v>0</v>
      </c>
    </row>
    <row r="16" spans="1:59" x14ac:dyDescent="0.2">
      <c r="A16" s="51">
        <v>7</v>
      </c>
      <c r="B16" s="153">
        <v>1249</v>
      </c>
      <c r="C16" s="153">
        <v>752</v>
      </c>
      <c r="D16" s="153">
        <v>497</v>
      </c>
      <c r="E16" s="153"/>
      <c r="F16" s="153">
        <v>611</v>
      </c>
      <c r="G16" s="153">
        <v>364</v>
      </c>
      <c r="H16" s="153">
        <f t="shared" si="1"/>
        <v>247</v>
      </c>
      <c r="I16" s="153"/>
      <c r="J16" s="153">
        <v>638</v>
      </c>
      <c r="K16" s="153">
        <v>388</v>
      </c>
      <c r="L16" s="153">
        <f t="shared" si="2"/>
        <v>250</v>
      </c>
      <c r="M16" s="153"/>
      <c r="N16" s="296">
        <v>0</v>
      </c>
      <c r="O16" s="296">
        <v>0</v>
      </c>
      <c r="P16" s="296">
        <f t="shared" si="3"/>
        <v>0</v>
      </c>
      <c r="Q16" s="153"/>
      <c r="R16" s="296">
        <v>0</v>
      </c>
      <c r="S16" s="296">
        <v>0</v>
      </c>
      <c r="T16" s="296">
        <f t="shared" si="4"/>
        <v>0</v>
      </c>
      <c r="U16" s="153"/>
      <c r="V16" s="296">
        <v>0</v>
      </c>
      <c r="W16" s="296">
        <v>0</v>
      </c>
      <c r="X16" s="296">
        <f t="shared" si="5"/>
        <v>0</v>
      </c>
      <c r="Y16" s="153"/>
      <c r="Z16" s="296">
        <v>0</v>
      </c>
      <c r="AA16" s="296">
        <v>0</v>
      </c>
      <c r="AB16" s="296">
        <f t="shared" si="6"/>
        <v>0</v>
      </c>
      <c r="AD16" s="165">
        <v>7</v>
      </c>
      <c r="AE16" s="164">
        <v>71735</v>
      </c>
      <c r="AF16" s="164">
        <v>36694</v>
      </c>
      <c r="AG16" s="164">
        <v>35041</v>
      </c>
      <c r="AH16" s="164"/>
      <c r="AI16" s="164">
        <v>8677</v>
      </c>
      <c r="AJ16" s="164">
        <v>4577</v>
      </c>
      <c r="AK16" s="164">
        <v>4100</v>
      </c>
      <c r="AL16" s="164"/>
      <c r="AM16" s="164">
        <v>62101</v>
      </c>
      <c r="AN16" s="164">
        <v>31640</v>
      </c>
      <c r="AO16" s="164">
        <v>30461</v>
      </c>
      <c r="AP16" s="164"/>
      <c r="AQ16" s="164">
        <v>957</v>
      </c>
      <c r="AR16" s="164">
        <v>477</v>
      </c>
      <c r="AS16" s="164">
        <v>480</v>
      </c>
      <c r="AT16" s="164"/>
      <c r="AU16" s="164">
        <v>0</v>
      </c>
      <c r="AV16" s="164">
        <v>0</v>
      </c>
      <c r="AW16" s="164">
        <v>0</v>
      </c>
      <c r="AX16" s="164"/>
      <c r="AY16" s="164">
        <v>0</v>
      </c>
      <c r="AZ16" s="164">
        <v>0</v>
      </c>
      <c r="BA16" s="164">
        <v>0</v>
      </c>
      <c r="BB16" s="164"/>
      <c r="BC16" s="164">
        <v>0</v>
      </c>
      <c r="BD16" s="164">
        <v>0</v>
      </c>
      <c r="BE16" s="164">
        <v>0</v>
      </c>
    </row>
    <row r="17" spans="1:57" x14ac:dyDescent="0.2">
      <c r="A17" s="51">
        <v>8</v>
      </c>
      <c r="B17" s="153">
        <v>3519</v>
      </c>
      <c r="C17" s="153">
        <v>2096</v>
      </c>
      <c r="D17" s="153">
        <v>1423</v>
      </c>
      <c r="E17" s="153"/>
      <c r="F17" s="153">
        <v>164</v>
      </c>
      <c r="G17" s="153">
        <v>91</v>
      </c>
      <c r="H17" s="153">
        <f t="shared" si="1"/>
        <v>73</v>
      </c>
      <c r="I17" s="153"/>
      <c r="J17" s="153">
        <v>3050</v>
      </c>
      <c r="K17" s="153">
        <v>1837</v>
      </c>
      <c r="L17" s="153">
        <f t="shared" si="2"/>
        <v>1213</v>
      </c>
      <c r="M17" s="153"/>
      <c r="N17" s="153">
        <v>305</v>
      </c>
      <c r="O17" s="153">
        <v>168</v>
      </c>
      <c r="P17" s="153">
        <f t="shared" si="3"/>
        <v>137</v>
      </c>
      <c r="Q17" s="153"/>
      <c r="R17" s="296">
        <v>0</v>
      </c>
      <c r="S17" s="296">
        <v>0</v>
      </c>
      <c r="T17" s="296">
        <f t="shared" si="4"/>
        <v>0</v>
      </c>
      <c r="U17" s="153"/>
      <c r="V17" s="296">
        <v>0</v>
      </c>
      <c r="W17" s="296">
        <v>0</v>
      </c>
      <c r="X17" s="296">
        <f t="shared" si="5"/>
        <v>0</v>
      </c>
      <c r="Y17" s="153"/>
      <c r="Z17" s="296">
        <v>0</v>
      </c>
      <c r="AA17" s="296">
        <v>0</v>
      </c>
      <c r="AB17" s="296">
        <f t="shared" si="6"/>
        <v>0</v>
      </c>
      <c r="AD17" s="165">
        <v>8</v>
      </c>
      <c r="AE17" s="164">
        <v>70586</v>
      </c>
      <c r="AF17" s="164">
        <v>36231</v>
      </c>
      <c r="AG17" s="164">
        <v>34355</v>
      </c>
      <c r="AH17" s="164"/>
      <c r="AI17" s="164">
        <v>646</v>
      </c>
      <c r="AJ17" s="164">
        <v>381</v>
      </c>
      <c r="AK17" s="164">
        <v>265</v>
      </c>
      <c r="AL17" s="164"/>
      <c r="AM17" s="164">
        <v>14444</v>
      </c>
      <c r="AN17" s="164">
        <v>7919</v>
      </c>
      <c r="AO17" s="164">
        <v>6525</v>
      </c>
      <c r="AP17" s="164"/>
      <c r="AQ17" s="164">
        <v>54490</v>
      </c>
      <c r="AR17" s="164">
        <v>27435</v>
      </c>
      <c r="AS17" s="164">
        <v>27055</v>
      </c>
      <c r="AT17" s="164"/>
      <c r="AU17" s="164">
        <v>1006</v>
      </c>
      <c r="AV17" s="164">
        <v>496</v>
      </c>
      <c r="AW17" s="164">
        <v>510</v>
      </c>
      <c r="AX17" s="164"/>
      <c r="AY17" s="164">
        <v>0</v>
      </c>
      <c r="AZ17" s="164">
        <v>0</v>
      </c>
      <c r="BA17" s="164">
        <v>0</v>
      </c>
      <c r="BB17" s="164"/>
      <c r="BC17" s="164">
        <v>0</v>
      </c>
      <c r="BD17" s="164">
        <v>0</v>
      </c>
      <c r="BE17" s="164">
        <v>0</v>
      </c>
    </row>
    <row r="18" spans="1:57" x14ac:dyDescent="0.2">
      <c r="A18" s="51">
        <v>9</v>
      </c>
      <c r="B18" s="153">
        <v>2605</v>
      </c>
      <c r="C18" s="153">
        <v>1536</v>
      </c>
      <c r="D18" s="153">
        <v>1069</v>
      </c>
      <c r="E18" s="153"/>
      <c r="F18" s="153">
        <v>32</v>
      </c>
      <c r="G18" s="153">
        <v>17</v>
      </c>
      <c r="H18" s="153">
        <f t="shared" si="1"/>
        <v>15</v>
      </c>
      <c r="I18" s="153"/>
      <c r="J18" s="153">
        <v>1146</v>
      </c>
      <c r="K18" s="153">
        <v>700</v>
      </c>
      <c r="L18" s="153">
        <f t="shared" si="2"/>
        <v>446</v>
      </c>
      <c r="M18" s="153"/>
      <c r="N18" s="153">
        <v>1156</v>
      </c>
      <c r="O18" s="153">
        <v>659</v>
      </c>
      <c r="P18" s="153">
        <f t="shared" si="3"/>
        <v>497</v>
      </c>
      <c r="Q18" s="153"/>
      <c r="R18" s="153">
        <v>271</v>
      </c>
      <c r="S18" s="153">
        <v>160</v>
      </c>
      <c r="T18" s="153">
        <f t="shared" si="4"/>
        <v>111</v>
      </c>
      <c r="U18" s="153"/>
      <c r="V18" s="296">
        <v>0</v>
      </c>
      <c r="W18" s="296">
        <v>0</v>
      </c>
      <c r="X18" s="296">
        <f t="shared" si="5"/>
        <v>0</v>
      </c>
      <c r="Y18" s="153"/>
      <c r="Z18" s="296">
        <v>0</v>
      </c>
      <c r="AA18" s="296">
        <v>0</v>
      </c>
      <c r="AB18" s="296">
        <f t="shared" si="6"/>
        <v>0</v>
      </c>
      <c r="AD18" s="165">
        <v>9</v>
      </c>
      <c r="AE18" s="164">
        <v>69663</v>
      </c>
      <c r="AF18" s="164">
        <v>35522</v>
      </c>
      <c r="AG18" s="164">
        <v>34141</v>
      </c>
      <c r="AH18" s="164"/>
      <c r="AI18" s="164">
        <v>157</v>
      </c>
      <c r="AJ18" s="164">
        <v>81</v>
      </c>
      <c r="AK18" s="164">
        <v>76</v>
      </c>
      <c r="AL18" s="164"/>
      <c r="AM18" s="164">
        <v>2560</v>
      </c>
      <c r="AN18" s="164">
        <v>1523</v>
      </c>
      <c r="AO18" s="164">
        <v>1037</v>
      </c>
      <c r="AP18" s="164"/>
      <c r="AQ18" s="164">
        <v>14769</v>
      </c>
      <c r="AR18" s="164">
        <v>7882</v>
      </c>
      <c r="AS18" s="164">
        <v>6887</v>
      </c>
      <c r="AT18" s="164"/>
      <c r="AU18" s="164">
        <v>51322</v>
      </c>
      <c r="AV18" s="164">
        <v>25620</v>
      </c>
      <c r="AW18" s="164">
        <v>25702</v>
      </c>
      <c r="AX18" s="164"/>
      <c r="AY18" s="164">
        <v>855</v>
      </c>
      <c r="AZ18" s="164">
        <v>416</v>
      </c>
      <c r="BA18" s="164">
        <v>439</v>
      </c>
      <c r="BB18" s="164"/>
      <c r="BC18" s="164">
        <v>0</v>
      </c>
      <c r="BD18" s="164">
        <v>0</v>
      </c>
      <c r="BE18" s="164">
        <v>0</v>
      </c>
    </row>
    <row r="19" spans="1:57" x14ac:dyDescent="0.2">
      <c r="A19" s="51">
        <v>10</v>
      </c>
      <c r="B19" s="153">
        <v>2484</v>
      </c>
      <c r="C19" s="153">
        <v>1527</v>
      </c>
      <c r="D19" s="153">
        <v>957</v>
      </c>
      <c r="E19" s="153"/>
      <c r="F19" s="153">
        <v>12</v>
      </c>
      <c r="G19" s="153">
        <v>7</v>
      </c>
      <c r="H19" s="153">
        <f t="shared" si="1"/>
        <v>5</v>
      </c>
      <c r="I19" s="153"/>
      <c r="J19" s="153">
        <v>231</v>
      </c>
      <c r="K19" s="153">
        <v>149</v>
      </c>
      <c r="L19" s="153">
        <f t="shared" si="2"/>
        <v>82</v>
      </c>
      <c r="M19" s="153"/>
      <c r="N19" s="153">
        <v>760</v>
      </c>
      <c r="O19" s="153">
        <v>480</v>
      </c>
      <c r="P19" s="153">
        <f t="shared" si="3"/>
        <v>280</v>
      </c>
      <c r="Q19" s="153"/>
      <c r="R19" s="153">
        <v>1297</v>
      </c>
      <c r="S19" s="153">
        <v>767</v>
      </c>
      <c r="T19" s="153">
        <f t="shared" si="4"/>
        <v>530</v>
      </c>
      <c r="U19" s="153"/>
      <c r="V19" s="153">
        <v>184</v>
      </c>
      <c r="W19" s="153">
        <v>124</v>
      </c>
      <c r="X19" s="153">
        <f t="shared" si="5"/>
        <v>60</v>
      </c>
      <c r="Y19" s="153"/>
      <c r="Z19" s="296">
        <v>0</v>
      </c>
      <c r="AA19" s="296">
        <v>0</v>
      </c>
      <c r="AB19" s="296">
        <f t="shared" si="6"/>
        <v>0</v>
      </c>
      <c r="AD19" s="165">
        <v>10</v>
      </c>
      <c r="AE19" s="164">
        <v>69239</v>
      </c>
      <c r="AF19" s="164">
        <v>35273</v>
      </c>
      <c r="AG19" s="164">
        <v>33966</v>
      </c>
      <c r="AH19" s="164"/>
      <c r="AI19" s="164">
        <v>62</v>
      </c>
      <c r="AJ19" s="164">
        <v>35</v>
      </c>
      <c r="AK19" s="164">
        <v>27</v>
      </c>
      <c r="AL19" s="164"/>
      <c r="AM19" s="164">
        <v>584</v>
      </c>
      <c r="AN19" s="164">
        <v>358</v>
      </c>
      <c r="AO19" s="164">
        <v>226</v>
      </c>
      <c r="AP19" s="164"/>
      <c r="AQ19" s="164">
        <v>3316</v>
      </c>
      <c r="AR19" s="164">
        <v>1941</v>
      </c>
      <c r="AS19" s="164">
        <v>1375</v>
      </c>
      <c r="AT19" s="164"/>
      <c r="AU19" s="164">
        <v>15088</v>
      </c>
      <c r="AV19" s="164">
        <v>8097</v>
      </c>
      <c r="AW19" s="164">
        <v>6991</v>
      </c>
      <c r="AX19" s="164"/>
      <c r="AY19" s="164">
        <v>49056</v>
      </c>
      <c r="AZ19" s="164">
        <v>24318</v>
      </c>
      <c r="BA19" s="164">
        <v>24738</v>
      </c>
      <c r="BB19" s="164"/>
      <c r="BC19" s="164">
        <v>1133</v>
      </c>
      <c r="BD19" s="164">
        <v>524</v>
      </c>
      <c r="BE19" s="164">
        <v>609</v>
      </c>
    </row>
    <row r="20" spans="1:57" x14ac:dyDescent="0.2">
      <c r="A20" s="51">
        <v>11</v>
      </c>
      <c r="B20" s="153">
        <v>2069</v>
      </c>
      <c r="C20" s="153">
        <v>1331</v>
      </c>
      <c r="D20" s="153">
        <v>738</v>
      </c>
      <c r="E20" s="153"/>
      <c r="F20" s="153">
        <v>3</v>
      </c>
      <c r="G20" s="153">
        <v>3</v>
      </c>
      <c r="H20" s="153">
        <f t="shared" si="1"/>
        <v>0</v>
      </c>
      <c r="I20" s="153"/>
      <c r="J20" s="153">
        <v>58</v>
      </c>
      <c r="K20" s="153">
        <v>32</v>
      </c>
      <c r="L20" s="153">
        <f t="shared" si="2"/>
        <v>26</v>
      </c>
      <c r="M20" s="153"/>
      <c r="N20" s="153">
        <v>231</v>
      </c>
      <c r="O20" s="153">
        <v>166</v>
      </c>
      <c r="P20" s="153">
        <f t="shared" si="3"/>
        <v>65</v>
      </c>
      <c r="Q20" s="153"/>
      <c r="R20" s="153">
        <v>905</v>
      </c>
      <c r="S20" s="153">
        <v>584</v>
      </c>
      <c r="T20" s="153">
        <f t="shared" si="4"/>
        <v>321</v>
      </c>
      <c r="U20" s="153"/>
      <c r="V20" s="153">
        <v>823</v>
      </c>
      <c r="W20" s="153">
        <v>514</v>
      </c>
      <c r="X20" s="153">
        <f t="shared" si="5"/>
        <v>309</v>
      </c>
      <c r="Y20" s="153"/>
      <c r="Z20" s="153">
        <v>49</v>
      </c>
      <c r="AA20" s="153">
        <v>32</v>
      </c>
      <c r="AB20" s="153">
        <f t="shared" si="6"/>
        <v>17</v>
      </c>
      <c r="AD20" s="165">
        <v>11</v>
      </c>
      <c r="AE20" s="164">
        <v>68150</v>
      </c>
      <c r="AF20" s="164">
        <v>34400</v>
      </c>
      <c r="AG20" s="164">
        <v>33750</v>
      </c>
      <c r="AH20" s="164"/>
      <c r="AI20" s="164">
        <v>30</v>
      </c>
      <c r="AJ20" s="164">
        <v>21</v>
      </c>
      <c r="AK20" s="164">
        <v>9</v>
      </c>
      <c r="AL20" s="164"/>
      <c r="AM20" s="164">
        <v>148</v>
      </c>
      <c r="AN20" s="164">
        <v>83</v>
      </c>
      <c r="AO20" s="164">
        <v>65</v>
      </c>
      <c r="AP20" s="164"/>
      <c r="AQ20" s="164">
        <v>809</v>
      </c>
      <c r="AR20" s="164">
        <v>494</v>
      </c>
      <c r="AS20" s="164">
        <v>315</v>
      </c>
      <c r="AT20" s="164"/>
      <c r="AU20" s="164">
        <v>4285</v>
      </c>
      <c r="AV20" s="164">
        <v>2459</v>
      </c>
      <c r="AW20" s="164">
        <v>1826</v>
      </c>
      <c r="AX20" s="164"/>
      <c r="AY20" s="164">
        <v>15377</v>
      </c>
      <c r="AZ20" s="164">
        <v>8091</v>
      </c>
      <c r="BA20" s="164">
        <v>7286</v>
      </c>
      <c r="BB20" s="164"/>
      <c r="BC20" s="164">
        <v>47501</v>
      </c>
      <c r="BD20" s="164">
        <v>23252</v>
      </c>
      <c r="BE20" s="164">
        <v>24249</v>
      </c>
    </row>
    <row r="21" spans="1:57" x14ac:dyDescent="0.2">
      <c r="A21" s="51">
        <v>12</v>
      </c>
      <c r="B21" s="153">
        <v>1268</v>
      </c>
      <c r="C21" s="153">
        <v>786</v>
      </c>
      <c r="D21" s="153">
        <v>482</v>
      </c>
      <c r="E21" s="153"/>
      <c r="F21" s="153">
        <v>3</v>
      </c>
      <c r="G21" s="153">
        <v>2</v>
      </c>
      <c r="H21" s="153">
        <f t="shared" si="1"/>
        <v>1</v>
      </c>
      <c r="I21" s="153"/>
      <c r="J21" s="153">
        <v>13</v>
      </c>
      <c r="K21" s="153">
        <v>9</v>
      </c>
      <c r="L21" s="153">
        <f t="shared" si="2"/>
        <v>4</v>
      </c>
      <c r="M21" s="153"/>
      <c r="N21" s="153">
        <v>80</v>
      </c>
      <c r="O21" s="153">
        <v>50</v>
      </c>
      <c r="P21" s="153">
        <f t="shared" si="3"/>
        <v>30</v>
      </c>
      <c r="Q21" s="153"/>
      <c r="R21" s="153">
        <v>323</v>
      </c>
      <c r="S21" s="153">
        <v>197</v>
      </c>
      <c r="T21" s="153">
        <f t="shared" si="4"/>
        <v>126</v>
      </c>
      <c r="U21" s="153"/>
      <c r="V21" s="153">
        <v>597</v>
      </c>
      <c r="W21" s="153">
        <v>368</v>
      </c>
      <c r="X21" s="153">
        <f t="shared" si="5"/>
        <v>229</v>
      </c>
      <c r="Y21" s="153"/>
      <c r="Z21" s="153">
        <v>252</v>
      </c>
      <c r="AA21" s="153">
        <v>160</v>
      </c>
      <c r="AB21" s="153">
        <f t="shared" si="6"/>
        <v>92</v>
      </c>
      <c r="AD21" s="165">
        <v>12</v>
      </c>
      <c r="AE21" s="164">
        <v>20631</v>
      </c>
      <c r="AF21" s="164">
        <v>11412</v>
      </c>
      <c r="AG21" s="164">
        <v>9219</v>
      </c>
      <c r="AH21" s="164"/>
      <c r="AI21" s="164">
        <v>14</v>
      </c>
      <c r="AJ21" s="164">
        <v>8</v>
      </c>
      <c r="AK21" s="164">
        <v>6</v>
      </c>
      <c r="AL21" s="164"/>
      <c r="AM21" s="164">
        <v>51</v>
      </c>
      <c r="AN21" s="164">
        <v>33</v>
      </c>
      <c r="AO21" s="164">
        <v>18</v>
      </c>
      <c r="AP21" s="164"/>
      <c r="AQ21" s="164">
        <v>219</v>
      </c>
      <c r="AR21" s="164">
        <v>128</v>
      </c>
      <c r="AS21" s="164">
        <v>91</v>
      </c>
      <c r="AT21" s="164"/>
      <c r="AU21" s="164">
        <v>1149</v>
      </c>
      <c r="AV21" s="164">
        <v>700</v>
      </c>
      <c r="AW21" s="164">
        <v>449</v>
      </c>
      <c r="AX21" s="164"/>
      <c r="AY21" s="164">
        <v>4240</v>
      </c>
      <c r="AZ21" s="164">
        <v>2499</v>
      </c>
      <c r="BA21" s="164">
        <v>1741</v>
      </c>
      <c r="BB21" s="164"/>
      <c r="BC21" s="164">
        <v>14958</v>
      </c>
      <c r="BD21" s="164">
        <v>8044</v>
      </c>
      <c r="BE21" s="164">
        <v>6914</v>
      </c>
    </row>
    <row r="22" spans="1:57" x14ac:dyDescent="0.2">
      <c r="A22" s="196">
        <v>13</v>
      </c>
      <c r="B22" s="153">
        <v>565</v>
      </c>
      <c r="C22" s="153">
        <v>355</v>
      </c>
      <c r="D22" s="153">
        <v>210</v>
      </c>
      <c r="E22" s="153"/>
      <c r="F22" s="296">
        <v>0</v>
      </c>
      <c r="G22" s="296">
        <v>0</v>
      </c>
      <c r="H22" s="296">
        <f t="shared" si="1"/>
        <v>0</v>
      </c>
      <c r="I22" s="153"/>
      <c r="J22" s="153">
        <v>5</v>
      </c>
      <c r="K22" s="153">
        <v>4</v>
      </c>
      <c r="L22" s="153">
        <f t="shared" si="2"/>
        <v>1</v>
      </c>
      <c r="M22" s="153"/>
      <c r="N22" s="153">
        <v>19</v>
      </c>
      <c r="O22" s="153">
        <v>11</v>
      </c>
      <c r="P22" s="153">
        <f t="shared" si="3"/>
        <v>8</v>
      </c>
      <c r="Q22" s="153"/>
      <c r="R22" s="153">
        <v>83</v>
      </c>
      <c r="S22" s="153">
        <v>51</v>
      </c>
      <c r="T22" s="153">
        <f t="shared" si="4"/>
        <v>32</v>
      </c>
      <c r="U22" s="153"/>
      <c r="V22" s="153">
        <v>221</v>
      </c>
      <c r="W22" s="153">
        <v>148</v>
      </c>
      <c r="X22" s="153">
        <f t="shared" si="5"/>
        <v>73</v>
      </c>
      <c r="Y22" s="153"/>
      <c r="Z22" s="153">
        <v>237</v>
      </c>
      <c r="AA22" s="153">
        <v>141</v>
      </c>
      <c r="AB22" s="153">
        <f t="shared" si="6"/>
        <v>96</v>
      </c>
      <c r="AD22" s="166">
        <v>13</v>
      </c>
      <c r="AE22" s="164">
        <v>6176</v>
      </c>
      <c r="AF22" s="164">
        <v>3707</v>
      </c>
      <c r="AG22" s="164">
        <v>2469</v>
      </c>
      <c r="AH22" s="164"/>
      <c r="AI22" s="164">
        <v>8</v>
      </c>
      <c r="AJ22" s="164">
        <v>7</v>
      </c>
      <c r="AK22" s="164">
        <v>1</v>
      </c>
      <c r="AL22" s="164"/>
      <c r="AM22" s="164">
        <v>21</v>
      </c>
      <c r="AN22" s="164">
        <v>15</v>
      </c>
      <c r="AO22" s="164">
        <v>6</v>
      </c>
      <c r="AP22" s="164"/>
      <c r="AQ22" s="164">
        <v>76</v>
      </c>
      <c r="AR22" s="164">
        <v>45</v>
      </c>
      <c r="AS22" s="164">
        <v>31</v>
      </c>
      <c r="AT22" s="164"/>
      <c r="AU22" s="164">
        <v>322</v>
      </c>
      <c r="AV22" s="164">
        <v>197</v>
      </c>
      <c r="AW22" s="164">
        <v>125</v>
      </c>
      <c r="AX22" s="164"/>
      <c r="AY22" s="164">
        <v>1309</v>
      </c>
      <c r="AZ22" s="164">
        <v>831</v>
      </c>
      <c r="BA22" s="164">
        <v>478</v>
      </c>
      <c r="BB22" s="164"/>
      <c r="BC22" s="164">
        <v>4440</v>
      </c>
      <c r="BD22" s="164">
        <v>2612</v>
      </c>
      <c r="BE22" s="164">
        <v>1828</v>
      </c>
    </row>
    <row r="23" spans="1:57" x14ac:dyDescent="0.2">
      <c r="A23" s="51">
        <v>14</v>
      </c>
      <c r="B23" s="153">
        <v>197</v>
      </c>
      <c r="C23" s="153">
        <v>126</v>
      </c>
      <c r="D23" s="153">
        <v>71</v>
      </c>
      <c r="E23" s="153"/>
      <c r="F23" s="296">
        <v>0</v>
      </c>
      <c r="G23" s="296">
        <v>0</v>
      </c>
      <c r="H23" s="296">
        <f t="shared" si="1"/>
        <v>0</v>
      </c>
      <c r="I23" s="153"/>
      <c r="J23" s="153">
        <v>3</v>
      </c>
      <c r="K23" s="153">
        <v>2</v>
      </c>
      <c r="L23" s="153">
        <f t="shared" si="2"/>
        <v>1</v>
      </c>
      <c r="M23" s="153"/>
      <c r="N23" s="153">
        <v>7</v>
      </c>
      <c r="O23" s="153">
        <v>7</v>
      </c>
      <c r="P23" s="153">
        <f t="shared" si="3"/>
        <v>0</v>
      </c>
      <c r="Q23" s="153"/>
      <c r="R23" s="153">
        <v>23</v>
      </c>
      <c r="S23" s="153">
        <v>14</v>
      </c>
      <c r="T23" s="153">
        <f t="shared" si="4"/>
        <v>9</v>
      </c>
      <c r="U23" s="153"/>
      <c r="V23" s="153">
        <v>65</v>
      </c>
      <c r="W23" s="153">
        <v>40</v>
      </c>
      <c r="X23" s="153">
        <f t="shared" si="5"/>
        <v>25</v>
      </c>
      <c r="Y23" s="153"/>
      <c r="Z23" s="153">
        <v>99</v>
      </c>
      <c r="AA23" s="153">
        <v>63</v>
      </c>
      <c r="AB23" s="153">
        <f t="shared" si="6"/>
        <v>36</v>
      </c>
      <c r="AD23" s="165">
        <v>14</v>
      </c>
      <c r="AE23" s="164">
        <v>1856</v>
      </c>
      <c r="AF23" s="164">
        <v>1141</v>
      </c>
      <c r="AG23" s="164">
        <v>715</v>
      </c>
      <c r="AH23" s="164"/>
      <c r="AI23" s="164">
        <v>3</v>
      </c>
      <c r="AJ23" s="164">
        <v>1</v>
      </c>
      <c r="AK23" s="164">
        <v>2</v>
      </c>
      <c r="AL23" s="164"/>
      <c r="AM23" s="164">
        <v>8</v>
      </c>
      <c r="AN23" s="164">
        <v>6</v>
      </c>
      <c r="AO23" s="164">
        <v>2</v>
      </c>
      <c r="AP23" s="164"/>
      <c r="AQ23" s="164">
        <v>33</v>
      </c>
      <c r="AR23" s="164">
        <v>26</v>
      </c>
      <c r="AS23" s="164">
        <v>7</v>
      </c>
      <c r="AT23" s="164"/>
      <c r="AU23" s="164">
        <v>109</v>
      </c>
      <c r="AV23" s="164">
        <v>77</v>
      </c>
      <c r="AW23" s="164">
        <v>32</v>
      </c>
      <c r="AX23" s="164"/>
      <c r="AY23" s="164">
        <v>361</v>
      </c>
      <c r="AZ23" s="164">
        <v>222</v>
      </c>
      <c r="BA23" s="164">
        <v>139</v>
      </c>
      <c r="BB23" s="164"/>
      <c r="BC23" s="164">
        <v>1342</v>
      </c>
      <c r="BD23" s="164">
        <v>809</v>
      </c>
      <c r="BE23" s="164">
        <v>533</v>
      </c>
    </row>
    <row r="24" spans="1:57" x14ac:dyDescent="0.2">
      <c r="A24" s="51">
        <v>15</v>
      </c>
      <c r="B24" s="28">
        <v>52</v>
      </c>
      <c r="C24" s="28">
        <v>28</v>
      </c>
      <c r="D24" s="28">
        <v>24</v>
      </c>
      <c r="E24" s="28"/>
      <c r="F24" s="28">
        <v>1</v>
      </c>
      <c r="G24" s="28">
        <v>0</v>
      </c>
      <c r="H24" s="28">
        <f t="shared" si="1"/>
        <v>1</v>
      </c>
      <c r="I24" s="28"/>
      <c r="J24" s="28">
        <v>3</v>
      </c>
      <c r="K24" s="28">
        <v>1</v>
      </c>
      <c r="L24" s="28">
        <f t="shared" si="2"/>
        <v>2</v>
      </c>
      <c r="M24" s="28"/>
      <c r="N24" s="28">
        <v>2</v>
      </c>
      <c r="O24" s="28">
        <v>1</v>
      </c>
      <c r="P24" s="28">
        <f t="shared" si="3"/>
        <v>1</v>
      </c>
      <c r="Q24" s="28"/>
      <c r="R24" s="28">
        <v>9</v>
      </c>
      <c r="S24" s="28">
        <v>6</v>
      </c>
      <c r="T24" s="28">
        <f t="shared" si="4"/>
        <v>3</v>
      </c>
      <c r="U24" s="28"/>
      <c r="V24" s="28">
        <v>16</v>
      </c>
      <c r="W24" s="28">
        <v>9</v>
      </c>
      <c r="X24" s="28">
        <f t="shared" si="5"/>
        <v>7</v>
      </c>
      <c r="Y24" s="28"/>
      <c r="Z24" s="28">
        <v>21</v>
      </c>
      <c r="AA24" s="28">
        <v>11</v>
      </c>
      <c r="AB24" s="28">
        <f t="shared" si="6"/>
        <v>10</v>
      </c>
      <c r="AD24" s="165">
        <v>15</v>
      </c>
      <c r="AE24" s="164">
        <v>436</v>
      </c>
      <c r="AF24" s="164">
        <v>244</v>
      </c>
      <c r="AG24" s="164">
        <v>192</v>
      </c>
      <c r="AH24" s="164"/>
      <c r="AI24" s="164">
        <v>3</v>
      </c>
      <c r="AJ24" s="164">
        <v>1</v>
      </c>
      <c r="AK24" s="164">
        <v>2</v>
      </c>
      <c r="AL24" s="164"/>
      <c r="AM24" s="164">
        <v>5</v>
      </c>
      <c r="AN24" s="164">
        <v>3</v>
      </c>
      <c r="AO24" s="164">
        <v>2</v>
      </c>
      <c r="AP24" s="164"/>
      <c r="AQ24" s="164">
        <v>16</v>
      </c>
      <c r="AR24" s="164">
        <v>5</v>
      </c>
      <c r="AS24" s="164">
        <v>11</v>
      </c>
      <c r="AT24" s="164"/>
      <c r="AU24" s="164">
        <v>33</v>
      </c>
      <c r="AV24" s="164">
        <v>20</v>
      </c>
      <c r="AW24" s="164">
        <v>13</v>
      </c>
      <c r="AX24" s="164"/>
      <c r="AY24" s="164">
        <v>83</v>
      </c>
      <c r="AZ24" s="164">
        <v>46</v>
      </c>
      <c r="BA24" s="164">
        <v>37</v>
      </c>
      <c r="BB24" s="164"/>
      <c r="BC24" s="164">
        <v>296</v>
      </c>
      <c r="BD24" s="164">
        <v>169</v>
      </c>
      <c r="BE24" s="164">
        <v>127</v>
      </c>
    </row>
    <row r="25" spans="1:57" x14ac:dyDescent="0.2">
      <c r="A25" s="51">
        <v>16</v>
      </c>
      <c r="B25" s="28">
        <v>24</v>
      </c>
      <c r="C25" s="28">
        <v>16</v>
      </c>
      <c r="D25" s="28">
        <v>8</v>
      </c>
      <c r="E25" s="28"/>
      <c r="F25" s="276">
        <v>0</v>
      </c>
      <c r="G25" s="276">
        <v>0</v>
      </c>
      <c r="H25" s="276">
        <f t="shared" si="1"/>
        <v>0</v>
      </c>
      <c r="I25" s="276"/>
      <c r="J25" s="276">
        <v>0</v>
      </c>
      <c r="K25" s="276">
        <v>0</v>
      </c>
      <c r="L25" s="276">
        <f t="shared" si="2"/>
        <v>0</v>
      </c>
      <c r="M25" s="28"/>
      <c r="N25" s="28">
        <v>2</v>
      </c>
      <c r="O25" s="28">
        <v>2</v>
      </c>
      <c r="P25" s="28">
        <f t="shared" si="3"/>
        <v>0</v>
      </c>
      <c r="Q25" s="28"/>
      <c r="R25" s="28">
        <v>5</v>
      </c>
      <c r="S25" s="28">
        <v>4</v>
      </c>
      <c r="T25" s="28">
        <f t="shared" si="4"/>
        <v>1</v>
      </c>
      <c r="U25" s="28"/>
      <c r="V25" s="28">
        <v>4</v>
      </c>
      <c r="W25" s="28">
        <v>3</v>
      </c>
      <c r="X25" s="28">
        <f t="shared" si="5"/>
        <v>1</v>
      </c>
      <c r="Y25" s="28"/>
      <c r="Z25" s="28">
        <v>13</v>
      </c>
      <c r="AA25" s="28">
        <v>7</v>
      </c>
      <c r="AB25" s="28">
        <f t="shared" si="6"/>
        <v>6</v>
      </c>
      <c r="AD25" s="165">
        <v>16</v>
      </c>
      <c r="AE25" s="164">
        <v>164</v>
      </c>
      <c r="AF25" s="164">
        <v>90</v>
      </c>
      <c r="AG25" s="164">
        <v>74</v>
      </c>
      <c r="AH25" s="164"/>
      <c r="AI25" s="164">
        <v>0</v>
      </c>
      <c r="AJ25" s="164">
        <v>0</v>
      </c>
      <c r="AK25" s="164">
        <v>0</v>
      </c>
      <c r="AL25" s="164"/>
      <c r="AM25" s="164">
        <v>0</v>
      </c>
      <c r="AN25" s="164">
        <v>0</v>
      </c>
      <c r="AO25" s="164">
        <v>0</v>
      </c>
      <c r="AP25" s="164"/>
      <c r="AQ25" s="164">
        <v>7</v>
      </c>
      <c r="AR25" s="164">
        <v>4</v>
      </c>
      <c r="AS25" s="164">
        <v>3</v>
      </c>
      <c r="AT25" s="164"/>
      <c r="AU25" s="164">
        <v>14</v>
      </c>
      <c r="AV25" s="164">
        <v>9</v>
      </c>
      <c r="AW25" s="164">
        <v>5</v>
      </c>
      <c r="AX25" s="164"/>
      <c r="AY25" s="164">
        <v>43</v>
      </c>
      <c r="AZ25" s="164">
        <v>21</v>
      </c>
      <c r="BA25" s="164">
        <v>22</v>
      </c>
      <c r="BB25" s="164"/>
      <c r="BC25" s="164">
        <v>100</v>
      </c>
      <c r="BD25" s="164">
        <v>56</v>
      </c>
      <c r="BE25" s="164">
        <v>44</v>
      </c>
    </row>
    <row r="26" spans="1:57" x14ac:dyDescent="0.2">
      <c r="A26" s="51">
        <v>17</v>
      </c>
      <c r="B26" s="28">
        <v>20</v>
      </c>
      <c r="C26" s="28">
        <v>9</v>
      </c>
      <c r="D26" s="28">
        <v>11</v>
      </c>
      <c r="E26" s="28"/>
      <c r="F26" s="276">
        <v>0</v>
      </c>
      <c r="G26" s="276">
        <v>0</v>
      </c>
      <c r="H26" s="276">
        <f t="shared" si="1"/>
        <v>0</v>
      </c>
      <c r="I26" s="276"/>
      <c r="J26" s="28">
        <v>1</v>
      </c>
      <c r="K26" s="28">
        <v>0</v>
      </c>
      <c r="L26" s="28">
        <f t="shared" si="2"/>
        <v>1</v>
      </c>
      <c r="M26" s="28"/>
      <c r="N26" s="28">
        <v>2</v>
      </c>
      <c r="O26" s="28">
        <v>1</v>
      </c>
      <c r="P26" s="28">
        <f t="shared" si="3"/>
        <v>1</v>
      </c>
      <c r="Q26" s="28"/>
      <c r="R26" s="28">
        <v>6</v>
      </c>
      <c r="S26" s="28">
        <v>3</v>
      </c>
      <c r="T26" s="28">
        <f t="shared" si="4"/>
        <v>3</v>
      </c>
      <c r="U26" s="28"/>
      <c r="V26" s="28">
        <v>5</v>
      </c>
      <c r="W26" s="28">
        <v>3</v>
      </c>
      <c r="X26" s="28">
        <f t="shared" si="5"/>
        <v>2</v>
      </c>
      <c r="Y26" s="28"/>
      <c r="Z26" s="28">
        <v>6</v>
      </c>
      <c r="AA26" s="28">
        <v>2</v>
      </c>
      <c r="AB26" s="28">
        <f t="shared" si="6"/>
        <v>4</v>
      </c>
      <c r="AD26" s="165">
        <v>17</v>
      </c>
      <c r="AE26" s="164">
        <v>82</v>
      </c>
      <c r="AF26" s="164">
        <v>44</v>
      </c>
      <c r="AG26" s="164">
        <v>38</v>
      </c>
      <c r="AH26" s="164"/>
      <c r="AI26" s="164">
        <v>0</v>
      </c>
      <c r="AJ26" s="164">
        <v>0</v>
      </c>
      <c r="AK26" s="164">
        <v>0</v>
      </c>
      <c r="AL26" s="164"/>
      <c r="AM26" s="164">
        <v>1</v>
      </c>
      <c r="AN26" s="164">
        <v>0</v>
      </c>
      <c r="AO26" s="164">
        <v>1</v>
      </c>
      <c r="AP26" s="164"/>
      <c r="AQ26" s="164">
        <v>6</v>
      </c>
      <c r="AR26" s="164">
        <v>2</v>
      </c>
      <c r="AS26" s="164">
        <v>4</v>
      </c>
      <c r="AT26" s="164"/>
      <c r="AU26" s="164">
        <v>18</v>
      </c>
      <c r="AV26" s="164">
        <v>9</v>
      </c>
      <c r="AW26" s="164">
        <v>9</v>
      </c>
      <c r="AX26" s="164"/>
      <c r="AY26" s="164">
        <v>19</v>
      </c>
      <c r="AZ26" s="164">
        <v>12</v>
      </c>
      <c r="BA26" s="164">
        <v>7</v>
      </c>
      <c r="BB26" s="164"/>
      <c r="BC26" s="164">
        <v>38</v>
      </c>
      <c r="BD26" s="164">
        <v>21</v>
      </c>
      <c r="BE26" s="164">
        <v>17</v>
      </c>
    </row>
    <row r="27" spans="1:57" x14ac:dyDescent="0.2">
      <c r="A27" s="51">
        <v>18</v>
      </c>
      <c r="B27" s="28">
        <v>5</v>
      </c>
      <c r="C27" s="28">
        <v>1</v>
      </c>
      <c r="D27" s="28">
        <v>4</v>
      </c>
      <c r="E27" s="28"/>
      <c r="F27" s="276">
        <v>0</v>
      </c>
      <c r="G27" s="276">
        <v>0</v>
      </c>
      <c r="H27" s="276">
        <f t="shared" si="1"/>
        <v>0</v>
      </c>
      <c r="I27" s="276"/>
      <c r="J27" s="28">
        <v>1</v>
      </c>
      <c r="K27" s="28">
        <v>0</v>
      </c>
      <c r="L27" s="28">
        <f t="shared" si="2"/>
        <v>1</v>
      </c>
      <c r="M27" s="28"/>
      <c r="N27" s="28">
        <v>1</v>
      </c>
      <c r="O27" s="28">
        <v>0</v>
      </c>
      <c r="P27" s="28">
        <f t="shared" si="3"/>
        <v>1</v>
      </c>
      <c r="Q27" s="28"/>
      <c r="R27" s="276">
        <v>0</v>
      </c>
      <c r="S27" s="276">
        <v>0</v>
      </c>
      <c r="T27" s="276">
        <f t="shared" si="4"/>
        <v>0</v>
      </c>
      <c r="U27" s="28"/>
      <c r="V27" s="28">
        <v>2</v>
      </c>
      <c r="W27" s="28">
        <v>0</v>
      </c>
      <c r="X27" s="28">
        <f t="shared" si="5"/>
        <v>2</v>
      </c>
      <c r="Y27" s="28"/>
      <c r="Z27" s="28">
        <v>1</v>
      </c>
      <c r="AA27" s="28">
        <v>1</v>
      </c>
      <c r="AB27" s="28">
        <f t="shared" si="6"/>
        <v>0</v>
      </c>
      <c r="AD27" s="165">
        <v>18</v>
      </c>
      <c r="AE27" s="164">
        <v>36</v>
      </c>
      <c r="AF27" s="164">
        <v>14</v>
      </c>
      <c r="AG27" s="164">
        <v>22</v>
      </c>
      <c r="AH27" s="164"/>
      <c r="AI27" s="164">
        <v>0</v>
      </c>
      <c r="AJ27" s="164">
        <v>0</v>
      </c>
      <c r="AK27" s="164">
        <v>0</v>
      </c>
      <c r="AL27" s="164"/>
      <c r="AM27" s="164">
        <v>1</v>
      </c>
      <c r="AN27" s="164">
        <v>0</v>
      </c>
      <c r="AO27" s="164">
        <v>1</v>
      </c>
      <c r="AP27" s="164"/>
      <c r="AQ27" s="164">
        <v>3</v>
      </c>
      <c r="AR27" s="164">
        <v>0</v>
      </c>
      <c r="AS27" s="164">
        <v>3</v>
      </c>
      <c r="AT27" s="164"/>
      <c r="AU27" s="164">
        <v>4</v>
      </c>
      <c r="AV27" s="164">
        <v>2</v>
      </c>
      <c r="AW27" s="164">
        <v>2</v>
      </c>
      <c r="AX27" s="164"/>
      <c r="AY27" s="164">
        <v>14</v>
      </c>
      <c r="AZ27" s="164">
        <v>5</v>
      </c>
      <c r="BA27" s="164">
        <v>9</v>
      </c>
      <c r="BB27" s="164"/>
      <c r="BC27" s="164">
        <v>14</v>
      </c>
      <c r="BD27" s="164">
        <v>7</v>
      </c>
      <c r="BE27" s="164">
        <v>7</v>
      </c>
    </row>
    <row r="28" spans="1:57" x14ac:dyDescent="0.2">
      <c r="A28" s="51">
        <v>19</v>
      </c>
      <c r="B28" s="28">
        <v>4</v>
      </c>
      <c r="C28" s="28">
        <v>3</v>
      </c>
      <c r="D28" s="28">
        <v>1</v>
      </c>
      <c r="E28" s="28"/>
      <c r="F28" s="276">
        <v>0</v>
      </c>
      <c r="G28" s="276">
        <v>0</v>
      </c>
      <c r="H28" s="276">
        <f t="shared" si="1"/>
        <v>0</v>
      </c>
      <c r="I28" s="276"/>
      <c r="J28" s="276">
        <v>0</v>
      </c>
      <c r="K28" s="276">
        <v>0</v>
      </c>
      <c r="L28" s="276">
        <f t="shared" si="2"/>
        <v>0</v>
      </c>
      <c r="M28" s="28"/>
      <c r="N28" s="276">
        <v>0</v>
      </c>
      <c r="O28" s="276">
        <v>0</v>
      </c>
      <c r="P28" s="276">
        <f t="shared" si="3"/>
        <v>0</v>
      </c>
      <c r="Q28" s="28"/>
      <c r="R28" s="28">
        <v>2</v>
      </c>
      <c r="S28" s="28">
        <v>2</v>
      </c>
      <c r="T28" s="28">
        <f t="shared" si="4"/>
        <v>0</v>
      </c>
      <c r="U28" s="28"/>
      <c r="V28" s="276">
        <v>0</v>
      </c>
      <c r="W28" s="276">
        <v>0</v>
      </c>
      <c r="X28" s="276">
        <f t="shared" si="5"/>
        <v>0</v>
      </c>
      <c r="Y28" s="28"/>
      <c r="Z28" s="28">
        <v>2</v>
      </c>
      <c r="AA28" s="28">
        <v>1</v>
      </c>
      <c r="AB28" s="28">
        <f t="shared" si="6"/>
        <v>1</v>
      </c>
      <c r="AD28" s="165">
        <v>19</v>
      </c>
      <c r="AE28" s="164">
        <v>20</v>
      </c>
      <c r="AF28" s="164">
        <v>7</v>
      </c>
      <c r="AG28" s="164">
        <v>13</v>
      </c>
      <c r="AH28" s="164"/>
      <c r="AI28" s="164">
        <v>0</v>
      </c>
      <c r="AJ28" s="164">
        <v>0</v>
      </c>
      <c r="AK28" s="164">
        <v>0</v>
      </c>
      <c r="AL28" s="164"/>
      <c r="AM28" s="164">
        <v>0</v>
      </c>
      <c r="AN28" s="164">
        <v>0</v>
      </c>
      <c r="AO28" s="164">
        <v>0</v>
      </c>
      <c r="AP28" s="164"/>
      <c r="AQ28" s="164">
        <v>0</v>
      </c>
      <c r="AR28" s="164">
        <v>0</v>
      </c>
      <c r="AS28" s="164">
        <v>0</v>
      </c>
      <c r="AT28" s="164"/>
      <c r="AU28" s="164">
        <v>2</v>
      </c>
      <c r="AV28" s="164">
        <v>2</v>
      </c>
      <c r="AW28" s="164">
        <v>0</v>
      </c>
      <c r="AX28" s="164"/>
      <c r="AY28" s="164">
        <v>6</v>
      </c>
      <c r="AZ28" s="164">
        <v>1</v>
      </c>
      <c r="BA28" s="164">
        <v>5</v>
      </c>
      <c r="BB28" s="164"/>
      <c r="BC28" s="164">
        <v>12</v>
      </c>
      <c r="BD28" s="164">
        <v>4</v>
      </c>
      <c r="BE28" s="164">
        <v>8</v>
      </c>
    </row>
    <row r="29" spans="1:57" x14ac:dyDescent="0.2">
      <c r="A29" s="51">
        <v>20</v>
      </c>
      <c r="B29" s="28">
        <v>9</v>
      </c>
      <c r="C29" s="28">
        <v>4</v>
      </c>
      <c r="D29" s="28">
        <v>5</v>
      </c>
      <c r="E29" s="28"/>
      <c r="F29" s="276">
        <v>0</v>
      </c>
      <c r="G29" s="276">
        <v>0</v>
      </c>
      <c r="H29" s="276">
        <f t="shared" si="1"/>
        <v>0</v>
      </c>
      <c r="I29" s="276"/>
      <c r="J29" s="276">
        <v>0</v>
      </c>
      <c r="K29" s="276">
        <v>0</v>
      </c>
      <c r="L29" s="276">
        <f t="shared" si="2"/>
        <v>0</v>
      </c>
      <c r="M29" s="28"/>
      <c r="N29" s="276">
        <v>0</v>
      </c>
      <c r="O29" s="276">
        <v>0</v>
      </c>
      <c r="P29" s="276">
        <f t="shared" si="3"/>
        <v>0</v>
      </c>
      <c r="Q29" s="28"/>
      <c r="R29" s="28">
        <v>3</v>
      </c>
      <c r="S29" s="28">
        <v>1</v>
      </c>
      <c r="T29" s="28">
        <f t="shared" si="4"/>
        <v>2</v>
      </c>
      <c r="U29" s="28"/>
      <c r="V29" s="28">
        <v>3</v>
      </c>
      <c r="W29" s="28">
        <v>1</v>
      </c>
      <c r="X29" s="28">
        <f t="shared" si="5"/>
        <v>2</v>
      </c>
      <c r="Y29" s="28"/>
      <c r="Z29" s="28">
        <v>3</v>
      </c>
      <c r="AA29" s="28">
        <v>2</v>
      </c>
      <c r="AB29" s="28">
        <f t="shared" si="6"/>
        <v>1</v>
      </c>
      <c r="AD29" s="165">
        <v>20</v>
      </c>
      <c r="AE29" s="164">
        <v>14</v>
      </c>
      <c r="AF29" s="164">
        <v>8</v>
      </c>
      <c r="AG29" s="164">
        <v>6</v>
      </c>
      <c r="AH29" s="164"/>
      <c r="AI29" s="164">
        <v>0</v>
      </c>
      <c r="AJ29" s="164">
        <v>0</v>
      </c>
      <c r="AK29" s="164">
        <v>0</v>
      </c>
      <c r="AL29" s="164"/>
      <c r="AM29" s="164">
        <v>0</v>
      </c>
      <c r="AN29" s="164">
        <v>0</v>
      </c>
      <c r="AO29" s="164">
        <v>0</v>
      </c>
      <c r="AP29" s="164"/>
      <c r="AQ29" s="164">
        <v>0</v>
      </c>
      <c r="AR29" s="164">
        <v>0</v>
      </c>
      <c r="AS29" s="164">
        <v>0</v>
      </c>
      <c r="AT29" s="164"/>
      <c r="AU29" s="164">
        <v>3</v>
      </c>
      <c r="AV29" s="164">
        <v>1</v>
      </c>
      <c r="AW29" s="164">
        <v>2</v>
      </c>
      <c r="AX29" s="164"/>
      <c r="AY29" s="164">
        <v>6</v>
      </c>
      <c r="AZ29" s="164">
        <v>3</v>
      </c>
      <c r="BA29" s="164">
        <v>3</v>
      </c>
      <c r="BB29" s="164"/>
      <c r="BC29" s="164">
        <v>5</v>
      </c>
      <c r="BD29" s="164">
        <v>4</v>
      </c>
      <c r="BE29" s="164">
        <v>1</v>
      </c>
    </row>
    <row r="30" spans="1:57" x14ac:dyDescent="0.2">
      <c r="A30" s="51">
        <v>21</v>
      </c>
      <c r="B30" s="276">
        <v>0</v>
      </c>
      <c r="C30" s="276">
        <v>0</v>
      </c>
      <c r="D30" s="276">
        <v>0</v>
      </c>
      <c r="E30" s="28"/>
      <c r="F30" s="276">
        <v>0</v>
      </c>
      <c r="G30" s="276">
        <v>0</v>
      </c>
      <c r="H30" s="276">
        <f t="shared" si="1"/>
        <v>0</v>
      </c>
      <c r="I30" s="276"/>
      <c r="J30" s="276">
        <v>0</v>
      </c>
      <c r="K30" s="276">
        <v>0</v>
      </c>
      <c r="L30" s="276">
        <f t="shared" si="2"/>
        <v>0</v>
      </c>
      <c r="M30" s="28"/>
      <c r="N30" s="276">
        <v>0</v>
      </c>
      <c r="O30" s="276">
        <v>0</v>
      </c>
      <c r="P30" s="276">
        <f t="shared" si="3"/>
        <v>0</v>
      </c>
      <c r="Q30" s="28"/>
      <c r="R30" s="276">
        <v>0</v>
      </c>
      <c r="S30" s="276">
        <v>0</v>
      </c>
      <c r="T30" s="276">
        <f t="shared" si="4"/>
        <v>0</v>
      </c>
      <c r="U30" s="28"/>
      <c r="V30" s="276">
        <v>0</v>
      </c>
      <c r="W30" s="276">
        <v>0</v>
      </c>
      <c r="X30" s="276">
        <f t="shared" si="5"/>
        <v>0</v>
      </c>
      <c r="Y30" s="276"/>
      <c r="Z30" s="276">
        <v>0</v>
      </c>
      <c r="AA30" s="276">
        <v>0</v>
      </c>
      <c r="AB30" s="276">
        <f t="shared" si="6"/>
        <v>0</v>
      </c>
      <c r="AD30" s="165">
        <v>21</v>
      </c>
      <c r="AE30" s="164">
        <v>5</v>
      </c>
      <c r="AF30" s="164">
        <v>2</v>
      </c>
      <c r="AG30" s="164">
        <v>3</v>
      </c>
      <c r="AH30" s="164"/>
      <c r="AI30" s="164">
        <v>0</v>
      </c>
      <c r="AJ30" s="164">
        <v>0</v>
      </c>
      <c r="AK30" s="164">
        <v>0</v>
      </c>
      <c r="AL30" s="164"/>
      <c r="AM30" s="164">
        <v>0</v>
      </c>
      <c r="AN30" s="164">
        <v>0</v>
      </c>
      <c r="AO30" s="164">
        <v>0</v>
      </c>
      <c r="AP30" s="164"/>
      <c r="AQ30" s="164">
        <v>0</v>
      </c>
      <c r="AR30" s="164">
        <v>0</v>
      </c>
      <c r="AS30" s="164">
        <v>0</v>
      </c>
      <c r="AT30" s="164"/>
      <c r="AU30" s="164">
        <v>0</v>
      </c>
      <c r="AV30" s="164">
        <v>0</v>
      </c>
      <c r="AW30" s="164">
        <v>0</v>
      </c>
      <c r="AX30" s="164"/>
      <c r="AY30" s="164">
        <v>2</v>
      </c>
      <c r="AZ30" s="164">
        <v>1</v>
      </c>
      <c r="BA30" s="164">
        <v>1</v>
      </c>
      <c r="BB30" s="164"/>
      <c r="BC30" s="164">
        <v>3</v>
      </c>
      <c r="BD30" s="164">
        <v>1</v>
      </c>
      <c r="BE30" s="164">
        <v>2</v>
      </c>
    </row>
    <row r="31" spans="1:57" x14ac:dyDescent="0.2">
      <c r="A31" s="51">
        <v>22</v>
      </c>
      <c r="B31" s="28">
        <v>1</v>
      </c>
      <c r="C31" s="28">
        <v>0</v>
      </c>
      <c r="D31" s="28">
        <v>1</v>
      </c>
      <c r="E31" s="28"/>
      <c r="F31" s="276">
        <v>0</v>
      </c>
      <c r="G31" s="276">
        <v>0</v>
      </c>
      <c r="H31" s="276">
        <f t="shared" si="1"/>
        <v>0</v>
      </c>
      <c r="I31" s="276"/>
      <c r="J31" s="276">
        <v>0</v>
      </c>
      <c r="K31" s="276">
        <v>0</v>
      </c>
      <c r="L31" s="276">
        <f t="shared" si="2"/>
        <v>0</v>
      </c>
      <c r="M31" s="28"/>
      <c r="N31" s="276">
        <v>0</v>
      </c>
      <c r="O31" s="276">
        <v>0</v>
      </c>
      <c r="P31" s="276">
        <f t="shared" si="3"/>
        <v>0</v>
      </c>
      <c r="Q31" s="28"/>
      <c r="R31" s="276">
        <v>0</v>
      </c>
      <c r="S31" s="276">
        <v>0</v>
      </c>
      <c r="T31" s="276">
        <f t="shared" si="4"/>
        <v>0</v>
      </c>
      <c r="U31" s="28"/>
      <c r="V31" s="28">
        <v>1</v>
      </c>
      <c r="W31" s="28">
        <v>0</v>
      </c>
      <c r="X31" s="28">
        <f t="shared" si="5"/>
        <v>1</v>
      </c>
      <c r="Y31" s="28"/>
      <c r="Z31" s="276">
        <v>0</v>
      </c>
      <c r="AA31" s="276">
        <v>0</v>
      </c>
      <c r="AB31" s="276">
        <f t="shared" si="6"/>
        <v>0</v>
      </c>
      <c r="AD31" s="165">
        <v>22</v>
      </c>
      <c r="AE31" s="164">
        <v>3</v>
      </c>
      <c r="AF31" s="164">
        <v>1</v>
      </c>
      <c r="AG31" s="164">
        <v>2</v>
      </c>
      <c r="AH31" s="164"/>
      <c r="AI31" s="164">
        <v>0</v>
      </c>
      <c r="AJ31" s="164">
        <v>0</v>
      </c>
      <c r="AK31" s="164">
        <v>0</v>
      </c>
      <c r="AL31" s="164"/>
      <c r="AM31" s="164">
        <v>0</v>
      </c>
      <c r="AN31" s="164">
        <v>0</v>
      </c>
      <c r="AO31" s="164">
        <v>0</v>
      </c>
      <c r="AP31" s="164"/>
      <c r="AQ31" s="164">
        <v>0</v>
      </c>
      <c r="AR31" s="164">
        <v>0</v>
      </c>
      <c r="AS31" s="164">
        <v>0</v>
      </c>
      <c r="AT31" s="164"/>
      <c r="AU31" s="164">
        <v>1</v>
      </c>
      <c r="AV31" s="164">
        <v>0</v>
      </c>
      <c r="AW31" s="164">
        <v>1</v>
      </c>
      <c r="AX31" s="164"/>
      <c r="AY31" s="164">
        <v>2</v>
      </c>
      <c r="AZ31" s="164">
        <v>1</v>
      </c>
      <c r="BA31" s="164">
        <v>1</v>
      </c>
      <c r="BB31" s="164"/>
      <c r="BC31" s="164">
        <v>0</v>
      </c>
      <c r="BD31" s="164">
        <v>0</v>
      </c>
      <c r="BE31" s="164">
        <v>0</v>
      </c>
    </row>
    <row r="32" spans="1:57" x14ac:dyDescent="0.2">
      <c r="A32" s="51">
        <v>23</v>
      </c>
      <c r="B32" s="28">
        <v>2</v>
      </c>
      <c r="C32" s="28">
        <v>2</v>
      </c>
      <c r="D32" s="28">
        <v>0</v>
      </c>
      <c r="E32" s="28"/>
      <c r="F32" s="276">
        <v>0</v>
      </c>
      <c r="G32" s="276">
        <v>0</v>
      </c>
      <c r="H32" s="276">
        <f t="shared" si="1"/>
        <v>0</v>
      </c>
      <c r="I32" s="276"/>
      <c r="J32" s="276">
        <v>0</v>
      </c>
      <c r="K32" s="276">
        <v>0</v>
      </c>
      <c r="L32" s="276">
        <f t="shared" si="2"/>
        <v>0</v>
      </c>
      <c r="M32" s="28"/>
      <c r="N32" s="276">
        <v>0</v>
      </c>
      <c r="O32" s="276">
        <v>0</v>
      </c>
      <c r="P32" s="276">
        <f t="shared" si="3"/>
        <v>0</v>
      </c>
      <c r="Q32" s="28"/>
      <c r="R32" s="276">
        <v>0</v>
      </c>
      <c r="S32" s="276">
        <v>0</v>
      </c>
      <c r="T32" s="276">
        <f t="shared" si="4"/>
        <v>0</v>
      </c>
      <c r="U32" s="28"/>
      <c r="V32" s="28">
        <v>1</v>
      </c>
      <c r="W32" s="28">
        <v>1</v>
      </c>
      <c r="X32" s="28">
        <f t="shared" si="5"/>
        <v>0</v>
      </c>
      <c r="Y32" s="28"/>
      <c r="Z32" s="28">
        <v>1</v>
      </c>
      <c r="AA32" s="28">
        <v>1</v>
      </c>
      <c r="AB32" s="28">
        <f t="shared" si="6"/>
        <v>0</v>
      </c>
      <c r="AD32" s="165">
        <v>23</v>
      </c>
      <c r="AE32" s="164">
        <v>3</v>
      </c>
      <c r="AF32" s="164">
        <v>3</v>
      </c>
      <c r="AG32" s="164">
        <v>0</v>
      </c>
      <c r="AH32" s="164"/>
      <c r="AI32" s="164">
        <v>0</v>
      </c>
      <c r="AJ32" s="164">
        <v>0</v>
      </c>
      <c r="AK32" s="164">
        <v>0</v>
      </c>
      <c r="AL32" s="164"/>
      <c r="AM32" s="164">
        <v>0</v>
      </c>
      <c r="AN32" s="164">
        <v>0</v>
      </c>
      <c r="AO32" s="164">
        <v>0</v>
      </c>
      <c r="AP32" s="164"/>
      <c r="AQ32" s="164">
        <v>0</v>
      </c>
      <c r="AR32" s="164">
        <v>0</v>
      </c>
      <c r="AS32" s="164">
        <v>0</v>
      </c>
      <c r="AT32" s="164"/>
      <c r="AU32" s="164">
        <v>0</v>
      </c>
      <c r="AV32" s="164">
        <v>0</v>
      </c>
      <c r="AW32" s="164">
        <v>0</v>
      </c>
      <c r="AX32" s="164"/>
      <c r="AY32" s="164">
        <v>1</v>
      </c>
      <c r="AZ32" s="164">
        <v>1</v>
      </c>
      <c r="BA32" s="164">
        <v>0</v>
      </c>
      <c r="BB32" s="164"/>
      <c r="BC32" s="164">
        <v>2</v>
      </c>
      <c r="BD32" s="164">
        <v>2</v>
      </c>
      <c r="BE32" s="164">
        <v>0</v>
      </c>
    </row>
    <row r="33" spans="1:57" x14ac:dyDescent="0.2">
      <c r="A33" s="51">
        <v>24</v>
      </c>
      <c r="B33" s="276">
        <v>0</v>
      </c>
      <c r="C33" s="276">
        <v>0</v>
      </c>
      <c r="D33" s="276">
        <v>0</v>
      </c>
      <c r="E33" s="28"/>
      <c r="F33" s="276">
        <v>0</v>
      </c>
      <c r="G33" s="276">
        <v>0</v>
      </c>
      <c r="H33" s="276">
        <f t="shared" si="1"/>
        <v>0</v>
      </c>
      <c r="I33" s="276"/>
      <c r="J33" s="276">
        <v>0</v>
      </c>
      <c r="K33" s="276">
        <v>0</v>
      </c>
      <c r="L33" s="276">
        <f t="shared" si="2"/>
        <v>0</v>
      </c>
      <c r="M33" s="28"/>
      <c r="N33" s="276">
        <v>0</v>
      </c>
      <c r="O33" s="276">
        <v>0</v>
      </c>
      <c r="P33" s="276">
        <f t="shared" si="3"/>
        <v>0</v>
      </c>
      <c r="Q33" s="28"/>
      <c r="R33" s="276">
        <v>0</v>
      </c>
      <c r="S33" s="276">
        <v>0</v>
      </c>
      <c r="T33" s="276">
        <f t="shared" si="4"/>
        <v>0</v>
      </c>
      <c r="U33" s="276"/>
      <c r="V33" s="276">
        <v>0</v>
      </c>
      <c r="W33" s="276">
        <v>0</v>
      </c>
      <c r="X33" s="276">
        <f t="shared" si="5"/>
        <v>0</v>
      </c>
      <c r="Y33" s="276"/>
      <c r="Z33" s="276">
        <v>0</v>
      </c>
      <c r="AA33" s="276">
        <v>0</v>
      </c>
      <c r="AB33" s="276">
        <f t="shared" si="6"/>
        <v>0</v>
      </c>
      <c r="AD33" s="165">
        <v>24</v>
      </c>
      <c r="AE33" s="164">
        <v>0</v>
      </c>
      <c r="AF33" s="164">
        <v>0</v>
      </c>
      <c r="AG33" s="164">
        <v>0</v>
      </c>
      <c r="AH33" s="164"/>
      <c r="AI33" s="164">
        <v>0</v>
      </c>
      <c r="AJ33" s="164">
        <v>0</v>
      </c>
      <c r="AK33" s="164">
        <v>0</v>
      </c>
      <c r="AL33" s="164"/>
      <c r="AM33" s="164">
        <v>0</v>
      </c>
      <c r="AN33" s="164">
        <v>0</v>
      </c>
      <c r="AO33" s="164">
        <v>0</v>
      </c>
      <c r="AP33" s="164"/>
      <c r="AQ33" s="164">
        <v>0</v>
      </c>
      <c r="AR33" s="164">
        <v>0</v>
      </c>
      <c r="AS33" s="164">
        <v>0</v>
      </c>
      <c r="AT33" s="164"/>
      <c r="AU33" s="164">
        <v>0</v>
      </c>
      <c r="AV33" s="164">
        <v>0</v>
      </c>
      <c r="AW33" s="164">
        <v>0</v>
      </c>
      <c r="AX33" s="164"/>
      <c r="AY33" s="164">
        <v>0</v>
      </c>
      <c r="AZ33" s="164">
        <v>0</v>
      </c>
      <c r="BA33" s="164">
        <v>0</v>
      </c>
      <c r="BB33" s="164"/>
      <c r="BC33" s="164">
        <v>0</v>
      </c>
      <c r="BD33" s="164">
        <v>0</v>
      </c>
      <c r="BE33" s="164">
        <v>0</v>
      </c>
    </row>
    <row r="34" spans="1:57" x14ac:dyDescent="0.2">
      <c r="A34" s="51" t="s">
        <v>43</v>
      </c>
      <c r="B34" s="276">
        <v>0</v>
      </c>
      <c r="C34" s="276">
        <v>0</v>
      </c>
      <c r="D34" s="276">
        <v>0</v>
      </c>
      <c r="E34" s="28"/>
      <c r="F34" s="276">
        <v>0</v>
      </c>
      <c r="G34" s="276">
        <v>0</v>
      </c>
      <c r="H34" s="276">
        <f t="shared" si="1"/>
        <v>0</v>
      </c>
      <c r="I34" s="276"/>
      <c r="J34" s="276">
        <v>0</v>
      </c>
      <c r="K34" s="276">
        <v>0</v>
      </c>
      <c r="L34" s="276">
        <f t="shared" si="2"/>
        <v>0</v>
      </c>
      <c r="M34" s="28"/>
      <c r="N34" s="276">
        <v>0</v>
      </c>
      <c r="O34" s="276">
        <v>0</v>
      </c>
      <c r="P34" s="276">
        <f t="shared" si="3"/>
        <v>0</v>
      </c>
      <c r="Q34" s="28"/>
      <c r="R34" s="276">
        <v>0</v>
      </c>
      <c r="S34" s="276">
        <v>0</v>
      </c>
      <c r="T34" s="276">
        <f t="shared" si="4"/>
        <v>0</v>
      </c>
      <c r="U34" s="276"/>
      <c r="V34" s="276">
        <v>0</v>
      </c>
      <c r="W34" s="276">
        <v>0</v>
      </c>
      <c r="X34" s="276">
        <f t="shared" si="5"/>
        <v>0</v>
      </c>
      <c r="Y34" s="276"/>
      <c r="Z34" s="276">
        <v>0</v>
      </c>
      <c r="AA34" s="276">
        <v>0</v>
      </c>
      <c r="AB34" s="276">
        <f t="shared" si="6"/>
        <v>0</v>
      </c>
      <c r="AD34" s="165" t="s">
        <v>43</v>
      </c>
      <c r="AE34" s="164">
        <v>9</v>
      </c>
      <c r="AF34" s="164">
        <v>2</v>
      </c>
      <c r="AG34" s="164">
        <v>7</v>
      </c>
      <c r="AH34" s="164"/>
      <c r="AI34" s="164">
        <v>0</v>
      </c>
      <c r="AJ34" s="164">
        <v>0</v>
      </c>
      <c r="AK34" s="164">
        <v>0</v>
      </c>
      <c r="AL34" s="164"/>
      <c r="AM34" s="164">
        <v>0</v>
      </c>
      <c r="AN34" s="164">
        <v>0</v>
      </c>
      <c r="AO34" s="164">
        <v>0</v>
      </c>
      <c r="AP34" s="164"/>
      <c r="AQ34" s="164">
        <v>0</v>
      </c>
      <c r="AR34" s="164">
        <v>0</v>
      </c>
      <c r="AS34" s="164">
        <v>0</v>
      </c>
      <c r="AT34" s="164"/>
      <c r="AU34" s="164">
        <v>2</v>
      </c>
      <c r="AV34" s="164">
        <v>0</v>
      </c>
      <c r="AW34" s="164">
        <v>2</v>
      </c>
      <c r="AX34" s="164"/>
      <c r="AY34" s="164">
        <v>4</v>
      </c>
      <c r="AZ34" s="164">
        <v>1</v>
      </c>
      <c r="BA34" s="164">
        <v>3</v>
      </c>
      <c r="BB34" s="164"/>
      <c r="BC34" s="164">
        <v>3</v>
      </c>
      <c r="BD34" s="164">
        <v>1</v>
      </c>
      <c r="BE34" s="164">
        <v>2</v>
      </c>
    </row>
    <row r="35" spans="1:57" x14ac:dyDescent="0.2">
      <c r="A35" s="51" t="s">
        <v>44</v>
      </c>
      <c r="B35" s="28">
        <v>2</v>
      </c>
      <c r="C35" s="28">
        <v>0</v>
      </c>
      <c r="D35" s="28">
        <v>2</v>
      </c>
      <c r="E35" s="28"/>
      <c r="F35" s="276">
        <v>0</v>
      </c>
      <c r="G35" s="276">
        <v>0</v>
      </c>
      <c r="H35" s="276">
        <f t="shared" si="1"/>
        <v>0</v>
      </c>
      <c r="I35" s="276"/>
      <c r="J35" s="276">
        <v>0</v>
      </c>
      <c r="K35" s="276">
        <v>0</v>
      </c>
      <c r="L35" s="276">
        <f t="shared" si="2"/>
        <v>0</v>
      </c>
      <c r="M35" s="28"/>
      <c r="N35" s="28">
        <v>2</v>
      </c>
      <c r="O35" s="28">
        <v>0</v>
      </c>
      <c r="P35" s="28">
        <f t="shared" si="3"/>
        <v>2</v>
      </c>
      <c r="Q35" s="28"/>
      <c r="R35" s="276">
        <v>0</v>
      </c>
      <c r="S35" s="276">
        <v>0</v>
      </c>
      <c r="T35" s="276">
        <f t="shared" si="4"/>
        <v>0</v>
      </c>
      <c r="U35" s="276"/>
      <c r="V35" s="276">
        <v>0</v>
      </c>
      <c r="W35" s="276">
        <v>0</v>
      </c>
      <c r="X35" s="276">
        <f t="shared" si="5"/>
        <v>0</v>
      </c>
      <c r="Y35" s="276"/>
      <c r="Z35" s="276">
        <v>0</v>
      </c>
      <c r="AA35" s="276">
        <v>0</v>
      </c>
      <c r="AB35" s="276">
        <f t="shared" si="6"/>
        <v>0</v>
      </c>
      <c r="AD35" s="165" t="s">
        <v>44</v>
      </c>
      <c r="AE35" s="164">
        <v>8</v>
      </c>
      <c r="AF35" s="164">
        <v>1</v>
      </c>
      <c r="AG35" s="164">
        <v>7</v>
      </c>
      <c r="AH35" s="164"/>
      <c r="AI35" s="164">
        <v>0</v>
      </c>
      <c r="AJ35" s="164">
        <v>0</v>
      </c>
      <c r="AK35" s="164">
        <v>0</v>
      </c>
      <c r="AL35" s="164"/>
      <c r="AM35" s="164">
        <v>1</v>
      </c>
      <c r="AN35" s="164">
        <v>0</v>
      </c>
      <c r="AO35" s="164">
        <v>1</v>
      </c>
      <c r="AP35" s="164"/>
      <c r="AQ35" s="164">
        <v>3</v>
      </c>
      <c r="AR35" s="164">
        <v>0</v>
      </c>
      <c r="AS35" s="164">
        <v>3</v>
      </c>
      <c r="AT35" s="164"/>
      <c r="AU35" s="164">
        <v>2</v>
      </c>
      <c r="AV35" s="164">
        <v>0</v>
      </c>
      <c r="AW35" s="164">
        <v>2</v>
      </c>
      <c r="AX35" s="164"/>
      <c r="AY35" s="164">
        <v>1</v>
      </c>
      <c r="AZ35" s="164">
        <v>1</v>
      </c>
      <c r="BA35" s="164">
        <v>0</v>
      </c>
      <c r="BB35" s="164"/>
      <c r="BC35" s="164">
        <v>1</v>
      </c>
      <c r="BD35" s="164">
        <v>0</v>
      </c>
      <c r="BE35" s="164">
        <v>1</v>
      </c>
    </row>
    <row r="36" spans="1:57" x14ac:dyDescent="0.2">
      <c r="A36" s="51" t="s">
        <v>45</v>
      </c>
      <c r="B36" s="276">
        <v>0</v>
      </c>
      <c r="C36" s="276">
        <v>0</v>
      </c>
      <c r="D36" s="276">
        <v>0</v>
      </c>
      <c r="E36" s="276"/>
      <c r="F36" s="276">
        <v>0</v>
      </c>
      <c r="G36" s="276">
        <v>0</v>
      </c>
      <c r="H36" s="276">
        <f t="shared" si="1"/>
        <v>0</v>
      </c>
      <c r="I36" s="276"/>
      <c r="J36" s="276">
        <v>0</v>
      </c>
      <c r="K36" s="276">
        <v>0</v>
      </c>
      <c r="L36" s="276">
        <f t="shared" si="2"/>
        <v>0</v>
      </c>
      <c r="M36" s="276"/>
      <c r="N36" s="276">
        <v>0</v>
      </c>
      <c r="O36" s="276">
        <v>0</v>
      </c>
      <c r="P36" s="276">
        <f t="shared" si="3"/>
        <v>0</v>
      </c>
      <c r="Q36" s="276"/>
      <c r="R36" s="276">
        <v>0</v>
      </c>
      <c r="S36" s="276">
        <v>0</v>
      </c>
      <c r="T36" s="276">
        <f t="shared" si="4"/>
        <v>0</v>
      </c>
      <c r="U36" s="276"/>
      <c r="V36" s="276">
        <v>0</v>
      </c>
      <c r="W36" s="276">
        <v>0</v>
      </c>
      <c r="X36" s="276">
        <f t="shared" si="5"/>
        <v>0</v>
      </c>
      <c r="Y36" s="276"/>
      <c r="Z36" s="276">
        <v>0</v>
      </c>
      <c r="AA36" s="276">
        <v>0</v>
      </c>
      <c r="AB36" s="276">
        <f t="shared" si="6"/>
        <v>0</v>
      </c>
      <c r="AD36" s="165" t="s">
        <v>45</v>
      </c>
      <c r="AE36" s="164">
        <v>2</v>
      </c>
      <c r="AF36" s="164">
        <v>1</v>
      </c>
      <c r="AG36" s="164">
        <v>1</v>
      </c>
      <c r="AH36" s="164"/>
      <c r="AI36" s="164">
        <v>0</v>
      </c>
      <c r="AJ36" s="164">
        <v>0</v>
      </c>
      <c r="AK36" s="164">
        <v>0</v>
      </c>
      <c r="AL36" s="164"/>
      <c r="AM36" s="164">
        <v>0</v>
      </c>
      <c r="AN36" s="164">
        <v>0</v>
      </c>
      <c r="AO36" s="164">
        <v>0</v>
      </c>
      <c r="AP36" s="164"/>
      <c r="AQ36" s="164">
        <v>0</v>
      </c>
      <c r="AR36" s="164">
        <v>0</v>
      </c>
      <c r="AS36" s="164">
        <v>0</v>
      </c>
      <c r="AT36" s="164"/>
      <c r="AU36" s="164">
        <v>0</v>
      </c>
      <c r="AV36" s="164">
        <v>0</v>
      </c>
      <c r="AW36" s="164">
        <v>0</v>
      </c>
      <c r="AX36" s="164"/>
      <c r="AY36" s="164">
        <v>1</v>
      </c>
      <c r="AZ36" s="164">
        <v>0</v>
      </c>
      <c r="BA36" s="164">
        <v>1</v>
      </c>
      <c r="BB36" s="164"/>
      <c r="BC36" s="164">
        <v>1</v>
      </c>
      <c r="BD36" s="164">
        <v>1</v>
      </c>
      <c r="BE36" s="164">
        <v>0</v>
      </c>
    </row>
    <row r="37" spans="1:57" x14ac:dyDescent="0.2">
      <c r="A37" s="51" t="s">
        <v>46</v>
      </c>
      <c r="B37" s="276">
        <v>0</v>
      </c>
      <c r="C37" s="276">
        <v>0</v>
      </c>
      <c r="D37" s="276">
        <v>0</v>
      </c>
      <c r="E37" s="276"/>
      <c r="F37" s="276">
        <v>0</v>
      </c>
      <c r="G37" s="276">
        <v>0</v>
      </c>
      <c r="H37" s="276">
        <f t="shared" si="1"/>
        <v>0</v>
      </c>
      <c r="I37" s="276"/>
      <c r="J37" s="276">
        <v>0</v>
      </c>
      <c r="K37" s="276">
        <v>0</v>
      </c>
      <c r="L37" s="276">
        <f t="shared" si="2"/>
        <v>0</v>
      </c>
      <c r="M37" s="276"/>
      <c r="N37" s="276">
        <v>0</v>
      </c>
      <c r="O37" s="276">
        <v>0</v>
      </c>
      <c r="P37" s="276">
        <f t="shared" si="3"/>
        <v>0</v>
      </c>
      <c r="Q37" s="276"/>
      <c r="R37" s="276">
        <v>0</v>
      </c>
      <c r="S37" s="276">
        <v>0</v>
      </c>
      <c r="T37" s="276">
        <f t="shared" si="4"/>
        <v>0</v>
      </c>
      <c r="U37" s="276"/>
      <c r="V37" s="276">
        <v>0</v>
      </c>
      <c r="W37" s="276">
        <v>0</v>
      </c>
      <c r="X37" s="276">
        <f t="shared" si="5"/>
        <v>0</v>
      </c>
      <c r="Y37" s="276"/>
      <c r="Z37" s="276">
        <v>0</v>
      </c>
      <c r="AA37" s="276">
        <v>0</v>
      </c>
      <c r="AB37" s="276">
        <f t="shared" si="6"/>
        <v>0</v>
      </c>
      <c r="AD37" s="165" t="s">
        <v>46</v>
      </c>
      <c r="AE37" s="164">
        <v>1</v>
      </c>
      <c r="AF37" s="164">
        <v>0</v>
      </c>
      <c r="AG37" s="164">
        <v>1</v>
      </c>
      <c r="AH37" s="164"/>
      <c r="AI37" s="164">
        <v>0</v>
      </c>
      <c r="AJ37" s="164">
        <v>0</v>
      </c>
      <c r="AK37" s="164">
        <v>0</v>
      </c>
      <c r="AL37" s="164"/>
      <c r="AM37" s="164">
        <v>1</v>
      </c>
      <c r="AN37" s="164">
        <v>0</v>
      </c>
      <c r="AO37" s="164">
        <v>1</v>
      </c>
      <c r="AP37" s="164"/>
      <c r="AQ37" s="164">
        <v>0</v>
      </c>
      <c r="AR37" s="164">
        <v>0</v>
      </c>
      <c r="AS37" s="164">
        <v>0</v>
      </c>
      <c r="AT37" s="164"/>
      <c r="AU37" s="164">
        <v>0</v>
      </c>
      <c r="AV37" s="164">
        <v>0</v>
      </c>
      <c r="AW37" s="164">
        <v>0</v>
      </c>
      <c r="AX37" s="164"/>
      <c r="AY37" s="164">
        <v>0</v>
      </c>
      <c r="AZ37" s="164">
        <v>0</v>
      </c>
      <c r="BA37" s="164">
        <v>0</v>
      </c>
      <c r="BB37" s="164"/>
      <c r="BC37" s="164">
        <v>0</v>
      </c>
      <c r="BD37" s="164">
        <v>0</v>
      </c>
      <c r="BE37" s="164">
        <v>0</v>
      </c>
    </row>
    <row r="38" spans="1:57" x14ac:dyDescent="0.2">
      <c r="A38" s="51" t="s">
        <v>47</v>
      </c>
      <c r="B38" s="276">
        <v>0</v>
      </c>
      <c r="C38" s="276">
        <v>0</v>
      </c>
      <c r="D38" s="276">
        <v>0</v>
      </c>
      <c r="E38" s="276"/>
      <c r="F38" s="276">
        <v>0</v>
      </c>
      <c r="G38" s="276">
        <v>0</v>
      </c>
      <c r="H38" s="276">
        <f t="shared" si="1"/>
        <v>0</v>
      </c>
      <c r="I38" s="276"/>
      <c r="J38" s="276">
        <v>0</v>
      </c>
      <c r="K38" s="276">
        <v>0</v>
      </c>
      <c r="L38" s="276">
        <f t="shared" si="2"/>
        <v>0</v>
      </c>
      <c r="M38" s="276"/>
      <c r="N38" s="276">
        <v>0</v>
      </c>
      <c r="O38" s="276">
        <v>0</v>
      </c>
      <c r="P38" s="276">
        <f t="shared" si="3"/>
        <v>0</v>
      </c>
      <c r="Q38" s="276"/>
      <c r="R38" s="276">
        <v>0</v>
      </c>
      <c r="S38" s="276">
        <v>0</v>
      </c>
      <c r="T38" s="276">
        <f t="shared" si="4"/>
        <v>0</v>
      </c>
      <c r="U38" s="276"/>
      <c r="V38" s="276">
        <v>0</v>
      </c>
      <c r="W38" s="276">
        <v>0</v>
      </c>
      <c r="X38" s="276">
        <f t="shared" si="5"/>
        <v>0</v>
      </c>
      <c r="Y38" s="276"/>
      <c r="Z38" s="276">
        <v>0</v>
      </c>
      <c r="AA38" s="276">
        <v>0</v>
      </c>
      <c r="AB38" s="276">
        <f t="shared" si="6"/>
        <v>0</v>
      </c>
      <c r="AD38" s="165" t="s">
        <v>47</v>
      </c>
      <c r="AE38" s="164">
        <v>0</v>
      </c>
      <c r="AF38" s="164">
        <v>0</v>
      </c>
      <c r="AG38" s="164">
        <v>0</v>
      </c>
      <c r="AH38" s="164"/>
      <c r="AI38" s="164">
        <v>0</v>
      </c>
      <c r="AJ38" s="164">
        <v>0</v>
      </c>
      <c r="AK38" s="164">
        <v>0</v>
      </c>
      <c r="AL38" s="164"/>
      <c r="AM38" s="164">
        <v>0</v>
      </c>
      <c r="AN38" s="164">
        <v>0</v>
      </c>
      <c r="AO38" s="164">
        <v>0</v>
      </c>
      <c r="AP38" s="164"/>
      <c r="AQ38" s="164">
        <v>0</v>
      </c>
      <c r="AR38" s="164">
        <v>0</v>
      </c>
      <c r="AS38" s="164">
        <v>0</v>
      </c>
      <c r="AT38" s="164"/>
      <c r="AU38" s="164">
        <v>0</v>
      </c>
      <c r="AV38" s="164">
        <v>0</v>
      </c>
      <c r="AW38" s="164">
        <v>0</v>
      </c>
      <c r="AX38" s="164"/>
      <c r="AY38" s="164">
        <v>0</v>
      </c>
      <c r="AZ38" s="164">
        <v>0</v>
      </c>
      <c r="BA38" s="164">
        <v>0</v>
      </c>
      <c r="BB38" s="164"/>
      <c r="BC38" s="164">
        <v>0</v>
      </c>
      <c r="BD38" s="164">
        <v>0</v>
      </c>
      <c r="BE38" s="164">
        <v>0</v>
      </c>
    </row>
    <row r="39" spans="1:57" ht="13.5" thickBot="1" x14ac:dyDescent="0.25">
      <c r="A39" s="92" t="s">
        <v>48</v>
      </c>
      <c r="B39" s="276">
        <v>0</v>
      </c>
      <c r="C39" s="276">
        <v>0</v>
      </c>
      <c r="D39" s="276">
        <v>0</v>
      </c>
      <c r="E39" s="276"/>
      <c r="F39" s="276">
        <v>0</v>
      </c>
      <c r="G39" s="276">
        <v>0</v>
      </c>
      <c r="H39" s="276">
        <f t="shared" si="1"/>
        <v>0</v>
      </c>
      <c r="I39" s="276"/>
      <c r="J39" s="276">
        <v>0</v>
      </c>
      <c r="K39" s="276">
        <v>0</v>
      </c>
      <c r="L39" s="276">
        <f t="shared" si="2"/>
        <v>0</v>
      </c>
      <c r="M39" s="276"/>
      <c r="N39" s="276">
        <v>0</v>
      </c>
      <c r="O39" s="276">
        <v>0</v>
      </c>
      <c r="P39" s="276">
        <f t="shared" si="3"/>
        <v>0</v>
      </c>
      <c r="Q39" s="276"/>
      <c r="R39" s="276">
        <v>0</v>
      </c>
      <c r="S39" s="276">
        <v>0</v>
      </c>
      <c r="T39" s="276">
        <f t="shared" si="4"/>
        <v>0</v>
      </c>
      <c r="U39" s="276"/>
      <c r="V39" s="276">
        <v>0</v>
      </c>
      <c r="W39" s="276">
        <v>0</v>
      </c>
      <c r="X39" s="276">
        <f t="shared" si="5"/>
        <v>0</v>
      </c>
      <c r="Y39" s="276"/>
      <c r="Z39" s="276">
        <v>0</v>
      </c>
      <c r="AA39" s="276">
        <v>0</v>
      </c>
      <c r="AB39" s="276">
        <f t="shared" si="6"/>
        <v>0</v>
      </c>
      <c r="AD39" s="167" t="s">
        <v>48</v>
      </c>
      <c r="AE39" s="168">
        <v>0</v>
      </c>
      <c r="AF39" s="168">
        <v>0</v>
      </c>
      <c r="AG39" s="168">
        <v>0</v>
      </c>
      <c r="AH39" s="168"/>
      <c r="AI39" s="168">
        <v>0</v>
      </c>
      <c r="AJ39" s="168">
        <v>0</v>
      </c>
      <c r="AK39" s="168">
        <v>0</v>
      </c>
      <c r="AL39" s="168"/>
      <c r="AM39" s="168">
        <v>0</v>
      </c>
      <c r="AN39" s="168">
        <v>0</v>
      </c>
      <c r="AO39" s="168">
        <v>0</v>
      </c>
      <c r="AP39" s="168"/>
      <c r="AQ39" s="168">
        <v>0</v>
      </c>
      <c r="AR39" s="168">
        <v>0</v>
      </c>
      <c r="AS39" s="168">
        <v>0</v>
      </c>
      <c r="AT39" s="168"/>
      <c r="AU39" s="168">
        <v>0</v>
      </c>
      <c r="AV39" s="168">
        <v>0</v>
      </c>
      <c r="AW39" s="168">
        <v>0</v>
      </c>
      <c r="AX39" s="168"/>
      <c r="AY39" s="168">
        <v>0</v>
      </c>
      <c r="AZ39" s="168">
        <v>0</v>
      </c>
      <c r="BA39" s="168">
        <v>0</v>
      </c>
      <c r="BB39" s="168"/>
      <c r="BC39" s="168">
        <v>0</v>
      </c>
      <c r="BD39" s="168">
        <v>0</v>
      </c>
      <c r="BE39" s="168">
        <v>0</v>
      </c>
    </row>
    <row r="40" spans="1:57" x14ac:dyDescent="0.25">
      <c r="A40" s="9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57" ht="13.5" x14ac:dyDescent="0.25">
      <c r="A41" s="106" t="s">
        <v>7</v>
      </c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45"/>
    </row>
    <row r="42" spans="1:57" x14ac:dyDescent="0.25">
      <c r="A42" s="9"/>
      <c r="B42" s="169"/>
      <c r="C42" s="169"/>
      <c r="D42" s="169"/>
      <c r="E42" s="170"/>
      <c r="F42" s="169"/>
      <c r="G42" s="169"/>
      <c r="H42" s="169"/>
      <c r="I42" s="170"/>
      <c r="J42" s="169"/>
      <c r="K42" s="169"/>
      <c r="L42" s="169"/>
      <c r="M42" s="170"/>
      <c r="N42" s="169"/>
      <c r="O42" s="169"/>
      <c r="P42" s="169"/>
      <c r="Q42" s="170"/>
      <c r="R42" s="169"/>
      <c r="S42" s="169"/>
      <c r="T42" s="169"/>
      <c r="U42" s="170"/>
      <c r="V42" s="169"/>
      <c r="W42" s="169"/>
      <c r="X42" s="169"/>
      <c r="Y42" s="170"/>
      <c r="Z42" s="169"/>
      <c r="AA42" s="169"/>
      <c r="AB42" s="169"/>
    </row>
    <row r="43" spans="1:57" ht="13.5" x14ac:dyDescent="0.25">
      <c r="A43" s="26" t="s">
        <v>11</v>
      </c>
      <c r="B43" s="172">
        <f>+B12/AE12*100</f>
        <v>3.1853620373367866</v>
      </c>
      <c r="C43" s="172">
        <f t="shared" ref="C43:AB43" si="7">+C12/AF12*100</f>
        <v>3.7749303328710728</v>
      </c>
      <c r="D43" s="172">
        <f t="shared" si="7"/>
        <v>2.5611735706126377</v>
      </c>
      <c r="E43" s="172"/>
      <c r="F43" s="172">
        <f t="shared" si="7"/>
        <v>1.2328785500596988</v>
      </c>
      <c r="G43" s="172">
        <f t="shared" si="7"/>
        <v>1.3982000782574671</v>
      </c>
      <c r="H43" s="172">
        <f t="shared" si="7"/>
        <v>1.0578357178368227</v>
      </c>
      <c r="I43" s="172"/>
      <c r="J43" s="172">
        <f t="shared" si="7"/>
        <v>6.3594378997801986</v>
      </c>
      <c r="K43" s="172">
        <f t="shared" si="7"/>
        <v>7.4097800555199651</v>
      </c>
      <c r="L43" s="172">
        <f t="shared" si="7"/>
        <v>5.2195184756019053</v>
      </c>
      <c r="M43" s="172"/>
      <c r="N43" s="172">
        <f t="shared" si="7"/>
        <v>3.4362283144142212</v>
      </c>
      <c r="O43" s="172">
        <f t="shared" si="7"/>
        <v>4.019355342230547</v>
      </c>
      <c r="P43" s="172">
        <f t="shared" si="7"/>
        <v>2.8181442161864059</v>
      </c>
      <c r="Q43" s="172"/>
      <c r="R43" s="172">
        <f t="shared" si="7"/>
        <v>3.9899127589967285</v>
      </c>
      <c r="S43" s="172">
        <f t="shared" si="7"/>
        <v>4.746743081535727</v>
      </c>
      <c r="T43" s="172">
        <f t="shared" si="7"/>
        <v>3.1902666031229847</v>
      </c>
      <c r="U43" s="172"/>
      <c r="V43" s="172">
        <f t="shared" si="7"/>
        <v>2.6926309890725695</v>
      </c>
      <c r="W43" s="172">
        <f t="shared" si="7"/>
        <v>3.3205374280230329</v>
      </c>
      <c r="X43" s="172">
        <f t="shared" si="7"/>
        <v>2.036665711830421</v>
      </c>
      <c r="Y43" s="172"/>
      <c r="Z43" s="172">
        <f t="shared" si="7"/>
        <v>0.97925525061203444</v>
      </c>
      <c r="AA43" s="172">
        <f t="shared" si="7"/>
        <v>1.1856816965668742</v>
      </c>
      <c r="AB43" s="172">
        <f t="shared" si="7"/>
        <v>0.76582610214897207</v>
      </c>
    </row>
    <row r="44" spans="1:57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</row>
    <row r="45" spans="1:57" x14ac:dyDescent="0.25">
      <c r="A45" s="51">
        <v>5</v>
      </c>
      <c r="B45" s="277">
        <f t="shared" ref="B45:B68" si="8">+B14/AE14*100</f>
        <v>0</v>
      </c>
      <c r="C45" s="277">
        <f t="shared" ref="C45:C67" si="9">+C14/AF14*100</f>
        <v>0</v>
      </c>
      <c r="D45" s="277">
        <f t="shared" ref="D45:D68" si="10">+D14/AG14*100</f>
        <v>0</v>
      </c>
      <c r="E45" s="277"/>
      <c r="F45" s="277">
        <f t="shared" ref="F45:F55" si="11">+F14/AI14*100</f>
        <v>0</v>
      </c>
      <c r="G45" s="277">
        <f t="shared" ref="G45:G55" si="12">+G14/AJ14*100</f>
        <v>0</v>
      </c>
      <c r="H45" s="277">
        <f t="shared" ref="H45:H55" si="13">+H14/AK14*100</f>
        <v>0</v>
      </c>
      <c r="I45" s="277"/>
      <c r="J45" s="277">
        <v>0</v>
      </c>
      <c r="K45" s="277">
        <v>0</v>
      </c>
      <c r="L45" s="277">
        <v>0</v>
      </c>
      <c r="M45" s="277"/>
      <c r="N45" s="277">
        <v>0</v>
      </c>
      <c r="O45" s="277">
        <v>0</v>
      </c>
      <c r="P45" s="277">
        <v>0</v>
      </c>
      <c r="Q45" s="277"/>
      <c r="R45" s="277">
        <v>0</v>
      </c>
      <c r="S45" s="277">
        <v>0</v>
      </c>
      <c r="T45" s="277">
        <v>0</v>
      </c>
      <c r="U45" s="277"/>
      <c r="V45" s="277">
        <v>0</v>
      </c>
      <c r="W45" s="277">
        <v>0</v>
      </c>
      <c r="X45" s="277">
        <v>0</v>
      </c>
      <c r="Y45" s="277"/>
      <c r="Z45" s="277">
        <v>0</v>
      </c>
      <c r="AA45" s="277">
        <v>0</v>
      </c>
      <c r="AB45" s="277">
        <v>0</v>
      </c>
    </row>
    <row r="46" spans="1:57" x14ac:dyDescent="0.25">
      <c r="A46" s="51">
        <v>6</v>
      </c>
      <c r="B46" s="171">
        <f t="shared" si="8"/>
        <v>0.14364083678427897</v>
      </c>
      <c r="C46" s="171">
        <f t="shared" si="9"/>
        <v>0.15810040867464131</v>
      </c>
      <c r="D46" s="171">
        <f t="shared" si="10"/>
        <v>0.12845416379472399</v>
      </c>
      <c r="E46" s="171"/>
      <c r="F46" s="171">
        <f t="shared" si="11"/>
        <v>0.14444358157956047</v>
      </c>
      <c r="G46" s="171">
        <f t="shared" si="12"/>
        <v>0.1577861390945503</v>
      </c>
      <c r="H46" s="171">
        <f t="shared" si="13"/>
        <v>0.13045276655318336</v>
      </c>
      <c r="I46" s="171"/>
      <c r="J46" s="171">
        <f t="shared" ref="J46:J68" si="14">+J15/AM15*100</f>
        <v>9.4696969696969696E-2</v>
      </c>
      <c r="K46" s="171">
        <f t="shared" ref="K46:K55" si="15">+K15/AN15*100</f>
        <v>0.17636684303350969</v>
      </c>
      <c r="L46" s="277">
        <f t="shared" ref="L46:L68" si="16">+L15/AO15*100</f>
        <v>0</v>
      </c>
      <c r="M46" s="277"/>
      <c r="N46" s="277">
        <v>0</v>
      </c>
      <c r="O46" s="277">
        <v>0</v>
      </c>
      <c r="P46" s="277">
        <v>0</v>
      </c>
      <c r="Q46" s="277"/>
      <c r="R46" s="277">
        <v>0</v>
      </c>
      <c r="S46" s="277">
        <v>0</v>
      </c>
      <c r="T46" s="277">
        <v>0</v>
      </c>
      <c r="U46" s="277"/>
      <c r="V46" s="277">
        <v>0</v>
      </c>
      <c r="W46" s="277">
        <v>0</v>
      </c>
      <c r="X46" s="277">
        <v>0</v>
      </c>
      <c r="Y46" s="277"/>
      <c r="Z46" s="277">
        <v>0</v>
      </c>
      <c r="AA46" s="277">
        <v>0</v>
      </c>
      <c r="AB46" s="277">
        <v>0</v>
      </c>
    </row>
    <row r="47" spans="1:57" x14ac:dyDescent="0.25">
      <c r="A47" s="51">
        <v>7</v>
      </c>
      <c r="B47" s="171">
        <f t="shared" si="8"/>
        <v>1.7411305499407541</v>
      </c>
      <c r="C47" s="171">
        <f t="shared" si="9"/>
        <v>2.0493813702512673</v>
      </c>
      <c r="D47" s="171">
        <f t="shared" si="10"/>
        <v>1.4183385177363661</v>
      </c>
      <c r="E47" s="171"/>
      <c r="F47" s="171">
        <f t="shared" si="11"/>
        <v>7.0416042410971533</v>
      </c>
      <c r="G47" s="171">
        <f t="shared" si="12"/>
        <v>7.9528075158400702</v>
      </c>
      <c r="H47" s="171">
        <f t="shared" si="13"/>
        <v>6.024390243902439</v>
      </c>
      <c r="I47" s="171"/>
      <c r="J47" s="171">
        <f t="shared" si="14"/>
        <v>1.0273586576705689</v>
      </c>
      <c r="K47" s="171">
        <f t="shared" si="15"/>
        <v>1.2262958280657397</v>
      </c>
      <c r="L47" s="171">
        <f t="shared" si="16"/>
        <v>0.82072157841173965</v>
      </c>
      <c r="M47" s="171"/>
      <c r="N47" s="277">
        <f t="shared" ref="N47:N66" si="17">+N16/AQ16*100</f>
        <v>0</v>
      </c>
      <c r="O47" s="277">
        <f t="shared" ref="O47:O57" si="18">+O16/AR16*100</f>
        <v>0</v>
      </c>
      <c r="P47" s="277">
        <f t="shared" ref="P47:P66" si="19">+P16/AS16*100</f>
        <v>0</v>
      </c>
      <c r="Q47" s="277"/>
      <c r="R47" s="277">
        <v>0</v>
      </c>
      <c r="S47" s="277">
        <v>0</v>
      </c>
      <c r="T47" s="277">
        <v>0</v>
      </c>
      <c r="U47" s="277"/>
      <c r="V47" s="277">
        <v>0</v>
      </c>
      <c r="W47" s="277">
        <v>0</v>
      </c>
      <c r="X47" s="277">
        <v>0</v>
      </c>
      <c r="Y47" s="277"/>
      <c r="Z47" s="277">
        <v>0</v>
      </c>
      <c r="AA47" s="277">
        <v>0</v>
      </c>
      <c r="AB47" s="277">
        <v>0</v>
      </c>
    </row>
    <row r="48" spans="1:57" x14ac:dyDescent="0.25">
      <c r="A48" s="51">
        <v>8</v>
      </c>
      <c r="B48" s="171">
        <f t="shared" si="8"/>
        <v>4.9854078712492562</v>
      </c>
      <c r="C48" s="171">
        <f t="shared" si="9"/>
        <v>5.785101156468218</v>
      </c>
      <c r="D48" s="171">
        <f t="shared" si="10"/>
        <v>4.1420462814728571</v>
      </c>
      <c r="E48" s="171"/>
      <c r="F48" s="171">
        <f t="shared" si="11"/>
        <v>25.386996904024766</v>
      </c>
      <c r="G48" s="171">
        <f t="shared" si="12"/>
        <v>23.884514435695539</v>
      </c>
      <c r="H48" s="171">
        <f t="shared" si="13"/>
        <v>27.547169811320753</v>
      </c>
      <c r="I48" s="171"/>
      <c r="J48" s="171">
        <f t="shared" si="14"/>
        <v>21.116034339518137</v>
      </c>
      <c r="K48" s="171">
        <f t="shared" si="15"/>
        <v>23.197373405733046</v>
      </c>
      <c r="L48" s="171">
        <f t="shared" si="16"/>
        <v>18.590038314176248</v>
      </c>
      <c r="M48" s="171"/>
      <c r="N48" s="171">
        <f t="shared" si="17"/>
        <v>0.55973573132684895</v>
      </c>
      <c r="O48" s="171">
        <f t="shared" si="18"/>
        <v>0.61235647895024603</v>
      </c>
      <c r="P48" s="171">
        <f t="shared" si="19"/>
        <v>0.50637590094252449</v>
      </c>
      <c r="Q48" s="171"/>
      <c r="R48" s="277">
        <f t="shared" ref="R48:R66" si="20">+R17/AU17*100</f>
        <v>0</v>
      </c>
      <c r="S48" s="277">
        <f t="shared" ref="S48:S60" si="21">+S17/AV17*100</f>
        <v>0</v>
      </c>
      <c r="T48" s="277">
        <f t="shared" ref="T48:T66" si="22">+T17/AW17*100</f>
        <v>0</v>
      </c>
      <c r="U48" s="277"/>
      <c r="V48" s="277">
        <v>0</v>
      </c>
      <c r="W48" s="277">
        <v>0</v>
      </c>
      <c r="X48" s="277">
        <v>0</v>
      </c>
      <c r="Y48" s="277"/>
      <c r="Z48" s="277">
        <v>0</v>
      </c>
      <c r="AA48" s="277">
        <v>0</v>
      </c>
      <c r="AB48" s="277">
        <v>0</v>
      </c>
    </row>
    <row r="49" spans="1:28" x14ac:dyDescent="0.25">
      <c r="A49" s="51">
        <v>9</v>
      </c>
      <c r="B49" s="171">
        <f t="shared" si="8"/>
        <v>3.7394312619324457</v>
      </c>
      <c r="C49" s="171">
        <f t="shared" si="9"/>
        <v>4.3240808513034175</v>
      </c>
      <c r="D49" s="171">
        <f t="shared" si="10"/>
        <v>3.1311326557511494</v>
      </c>
      <c r="E49" s="171"/>
      <c r="F49" s="171">
        <f t="shared" si="11"/>
        <v>20.382165605095544</v>
      </c>
      <c r="G49" s="171">
        <f t="shared" si="12"/>
        <v>20.987654320987652</v>
      </c>
      <c r="H49" s="171">
        <f t="shared" si="13"/>
        <v>19.736842105263158</v>
      </c>
      <c r="I49" s="171"/>
      <c r="J49" s="171">
        <f t="shared" si="14"/>
        <v>44.765625</v>
      </c>
      <c r="K49" s="171">
        <f t="shared" si="15"/>
        <v>45.961917268548916</v>
      </c>
      <c r="L49" s="171">
        <f t="shared" si="16"/>
        <v>43.008678881388626</v>
      </c>
      <c r="M49" s="171"/>
      <c r="N49" s="171">
        <f t="shared" si="17"/>
        <v>7.8272056334213556</v>
      </c>
      <c r="O49" s="171">
        <f t="shared" si="18"/>
        <v>8.3608221263638676</v>
      </c>
      <c r="P49" s="171">
        <f t="shared" si="19"/>
        <v>7.216494845360824</v>
      </c>
      <c r="Q49" s="171"/>
      <c r="R49" s="171">
        <f t="shared" si="20"/>
        <v>0.52803865788550719</v>
      </c>
      <c r="S49" s="171">
        <f t="shared" si="21"/>
        <v>0.62451209992193601</v>
      </c>
      <c r="T49" s="171">
        <f t="shared" si="22"/>
        <v>0.4318730059917516</v>
      </c>
      <c r="U49" s="171"/>
      <c r="V49" s="277">
        <f t="shared" ref="V49:V67" si="23">+V18/AY18*100</f>
        <v>0</v>
      </c>
      <c r="W49" s="277">
        <f t="shared" ref="W49:W66" si="24">+W18/AZ18*100</f>
        <v>0</v>
      </c>
      <c r="X49" s="277">
        <f t="shared" ref="X49:X67" si="25">+X18/BA18*100</f>
        <v>0</v>
      </c>
      <c r="Y49" s="277"/>
      <c r="Z49" s="277">
        <v>0</v>
      </c>
      <c r="AA49" s="277">
        <v>0</v>
      </c>
      <c r="AB49" s="277">
        <v>0</v>
      </c>
    </row>
    <row r="50" spans="1:28" x14ac:dyDescent="0.25">
      <c r="A50" s="51">
        <v>10</v>
      </c>
      <c r="B50" s="171">
        <f t="shared" si="8"/>
        <v>3.5875734773754679</v>
      </c>
      <c r="C50" s="171">
        <f t="shared" si="9"/>
        <v>4.3290902389929977</v>
      </c>
      <c r="D50" s="171">
        <f t="shared" si="10"/>
        <v>2.8175234057587</v>
      </c>
      <c r="E50" s="171"/>
      <c r="F50" s="171">
        <f t="shared" si="11"/>
        <v>19.35483870967742</v>
      </c>
      <c r="G50" s="171">
        <f t="shared" si="12"/>
        <v>20</v>
      </c>
      <c r="H50" s="171">
        <f t="shared" si="13"/>
        <v>18.518518518518519</v>
      </c>
      <c r="I50" s="171"/>
      <c r="J50" s="171">
        <f t="shared" si="14"/>
        <v>39.554794520547951</v>
      </c>
      <c r="K50" s="171">
        <f t="shared" si="15"/>
        <v>41.620111731843572</v>
      </c>
      <c r="L50" s="171">
        <f t="shared" si="16"/>
        <v>36.283185840707965</v>
      </c>
      <c r="M50" s="171"/>
      <c r="N50" s="171">
        <f t="shared" si="17"/>
        <v>22.919179734620023</v>
      </c>
      <c r="O50" s="171">
        <f t="shared" si="18"/>
        <v>24.729520865533232</v>
      </c>
      <c r="P50" s="171">
        <f t="shared" si="19"/>
        <v>20.363636363636363</v>
      </c>
      <c r="Q50" s="171"/>
      <c r="R50" s="171">
        <f t="shared" si="20"/>
        <v>8.5962354188759278</v>
      </c>
      <c r="S50" s="171">
        <f t="shared" si="21"/>
        <v>9.4726441892058784</v>
      </c>
      <c r="T50" s="171">
        <f t="shared" si="22"/>
        <v>7.5811757974538692</v>
      </c>
      <c r="U50" s="171"/>
      <c r="V50" s="171">
        <f t="shared" si="23"/>
        <v>0.37508153946510109</v>
      </c>
      <c r="W50" s="171">
        <f t="shared" si="24"/>
        <v>0.50991035446994004</v>
      </c>
      <c r="X50" s="171">
        <f t="shared" si="25"/>
        <v>0.24254183846713559</v>
      </c>
      <c r="Y50" s="171"/>
      <c r="Z50" s="277">
        <f t="shared" ref="Z50:Z67" si="26">+Z19/BC19*100</f>
        <v>0</v>
      </c>
      <c r="AA50" s="277">
        <f t="shared" ref="AA50:AA67" si="27">+AA19/BD19*100</f>
        <v>0</v>
      </c>
      <c r="AB50" s="277">
        <f t="shared" ref="AB50:AB66" si="28">+AB19/BE19*100</f>
        <v>0</v>
      </c>
    </row>
    <row r="51" spans="1:28" x14ac:dyDescent="0.25">
      <c r="A51" s="51">
        <v>11</v>
      </c>
      <c r="B51" s="171">
        <f t="shared" si="8"/>
        <v>3.0359501100513575</v>
      </c>
      <c r="C51" s="171">
        <f t="shared" si="9"/>
        <v>3.8691860465116279</v>
      </c>
      <c r="D51" s="171">
        <f t="shared" si="10"/>
        <v>2.1866666666666665</v>
      </c>
      <c r="E51" s="171"/>
      <c r="F51" s="171">
        <f t="shared" si="11"/>
        <v>10</v>
      </c>
      <c r="G51" s="171">
        <f t="shared" si="12"/>
        <v>14.285714285714285</v>
      </c>
      <c r="H51" s="171">
        <f t="shared" si="13"/>
        <v>0</v>
      </c>
      <c r="I51" s="171"/>
      <c r="J51" s="171">
        <f t="shared" si="14"/>
        <v>39.189189189189186</v>
      </c>
      <c r="K51" s="171">
        <f t="shared" si="15"/>
        <v>38.554216867469883</v>
      </c>
      <c r="L51" s="171">
        <f t="shared" si="16"/>
        <v>40</v>
      </c>
      <c r="M51" s="171"/>
      <c r="N51" s="171">
        <f t="shared" si="17"/>
        <v>28.553770086526576</v>
      </c>
      <c r="O51" s="171">
        <f t="shared" si="18"/>
        <v>33.603238866396765</v>
      </c>
      <c r="P51" s="171">
        <f t="shared" si="19"/>
        <v>20.634920634920633</v>
      </c>
      <c r="Q51" s="171"/>
      <c r="R51" s="171">
        <f t="shared" si="20"/>
        <v>21.120186697782962</v>
      </c>
      <c r="S51" s="171">
        <f t="shared" si="21"/>
        <v>23.749491663277755</v>
      </c>
      <c r="T51" s="171">
        <f t="shared" si="22"/>
        <v>17.579408543263966</v>
      </c>
      <c r="U51" s="171"/>
      <c r="V51" s="171">
        <f t="shared" si="23"/>
        <v>5.3521493139103855</v>
      </c>
      <c r="W51" s="171">
        <f t="shared" si="24"/>
        <v>6.352737609689779</v>
      </c>
      <c r="X51" s="171">
        <f t="shared" si="25"/>
        <v>4.2410101564644522</v>
      </c>
      <c r="Y51" s="171"/>
      <c r="Z51" s="171">
        <f t="shared" si="26"/>
        <v>0.10315572303740975</v>
      </c>
      <c r="AA51" s="171">
        <f t="shared" si="27"/>
        <v>0.13762257010149664</v>
      </c>
      <c r="AB51" s="171">
        <f t="shared" si="28"/>
        <v>7.0105983751907297E-2</v>
      </c>
    </row>
    <row r="52" spans="1:28" x14ac:dyDescent="0.25">
      <c r="A52" s="51">
        <v>12</v>
      </c>
      <c r="B52" s="171">
        <f t="shared" si="8"/>
        <v>6.1460908341815719</v>
      </c>
      <c r="C52" s="171">
        <f t="shared" si="9"/>
        <v>6.8874868559411144</v>
      </c>
      <c r="D52" s="171">
        <f t="shared" si="10"/>
        <v>5.22833279097516</v>
      </c>
      <c r="E52" s="171"/>
      <c r="F52" s="171">
        <f t="shared" si="11"/>
        <v>21.428571428571427</v>
      </c>
      <c r="G52" s="171">
        <f t="shared" si="12"/>
        <v>25</v>
      </c>
      <c r="H52" s="171">
        <f t="shared" si="13"/>
        <v>16.666666666666664</v>
      </c>
      <c r="I52" s="171"/>
      <c r="J52" s="171">
        <f t="shared" si="14"/>
        <v>25.490196078431371</v>
      </c>
      <c r="K52" s="171">
        <f t="shared" si="15"/>
        <v>27.27272727272727</v>
      </c>
      <c r="L52" s="171">
        <f t="shared" si="16"/>
        <v>22.222222222222221</v>
      </c>
      <c r="M52" s="171"/>
      <c r="N52" s="171">
        <f t="shared" si="17"/>
        <v>36.529680365296798</v>
      </c>
      <c r="O52" s="171">
        <f t="shared" si="18"/>
        <v>39.0625</v>
      </c>
      <c r="P52" s="171">
        <f t="shared" si="19"/>
        <v>32.967032967032964</v>
      </c>
      <c r="Q52" s="171"/>
      <c r="R52" s="171">
        <f t="shared" si="20"/>
        <v>28.111401218450826</v>
      </c>
      <c r="S52" s="171">
        <f t="shared" si="21"/>
        <v>28.142857142857142</v>
      </c>
      <c r="T52" s="171">
        <f t="shared" si="22"/>
        <v>28.06236080178174</v>
      </c>
      <c r="U52" s="171"/>
      <c r="V52" s="171">
        <f t="shared" si="23"/>
        <v>14.080188679245284</v>
      </c>
      <c r="W52" s="171">
        <f t="shared" si="24"/>
        <v>14.725890356142457</v>
      </c>
      <c r="X52" s="171">
        <f t="shared" si="25"/>
        <v>13.153360137851811</v>
      </c>
      <c r="Y52" s="171"/>
      <c r="Z52" s="171">
        <f t="shared" si="26"/>
        <v>1.684717208182912</v>
      </c>
      <c r="AA52" s="171">
        <f t="shared" si="27"/>
        <v>1.9890601690701142</v>
      </c>
      <c r="AB52" s="171">
        <f t="shared" si="28"/>
        <v>1.3306334972519527</v>
      </c>
    </row>
    <row r="53" spans="1:28" x14ac:dyDescent="0.25">
      <c r="A53" s="196">
        <v>13</v>
      </c>
      <c r="B53" s="171">
        <f t="shared" si="8"/>
        <v>9.1483160621761659</v>
      </c>
      <c r="C53" s="171">
        <f t="shared" si="9"/>
        <v>9.5764769355273813</v>
      </c>
      <c r="D53" s="171">
        <f t="shared" si="10"/>
        <v>8.5054678007290399</v>
      </c>
      <c r="E53" s="171"/>
      <c r="F53" s="277">
        <f t="shared" si="11"/>
        <v>0</v>
      </c>
      <c r="G53" s="277">
        <f t="shared" si="12"/>
        <v>0</v>
      </c>
      <c r="H53" s="277">
        <f t="shared" si="13"/>
        <v>0</v>
      </c>
      <c r="I53" s="277"/>
      <c r="J53" s="171">
        <f t="shared" si="14"/>
        <v>23.809523809523807</v>
      </c>
      <c r="K53" s="171">
        <f t="shared" si="15"/>
        <v>26.666666666666668</v>
      </c>
      <c r="L53" s="171">
        <f t="shared" si="16"/>
        <v>16.666666666666664</v>
      </c>
      <c r="M53" s="171"/>
      <c r="N53" s="171">
        <f t="shared" si="17"/>
        <v>25</v>
      </c>
      <c r="O53" s="171">
        <f t="shared" si="18"/>
        <v>24.444444444444443</v>
      </c>
      <c r="P53" s="171">
        <f t="shared" si="19"/>
        <v>25.806451612903224</v>
      </c>
      <c r="Q53" s="171"/>
      <c r="R53" s="171">
        <f t="shared" si="20"/>
        <v>25.77639751552795</v>
      </c>
      <c r="S53" s="171">
        <f t="shared" si="21"/>
        <v>25.888324873096447</v>
      </c>
      <c r="T53" s="171">
        <f t="shared" si="22"/>
        <v>25.6</v>
      </c>
      <c r="U53" s="171"/>
      <c r="V53" s="171">
        <f t="shared" si="23"/>
        <v>16.883116883116884</v>
      </c>
      <c r="W53" s="171">
        <f t="shared" si="24"/>
        <v>17.809867629362213</v>
      </c>
      <c r="X53" s="171">
        <f t="shared" si="25"/>
        <v>15.271966527196653</v>
      </c>
      <c r="Y53" s="171"/>
      <c r="Z53" s="171">
        <f t="shared" si="26"/>
        <v>5.3378378378378377</v>
      </c>
      <c r="AA53" s="171">
        <f t="shared" si="27"/>
        <v>5.3981623277182234</v>
      </c>
      <c r="AB53" s="171">
        <f t="shared" si="28"/>
        <v>5.2516411378555796</v>
      </c>
    </row>
    <row r="54" spans="1:28" x14ac:dyDescent="0.25">
      <c r="A54" s="51">
        <v>14</v>
      </c>
      <c r="B54" s="171">
        <f t="shared" si="8"/>
        <v>10.614224137931034</v>
      </c>
      <c r="C54" s="171">
        <f t="shared" si="9"/>
        <v>11.042944785276074</v>
      </c>
      <c r="D54" s="171">
        <f t="shared" si="10"/>
        <v>9.93006993006993</v>
      </c>
      <c r="E54" s="171"/>
      <c r="F54" s="277">
        <f t="shared" si="11"/>
        <v>0</v>
      </c>
      <c r="G54" s="277">
        <f t="shared" si="12"/>
        <v>0</v>
      </c>
      <c r="H54" s="277">
        <f t="shared" si="13"/>
        <v>0</v>
      </c>
      <c r="I54" s="277"/>
      <c r="J54" s="171">
        <f t="shared" si="14"/>
        <v>37.5</v>
      </c>
      <c r="K54" s="171">
        <f t="shared" si="15"/>
        <v>33.333333333333329</v>
      </c>
      <c r="L54" s="171">
        <f t="shared" si="16"/>
        <v>50</v>
      </c>
      <c r="M54" s="171"/>
      <c r="N54" s="171">
        <f t="shared" si="17"/>
        <v>21.212121212121211</v>
      </c>
      <c r="O54" s="171">
        <f t="shared" si="18"/>
        <v>26.923076923076923</v>
      </c>
      <c r="P54" s="171">
        <f t="shared" si="19"/>
        <v>0</v>
      </c>
      <c r="Q54" s="171"/>
      <c r="R54" s="171">
        <f t="shared" si="20"/>
        <v>21.100917431192663</v>
      </c>
      <c r="S54" s="171">
        <f t="shared" si="21"/>
        <v>18.181818181818183</v>
      </c>
      <c r="T54" s="171">
        <f t="shared" si="22"/>
        <v>28.125</v>
      </c>
      <c r="U54" s="171"/>
      <c r="V54" s="171">
        <f t="shared" si="23"/>
        <v>18.005540166204987</v>
      </c>
      <c r="W54" s="171">
        <f t="shared" si="24"/>
        <v>18.018018018018019</v>
      </c>
      <c r="X54" s="171">
        <f t="shared" si="25"/>
        <v>17.985611510791365</v>
      </c>
      <c r="Y54" s="171"/>
      <c r="Z54" s="171">
        <f t="shared" si="26"/>
        <v>7.3770491803278686</v>
      </c>
      <c r="AA54" s="171">
        <f t="shared" si="27"/>
        <v>7.787391841779975</v>
      </c>
      <c r="AB54" s="171">
        <f t="shared" si="28"/>
        <v>6.7542213883677302</v>
      </c>
    </row>
    <row r="55" spans="1:28" x14ac:dyDescent="0.25">
      <c r="A55" s="51">
        <v>15</v>
      </c>
      <c r="B55" s="171">
        <f t="shared" si="8"/>
        <v>11.926605504587156</v>
      </c>
      <c r="C55" s="171">
        <f t="shared" si="9"/>
        <v>11.475409836065573</v>
      </c>
      <c r="D55" s="171">
        <f t="shared" si="10"/>
        <v>12.5</v>
      </c>
      <c r="E55" s="171"/>
      <c r="F55" s="171">
        <f t="shared" si="11"/>
        <v>33.333333333333329</v>
      </c>
      <c r="G55" s="171">
        <f t="shared" si="12"/>
        <v>0</v>
      </c>
      <c r="H55" s="171">
        <f t="shared" si="13"/>
        <v>50</v>
      </c>
      <c r="I55" s="171"/>
      <c r="J55" s="171">
        <f t="shared" si="14"/>
        <v>60</v>
      </c>
      <c r="K55" s="171">
        <f t="shared" si="15"/>
        <v>33.333333333333329</v>
      </c>
      <c r="L55" s="171">
        <f t="shared" si="16"/>
        <v>100</v>
      </c>
      <c r="M55" s="171"/>
      <c r="N55" s="171">
        <f t="shared" si="17"/>
        <v>12.5</v>
      </c>
      <c r="O55" s="171">
        <f t="shared" si="18"/>
        <v>20</v>
      </c>
      <c r="P55" s="171">
        <f t="shared" si="19"/>
        <v>9.0909090909090917</v>
      </c>
      <c r="Q55" s="171"/>
      <c r="R55" s="171">
        <f t="shared" si="20"/>
        <v>27.27272727272727</v>
      </c>
      <c r="S55" s="171">
        <f t="shared" si="21"/>
        <v>30</v>
      </c>
      <c r="T55" s="171">
        <f t="shared" si="22"/>
        <v>23.076923076923077</v>
      </c>
      <c r="U55" s="171"/>
      <c r="V55" s="171">
        <f t="shared" si="23"/>
        <v>19.277108433734941</v>
      </c>
      <c r="W55" s="171">
        <f t="shared" si="24"/>
        <v>19.565217391304348</v>
      </c>
      <c r="X55" s="171">
        <f t="shared" si="25"/>
        <v>18.918918918918919</v>
      </c>
      <c r="Y55" s="171"/>
      <c r="Z55" s="171">
        <f t="shared" si="26"/>
        <v>7.0945945945945947</v>
      </c>
      <c r="AA55" s="171">
        <f t="shared" si="27"/>
        <v>6.5088757396449708</v>
      </c>
      <c r="AB55" s="171">
        <f t="shared" si="28"/>
        <v>7.8740157480314963</v>
      </c>
    </row>
    <row r="56" spans="1:28" x14ac:dyDescent="0.25">
      <c r="A56" s="51">
        <v>16</v>
      </c>
      <c r="B56" s="171">
        <f t="shared" si="8"/>
        <v>14.634146341463413</v>
      </c>
      <c r="C56" s="171">
        <f t="shared" si="9"/>
        <v>17.777777777777779</v>
      </c>
      <c r="D56" s="171">
        <f t="shared" si="10"/>
        <v>10.810810810810811</v>
      </c>
      <c r="E56" s="171"/>
      <c r="F56" s="277">
        <v>0</v>
      </c>
      <c r="G56" s="277">
        <v>0</v>
      </c>
      <c r="H56" s="277">
        <v>0</v>
      </c>
      <c r="I56" s="171"/>
      <c r="J56" s="277">
        <v>0</v>
      </c>
      <c r="K56" s="277">
        <v>0</v>
      </c>
      <c r="L56" s="277">
        <v>0</v>
      </c>
      <c r="M56" s="171"/>
      <c r="N56" s="171">
        <f t="shared" si="17"/>
        <v>28.571428571428569</v>
      </c>
      <c r="O56" s="171">
        <f t="shared" si="18"/>
        <v>50</v>
      </c>
      <c r="P56" s="171">
        <f t="shared" si="19"/>
        <v>0</v>
      </c>
      <c r="Q56" s="171"/>
      <c r="R56" s="171">
        <f t="shared" si="20"/>
        <v>35.714285714285715</v>
      </c>
      <c r="S56" s="171">
        <f t="shared" si="21"/>
        <v>44.444444444444443</v>
      </c>
      <c r="T56" s="171">
        <f t="shared" si="22"/>
        <v>20</v>
      </c>
      <c r="U56" s="171"/>
      <c r="V56" s="171">
        <f t="shared" si="23"/>
        <v>9.3023255813953494</v>
      </c>
      <c r="W56" s="171">
        <f t="shared" si="24"/>
        <v>14.285714285714285</v>
      </c>
      <c r="X56" s="171">
        <f t="shared" si="25"/>
        <v>4.5454545454545459</v>
      </c>
      <c r="Y56" s="171"/>
      <c r="Z56" s="171">
        <f t="shared" si="26"/>
        <v>13</v>
      </c>
      <c r="AA56" s="171">
        <f t="shared" si="27"/>
        <v>12.5</v>
      </c>
      <c r="AB56" s="171">
        <f t="shared" si="28"/>
        <v>13.636363636363635</v>
      </c>
    </row>
    <row r="57" spans="1:28" x14ac:dyDescent="0.25">
      <c r="A57" s="51">
        <v>17</v>
      </c>
      <c r="B57" s="171">
        <f t="shared" si="8"/>
        <v>24.390243902439025</v>
      </c>
      <c r="C57" s="171">
        <f t="shared" si="9"/>
        <v>20.454545454545457</v>
      </c>
      <c r="D57" s="171">
        <f t="shared" si="10"/>
        <v>28.947368421052634</v>
      </c>
      <c r="E57" s="171"/>
      <c r="F57" s="277">
        <v>0</v>
      </c>
      <c r="G57" s="277">
        <v>0</v>
      </c>
      <c r="H57" s="277">
        <v>0</v>
      </c>
      <c r="I57" s="171"/>
      <c r="J57" s="171">
        <f t="shared" si="14"/>
        <v>100</v>
      </c>
      <c r="K57" s="171">
        <v>0</v>
      </c>
      <c r="L57" s="171">
        <f t="shared" si="16"/>
        <v>100</v>
      </c>
      <c r="M57" s="171"/>
      <c r="N57" s="171">
        <f t="shared" si="17"/>
        <v>33.333333333333329</v>
      </c>
      <c r="O57" s="171">
        <f t="shared" si="18"/>
        <v>50</v>
      </c>
      <c r="P57" s="171">
        <f t="shared" si="19"/>
        <v>25</v>
      </c>
      <c r="Q57" s="171"/>
      <c r="R57" s="171">
        <f t="shared" si="20"/>
        <v>33.333333333333329</v>
      </c>
      <c r="S57" s="171">
        <f t="shared" si="21"/>
        <v>33.333333333333329</v>
      </c>
      <c r="T57" s="171">
        <f t="shared" si="22"/>
        <v>33.333333333333329</v>
      </c>
      <c r="U57" s="171"/>
      <c r="V57" s="171">
        <f t="shared" si="23"/>
        <v>26.315789473684209</v>
      </c>
      <c r="W57" s="171">
        <f t="shared" si="24"/>
        <v>25</v>
      </c>
      <c r="X57" s="171">
        <f t="shared" si="25"/>
        <v>28.571428571428569</v>
      </c>
      <c r="Y57" s="171"/>
      <c r="Z57" s="171">
        <f t="shared" si="26"/>
        <v>15.789473684210526</v>
      </c>
      <c r="AA57" s="171">
        <f t="shared" si="27"/>
        <v>9.5238095238095237</v>
      </c>
      <c r="AB57" s="171">
        <f t="shared" si="28"/>
        <v>23.52941176470588</v>
      </c>
    </row>
    <row r="58" spans="1:28" x14ac:dyDescent="0.25">
      <c r="A58" s="51">
        <v>18</v>
      </c>
      <c r="B58" s="171">
        <f t="shared" si="8"/>
        <v>13.888888888888889</v>
      </c>
      <c r="C58" s="171">
        <f t="shared" si="9"/>
        <v>7.1428571428571423</v>
      </c>
      <c r="D58" s="171">
        <f t="shared" si="10"/>
        <v>18.181818181818183</v>
      </c>
      <c r="E58" s="171"/>
      <c r="F58" s="277">
        <v>0</v>
      </c>
      <c r="G58" s="277">
        <v>0</v>
      </c>
      <c r="H58" s="277">
        <v>0</v>
      </c>
      <c r="I58" s="171"/>
      <c r="J58" s="171">
        <f t="shared" si="14"/>
        <v>100</v>
      </c>
      <c r="K58" s="171">
        <v>0</v>
      </c>
      <c r="L58" s="171">
        <f t="shared" si="16"/>
        <v>100</v>
      </c>
      <c r="M58" s="171"/>
      <c r="N58" s="171">
        <f t="shared" si="17"/>
        <v>33.333333333333329</v>
      </c>
      <c r="O58" s="171">
        <v>0</v>
      </c>
      <c r="P58" s="171">
        <f t="shared" si="19"/>
        <v>33.333333333333329</v>
      </c>
      <c r="Q58" s="171"/>
      <c r="R58" s="277">
        <f t="shared" si="20"/>
        <v>0</v>
      </c>
      <c r="S58" s="277">
        <f t="shared" si="21"/>
        <v>0</v>
      </c>
      <c r="T58" s="277">
        <f t="shared" si="22"/>
        <v>0</v>
      </c>
      <c r="U58" s="171"/>
      <c r="V58" s="171">
        <f t="shared" si="23"/>
        <v>14.285714285714285</v>
      </c>
      <c r="W58" s="171">
        <f t="shared" si="24"/>
        <v>0</v>
      </c>
      <c r="X58" s="171">
        <f t="shared" si="25"/>
        <v>22.222222222222221</v>
      </c>
      <c r="Y58" s="171"/>
      <c r="Z58" s="171">
        <f t="shared" si="26"/>
        <v>7.1428571428571423</v>
      </c>
      <c r="AA58" s="171">
        <f t="shared" si="27"/>
        <v>14.285714285714285</v>
      </c>
      <c r="AB58" s="171">
        <f t="shared" si="28"/>
        <v>0</v>
      </c>
    </row>
    <row r="59" spans="1:28" x14ac:dyDescent="0.25">
      <c r="A59" s="51">
        <v>19</v>
      </c>
      <c r="B59" s="171">
        <f t="shared" si="8"/>
        <v>20</v>
      </c>
      <c r="C59" s="171">
        <f t="shared" si="9"/>
        <v>42.857142857142854</v>
      </c>
      <c r="D59" s="171">
        <f t="shared" si="10"/>
        <v>7.6923076923076925</v>
      </c>
      <c r="E59" s="171"/>
      <c r="F59" s="277">
        <v>0</v>
      </c>
      <c r="G59" s="277">
        <v>0</v>
      </c>
      <c r="H59" s="277">
        <v>0</v>
      </c>
      <c r="I59" s="171"/>
      <c r="J59" s="277">
        <v>0</v>
      </c>
      <c r="K59" s="277">
        <v>0</v>
      </c>
      <c r="L59" s="277">
        <v>0</v>
      </c>
      <c r="M59" s="171"/>
      <c r="N59" s="277">
        <v>0</v>
      </c>
      <c r="O59" s="277">
        <v>0</v>
      </c>
      <c r="P59" s="277">
        <v>0</v>
      </c>
      <c r="Q59" s="171"/>
      <c r="R59" s="171">
        <f t="shared" si="20"/>
        <v>100</v>
      </c>
      <c r="S59" s="171">
        <f t="shared" si="21"/>
        <v>100</v>
      </c>
      <c r="T59" s="171">
        <v>0</v>
      </c>
      <c r="U59" s="171"/>
      <c r="V59" s="277">
        <f t="shared" si="23"/>
        <v>0</v>
      </c>
      <c r="W59" s="277">
        <f t="shared" si="24"/>
        <v>0</v>
      </c>
      <c r="X59" s="277">
        <f t="shared" si="25"/>
        <v>0</v>
      </c>
      <c r="Y59" s="171"/>
      <c r="Z59" s="171">
        <f t="shared" si="26"/>
        <v>16.666666666666664</v>
      </c>
      <c r="AA59" s="171">
        <f t="shared" si="27"/>
        <v>25</v>
      </c>
      <c r="AB59" s="171">
        <f t="shared" si="28"/>
        <v>12.5</v>
      </c>
    </row>
    <row r="60" spans="1:28" x14ac:dyDescent="0.25">
      <c r="A60" s="51">
        <v>20</v>
      </c>
      <c r="B60" s="171">
        <f t="shared" si="8"/>
        <v>64.285714285714292</v>
      </c>
      <c r="C60" s="171">
        <f t="shared" si="9"/>
        <v>50</v>
      </c>
      <c r="D60" s="171">
        <f t="shared" si="10"/>
        <v>83.333333333333343</v>
      </c>
      <c r="E60" s="171"/>
      <c r="F60" s="277">
        <v>0</v>
      </c>
      <c r="G60" s="277">
        <v>0</v>
      </c>
      <c r="H60" s="277">
        <v>0</v>
      </c>
      <c r="I60" s="171"/>
      <c r="J60" s="277">
        <v>0</v>
      </c>
      <c r="K60" s="277">
        <v>0</v>
      </c>
      <c r="L60" s="277">
        <v>0</v>
      </c>
      <c r="M60" s="171"/>
      <c r="N60" s="277">
        <v>0</v>
      </c>
      <c r="O60" s="277">
        <v>0</v>
      </c>
      <c r="P60" s="277">
        <v>0</v>
      </c>
      <c r="Q60" s="171"/>
      <c r="R60" s="171">
        <f t="shared" si="20"/>
        <v>100</v>
      </c>
      <c r="S60" s="171">
        <f t="shared" si="21"/>
        <v>100</v>
      </c>
      <c r="T60" s="171">
        <f t="shared" si="22"/>
        <v>100</v>
      </c>
      <c r="U60" s="171"/>
      <c r="V60" s="171">
        <f t="shared" si="23"/>
        <v>50</v>
      </c>
      <c r="W60" s="171">
        <f t="shared" si="24"/>
        <v>33.333333333333329</v>
      </c>
      <c r="X60" s="171">
        <f t="shared" si="25"/>
        <v>66.666666666666657</v>
      </c>
      <c r="Y60" s="171"/>
      <c r="Z60" s="171">
        <f t="shared" si="26"/>
        <v>60</v>
      </c>
      <c r="AA60" s="171">
        <f t="shared" si="27"/>
        <v>50</v>
      </c>
      <c r="AB60" s="171">
        <f t="shared" si="28"/>
        <v>100</v>
      </c>
    </row>
    <row r="61" spans="1:28" x14ac:dyDescent="0.25">
      <c r="A61" s="51">
        <v>21</v>
      </c>
      <c r="B61" s="277">
        <f t="shared" si="8"/>
        <v>0</v>
      </c>
      <c r="C61" s="277">
        <f t="shared" si="9"/>
        <v>0</v>
      </c>
      <c r="D61" s="277">
        <f t="shared" si="10"/>
        <v>0</v>
      </c>
      <c r="E61" s="171"/>
      <c r="F61" s="277">
        <v>0</v>
      </c>
      <c r="G61" s="277">
        <v>0</v>
      </c>
      <c r="H61" s="277">
        <v>0</v>
      </c>
      <c r="I61" s="171"/>
      <c r="J61" s="277">
        <v>0</v>
      </c>
      <c r="K61" s="277">
        <v>0</v>
      </c>
      <c r="L61" s="277">
        <v>0</v>
      </c>
      <c r="M61" s="171"/>
      <c r="N61" s="277">
        <v>0</v>
      </c>
      <c r="O61" s="277">
        <v>0</v>
      </c>
      <c r="P61" s="277">
        <v>0</v>
      </c>
      <c r="Q61" s="171"/>
      <c r="R61" s="277">
        <v>0</v>
      </c>
      <c r="S61" s="277">
        <v>0</v>
      </c>
      <c r="T61" s="277">
        <v>0</v>
      </c>
      <c r="U61" s="171"/>
      <c r="V61" s="277">
        <f t="shared" si="23"/>
        <v>0</v>
      </c>
      <c r="W61" s="277">
        <f t="shared" si="24"/>
        <v>0</v>
      </c>
      <c r="X61" s="277">
        <f t="shared" si="25"/>
        <v>0</v>
      </c>
      <c r="Y61" s="277"/>
      <c r="Z61" s="277">
        <f t="shared" si="26"/>
        <v>0</v>
      </c>
      <c r="AA61" s="277">
        <f t="shared" si="27"/>
        <v>0</v>
      </c>
      <c r="AB61" s="277">
        <f t="shared" si="28"/>
        <v>0</v>
      </c>
    </row>
    <row r="62" spans="1:28" x14ac:dyDescent="0.25">
      <c r="A62" s="51">
        <v>22</v>
      </c>
      <c r="B62" s="171">
        <f t="shared" si="8"/>
        <v>33.333333333333329</v>
      </c>
      <c r="C62" s="171">
        <f t="shared" si="9"/>
        <v>0</v>
      </c>
      <c r="D62" s="171">
        <f t="shared" si="10"/>
        <v>50</v>
      </c>
      <c r="E62" s="171"/>
      <c r="F62" s="277">
        <v>0</v>
      </c>
      <c r="G62" s="277">
        <v>0</v>
      </c>
      <c r="H62" s="277">
        <v>0</v>
      </c>
      <c r="I62" s="171"/>
      <c r="J62" s="277">
        <v>0</v>
      </c>
      <c r="K62" s="277">
        <v>0</v>
      </c>
      <c r="L62" s="277">
        <v>0</v>
      </c>
      <c r="M62" s="171"/>
      <c r="N62" s="277">
        <v>0</v>
      </c>
      <c r="O62" s="277">
        <v>0</v>
      </c>
      <c r="P62" s="277">
        <v>0</v>
      </c>
      <c r="Q62" s="171"/>
      <c r="R62" s="277">
        <f t="shared" si="20"/>
        <v>0</v>
      </c>
      <c r="S62" s="277">
        <v>0</v>
      </c>
      <c r="T62" s="277">
        <f t="shared" si="22"/>
        <v>0</v>
      </c>
      <c r="U62" s="171"/>
      <c r="V62" s="171">
        <f t="shared" si="23"/>
        <v>50</v>
      </c>
      <c r="W62" s="171">
        <f t="shared" si="24"/>
        <v>0</v>
      </c>
      <c r="X62" s="171">
        <f t="shared" si="25"/>
        <v>100</v>
      </c>
      <c r="Y62" s="171"/>
      <c r="Z62" s="277">
        <v>0</v>
      </c>
      <c r="AA62" s="277">
        <v>0</v>
      </c>
      <c r="AB62" s="277">
        <v>0</v>
      </c>
    </row>
    <row r="63" spans="1:28" x14ac:dyDescent="0.25">
      <c r="A63" s="51">
        <v>23</v>
      </c>
      <c r="B63" s="171">
        <f t="shared" si="8"/>
        <v>66.666666666666657</v>
      </c>
      <c r="C63" s="171">
        <f t="shared" si="9"/>
        <v>66.666666666666657</v>
      </c>
      <c r="D63" s="171">
        <v>0</v>
      </c>
      <c r="E63" s="171"/>
      <c r="F63" s="277">
        <v>0</v>
      </c>
      <c r="G63" s="277">
        <v>0</v>
      </c>
      <c r="H63" s="277">
        <v>0</v>
      </c>
      <c r="I63" s="171"/>
      <c r="J63" s="277">
        <v>0</v>
      </c>
      <c r="K63" s="277">
        <v>0</v>
      </c>
      <c r="L63" s="277">
        <v>0</v>
      </c>
      <c r="M63" s="171"/>
      <c r="N63" s="277">
        <v>0</v>
      </c>
      <c r="O63" s="277">
        <v>0</v>
      </c>
      <c r="P63" s="277">
        <v>0</v>
      </c>
      <c r="Q63" s="171"/>
      <c r="R63" s="277">
        <v>0</v>
      </c>
      <c r="S63" s="277">
        <v>0</v>
      </c>
      <c r="T63" s="277">
        <v>0</v>
      </c>
      <c r="U63" s="171"/>
      <c r="V63" s="171">
        <f t="shared" si="23"/>
        <v>100</v>
      </c>
      <c r="W63" s="171">
        <f t="shared" si="24"/>
        <v>100</v>
      </c>
      <c r="X63" s="171">
        <v>0</v>
      </c>
      <c r="Y63" s="171"/>
      <c r="Z63" s="171">
        <f t="shared" si="26"/>
        <v>50</v>
      </c>
      <c r="AA63" s="171">
        <f t="shared" si="27"/>
        <v>50</v>
      </c>
      <c r="AB63" s="171">
        <v>0</v>
      </c>
    </row>
    <row r="64" spans="1:28" x14ac:dyDescent="0.25">
      <c r="A64" s="51">
        <v>24</v>
      </c>
      <c r="B64" s="277">
        <v>0</v>
      </c>
      <c r="C64" s="277">
        <v>0</v>
      </c>
      <c r="D64" s="277">
        <v>0</v>
      </c>
      <c r="E64" s="171"/>
      <c r="F64" s="277">
        <v>0</v>
      </c>
      <c r="G64" s="277">
        <v>0</v>
      </c>
      <c r="H64" s="277">
        <v>0</v>
      </c>
      <c r="I64" s="171"/>
      <c r="J64" s="277">
        <v>0</v>
      </c>
      <c r="K64" s="277">
        <v>0</v>
      </c>
      <c r="L64" s="277">
        <v>0</v>
      </c>
      <c r="M64" s="171"/>
      <c r="N64" s="277">
        <v>0</v>
      </c>
      <c r="O64" s="277">
        <v>0</v>
      </c>
      <c r="P64" s="277">
        <v>0</v>
      </c>
      <c r="Q64" s="171"/>
      <c r="R64" s="277">
        <v>0</v>
      </c>
      <c r="S64" s="277">
        <v>0</v>
      </c>
      <c r="T64" s="277">
        <v>0</v>
      </c>
      <c r="U64" s="277"/>
      <c r="V64" s="277">
        <v>0</v>
      </c>
      <c r="W64" s="277">
        <v>0</v>
      </c>
      <c r="X64" s="277">
        <v>0</v>
      </c>
      <c r="Y64" s="277"/>
      <c r="Z64" s="277">
        <v>0</v>
      </c>
      <c r="AA64" s="277">
        <v>0</v>
      </c>
      <c r="AB64" s="277">
        <v>0</v>
      </c>
    </row>
    <row r="65" spans="1:28" x14ac:dyDescent="0.25">
      <c r="A65" s="51" t="s">
        <v>43</v>
      </c>
      <c r="B65" s="277">
        <f t="shared" si="8"/>
        <v>0</v>
      </c>
      <c r="C65" s="277">
        <f t="shared" si="9"/>
        <v>0</v>
      </c>
      <c r="D65" s="277">
        <f t="shared" si="10"/>
        <v>0</v>
      </c>
      <c r="E65" s="171"/>
      <c r="F65" s="277">
        <v>0</v>
      </c>
      <c r="G65" s="277">
        <v>0</v>
      </c>
      <c r="H65" s="277">
        <v>0</v>
      </c>
      <c r="I65" s="171"/>
      <c r="J65" s="277">
        <v>0</v>
      </c>
      <c r="K65" s="277">
        <v>0</v>
      </c>
      <c r="L65" s="277">
        <v>0</v>
      </c>
      <c r="M65" s="171"/>
      <c r="N65" s="277">
        <v>0</v>
      </c>
      <c r="O65" s="277">
        <v>0</v>
      </c>
      <c r="P65" s="277">
        <v>0</v>
      </c>
      <c r="Q65" s="171"/>
      <c r="R65" s="277">
        <f t="shared" si="20"/>
        <v>0</v>
      </c>
      <c r="S65" s="277">
        <v>0</v>
      </c>
      <c r="T65" s="277">
        <f t="shared" si="22"/>
        <v>0</v>
      </c>
      <c r="U65" s="277"/>
      <c r="V65" s="277">
        <f t="shared" si="23"/>
        <v>0</v>
      </c>
      <c r="W65" s="277">
        <f t="shared" si="24"/>
        <v>0</v>
      </c>
      <c r="X65" s="277">
        <f t="shared" si="25"/>
        <v>0</v>
      </c>
      <c r="Y65" s="277"/>
      <c r="Z65" s="277">
        <f t="shared" si="26"/>
        <v>0</v>
      </c>
      <c r="AA65" s="277">
        <f t="shared" si="27"/>
        <v>0</v>
      </c>
      <c r="AB65" s="277">
        <f t="shared" si="28"/>
        <v>0</v>
      </c>
    </row>
    <row r="66" spans="1:28" x14ac:dyDescent="0.25">
      <c r="A66" s="51" t="s">
        <v>44</v>
      </c>
      <c r="B66" s="171">
        <f t="shared" si="8"/>
        <v>25</v>
      </c>
      <c r="C66" s="171">
        <f t="shared" si="9"/>
        <v>0</v>
      </c>
      <c r="D66" s="171">
        <f t="shared" si="10"/>
        <v>28.571428571428569</v>
      </c>
      <c r="E66" s="171"/>
      <c r="F66" s="277">
        <v>0</v>
      </c>
      <c r="G66" s="277">
        <v>0</v>
      </c>
      <c r="H66" s="277">
        <v>0</v>
      </c>
      <c r="I66" s="171"/>
      <c r="J66" s="277">
        <f t="shared" si="14"/>
        <v>0</v>
      </c>
      <c r="K66" s="277">
        <v>0</v>
      </c>
      <c r="L66" s="277">
        <f t="shared" si="16"/>
        <v>0</v>
      </c>
      <c r="M66" s="171"/>
      <c r="N66" s="171">
        <f t="shared" si="17"/>
        <v>66.666666666666657</v>
      </c>
      <c r="O66" s="171">
        <v>0</v>
      </c>
      <c r="P66" s="171">
        <f t="shared" si="19"/>
        <v>66.666666666666657</v>
      </c>
      <c r="Q66" s="171"/>
      <c r="R66" s="277">
        <f t="shared" si="20"/>
        <v>0</v>
      </c>
      <c r="S66" s="277">
        <v>0</v>
      </c>
      <c r="T66" s="277">
        <f t="shared" si="22"/>
        <v>0</v>
      </c>
      <c r="U66" s="277"/>
      <c r="V66" s="277">
        <f t="shared" si="23"/>
        <v>0</v>
      </c>
      <c r="W66" s="277">
        <f t="shared" si="24"/>
        <v>0</v>
      </c>
      <c r="X66" s="277">
        <v>0</v>
      </c>
      <c r="Y66" s="277"/>
      <c r="Z66" s="277">
        <f t="shared" si="26"/>
        <v>0</v>
      </c>
      <c r="AA66" s="277">
        <v>0</v>
      </c>
      <c r="AB66" s="277">
        <f t="shared" si="28"/>
        <v>0</v>
      </c>
    </row>
    <row r="67" spans="1:28" x14ac:dyDescent="0.25">
      <c r="A67" s="51" t="s">
        <v>45</v>
      </c>
      <c r="B67" s="277">
        <f t="shared" si="8"/>
        <v>0</v>
      </c>
      <c r="C67" s="277">
        <f t="shared" si="9"/>
        <v>0</v>
      </c>
      <c r="D67" s="277">
        <f t="shared" si="10"/>
        <v>0</v>
      </c>
      <c r="E67" s="277"/>
      <c r="F67" s="277">
        <v>0</v>
      </c>
      <c r="G67" s="277">
        <v>0</v>
      </c>
      <c r="H67" s="277">
        <v>0</v>
      </c>
      <c r="I67" s="277"/>
      <c r="J67" s="277">
        <v>0</v>
      </c>
      <c r="K67" s="277">
        <v>0</v>
      </c>
      <c r="L67" s="277">
        <v>0</v>
      </c>
      <c r="M67" s="277"/>
      <c r="N67" s="277">
        <v>0</v>
      </c>
      <c r="O67" s="277">
        <v>0</v>
      </c>
      <c r="P67" s="277">
        <v>0</v>
      </c>
      <c r="Q67" s="277"/>
      <c r="R67" s="277">
        <v>0</v>
      </c>
      <c r="S67" s="277">
        <v>0</v>
      </c>
      <c r="T67" s="277">
        <v>0</v>
      </c>
      <c r="U67" s="277"/>
      <c r="V67" s="277">
        <f t="shared" si="23"/>
        <v>0</v>
      </c>
      <c r="W67" s="277">
        <v>0</v>
      </c>
      <c r="X67" s="277">
        <f t="shared" si="25"/>
        <v>0</v>
      </c>
      <c r="Y67" s="277"/>
      <c r="Z67" s="277">
        <f t="shared" si="26"/>
        <v>0</v>
      </c>
      <c r="AA67" s="277">
        <f t="shared" si="27"/>
        <v>0</v>
      </c>
      <c r="AB67" s="277">
        <v>0</v>
      </c>
    </row>
    <row r="68" spans="1:28" x14ac:dyDescent="0.25">
      <c r="A68" s="51" t="s">
        <v>46</v>
      </c>
      <c r="B68" s="277">
        <f t="shared" si="8"/>
        <v>0</v>
      </c>
      <c r="C68" s="277">
        <v>0</v>
      </c>
      <c r="D68" s="277">
        <f t="shared" si="10"/>
        <v>0</v>
      </c>
      <c r="E68" s="277"/>
      <c r="F68" s="277">
        <v>0</v>
      </c>
      <c r="G68" s="277">
        <v>0</v>
      </c>
      <c r="H68" s="277">
        <v>0</v>
      </c>
      <c r="I68" s="277"/>
      <c r="J68" s="277">
        <f t="shared" si="14"/>
        <v>0</v>
      </c>
      <c r="K68" s="277">
        <v>0</v>
      </c>
      <c r="L68" s="277">
        <f t="shared" si="16"/>
        <v>0</v>
      </c>
      <c r="M68" s="277"/>
      <c r="N68" s="277">
        <v>0</v>
      </c>
      <c r="O68" s="277">
        <v>0</v>
      </c>
      <c r="P68" s="277">
        <v>0</v>
      </c>
      <c r="Q68" s="277"/>
      <c r="R68" s="277">
        <v>0</v>
      </c>
      <c r="S68" s="277">
        <v>0</v>
      </c>
      <c r="T68" s="277">
        <v>0</v>
      </c>
      <c r="U68" s="277"/>
      <c r="V68" s="277">
        <v>0</v>
      </c>
      <c r="W68" s="277">
        <v>0</v>
      </c>
      <c r="X68" s="277">
        <v>0</v>
      </c>
      <c r="Y68" s="277"/>
      <c r="Z68" s="277">
        <v>0</v>
      </c>
      <c r="AA68" s="277">
        <v>0</v>
      </c>
      <c r="AB68" s="277">
        <v>0</v>
      </c>
    </row>
    <row r="69" spans="1:28" x14ac:dyDescent="0.25">
      <c r="A69" s="51" t="s">
        <v>47</v>
      </c>
      <c r="B69" s="277">
        <v>0</v>
      </c>
      <c r="C69" s="277">
        <v>0</v>
      </c>
      <c r="D69" s="277">
        <v>0</v>
      </c>
      <c r="E69" s="277"/>
      <c r="F69" s="277">
        <v>0</v>
      </c>
      <c r="G69" s="277">
        <v>0</v>
      </c>
      <c r="H69" s="277">
        <v>0</v>
      </c>
      <c r="I69" s="277"/>
      <c r="J69" s="277">
        <v>0</v>
      </c>
      <c r="K69" s="277">
        <v>0</v>
      </c>
      <c r="L69" s="277">
        <v>0</v>
      </c>
      <c r="M69" s="277"/>
      <c r="N69" s="277">
        <v>0</v>
      </c>
      <c r="O69" s="277">
        <v>0</v>
      </c>
      <c r="P69" s="277">
        <v>0</v>
      </c>
      <c r="Q69" s="277"/>
      <c r="R69" s="277">
        <v>0</v>
      </c>
      <c r="S69" s="277">
        <v>0</v>
      </c>
      <c r="T69" s="277">
        <v>0</v>
      </c>
      <c r="U69" s="277"/>
      <c r="V69" s="277">
        <v>0</v>
      </c>
      <c r="W69" s="277">
        <v>0</v>
      </c>
      <c r="X69" s="277">
        <v>0</v>
      </c>
      <c r="Y69" s="277"/>
      <c r="Z69" s="277">
        <v>0</v>
      </c>
      <c r="AA69" s="277">
        <v>0</v>
      </c>
      <c r="AB69" s="277">
        <v>0</v>
      </c>
    </row>
    <row r="70" spans="1:28" ht="13.5" thickBot="1" x14ac:dyDescent="0.3">
      <c r="A70" s="78" t="s">
        <v>48</v>
      </c>
      <c r="B70" s="278">
        <v>0</v>
      </c>
      <c r="C70" s="278">
        <v>0</v>
      </c>
      <c r="D70" s="278">
        <v>0</v>
      </c>
      <c r="E70" s="278"/>
      <c r="F70" s="278">
        <v>0</v>
      </c>
      <c r="G70" s="278">
        <v>0</v>
      </c>
      <c r="H70" s="278">
        <v>0</v>
      </c>
      <c r="I70" s="278"/>
      <c r="J70" s="278">
        <v>0</v>
      </c>
      <c r="K70" s="278">
        <v>0</v>
      </c>
      <c r="L70" s="278">
        <v>0</v>
      </c>
      <c r="M70" s="278"/>
      <c r="N70" s="278">
        <v>0</v>
      </c>
      <c r="O70" s="278">
        <v>0</v>
      </c>
      <c r="P70" s="278">
        <v>0</v>
      </c>
      <c r="Q70" s="278"/>
      <c r="R70" s="278">
        <v>0</v>
      </c>
      <c r="S70" s="278">
        <v>0</v>
      </c>
      <c r="T70" s="278">
        <v>0</v>
      </c>
      <c r="U70" s="278"/>
      <c r="V70" s="278">
        <v>0</v>
      </c>
      <c r="W70" s="278">
        <v>0</v>
      </c>
      <c r="X70" s="278">
        <v>0</v>
      </c>
      <c r="Y70" s="278"/>
      <c r="Z70" s="278">
        <v>0</v>
      </c>
      <c r="AA70" s="278">
        <v>0</v>
      </c>
      <c r="AB70" s="278">
        <v>0</v>
      </c>
    </row>
    <row r="71" spans="1:28" x14ac:dyDescent="0.25">
      <c r="A71" s="314" t="s">
        <v>140</v>
      </c>
      <c r="B71" s="314"/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  <c r="AB71" s="314"/>
    </row>
    <row r="72" spans="1:28" x14ac:dyDescent="0.25">
      <c r="A72" s="328" t="s">
        <v>116</v>
      </c>
      <c r="B72" s="328"/>
      <c r="C72" s="328"/>
      <c r="D72" s="328"/>
      <c r="E72" s="328"/>
      <c r="F72" s="328"/>
      <c r="G72" s="328"/>
      <c r="H72" s="32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  <c r="Y72" s="328"/>
      <c r="Z72" s="328"/>
      <c r="AA72" s="328"/>
      <c r="AB72" s="328"/>
    </row>
  </sheetData>
  <mergeCells count="23">
    <mergeCell ref="A71:AB71"/>
    <mergeCell ref="A72:AB72"/>
    <mergeCell ref="B8:D8"/>
    <mergeCell ref="F8:H8"/>
    <mergeCell ref="J8:L8"/>
    <mergeCell ref="N8:P8"/>
    <mergeCell ref="R8:T8"/>
    <mergeCell ref="V8:X8"/>
    <mergeCell ref="Z8:AB8"/>
    <mergeCell ref="A1:AB1"/>
    <mergeCell ref="A2:AB2"/>
    <mergeCell ref="A3:AB3"/>
    <mergeCell ref="A4:AB4"/>
    <mergeCell ref="A5:AB5"/>
    <mergeCell ref="AD7:BE7"/>
    <mergeCell ref="AD8:BE8"/>
    <mergeCell ref="AD9:AD10"/>
    <mergeCell ref="A6:AB6"/>
    <mergeCell ref="AD3:BE3"/>
    <mergeCell ref="AD4:BE4"/>
    <mergeCell ref="AD5:BE5"/>
    <mergeCell ref="AD6:BE6"/>
    <mergeCell ref="A8:A9"/>
  </mergeCells>
  <hyperlinks>
    <hyperlink ref="BG1" r:id="rId1" location="INDICE!A1"/>
  </hyperlinks>
  <printOptions horizontalCentered="1"/>
  <pageMargins left="0.7" right="0.7" top="0.75" bottom="0.75" header="0.3" footer="0.3"/>
  <pageSetup scale="56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91"/>
  <sheetViews>
    <sheetView zoomScaleNormal="100" zoomScaleSheetLayoutView="100" workbookViewId="0">
      <selection activeCell="BG13" sqref="BG13"/>
    </sheetView>
  </sheetViews>
  <sheetFormatPr baseColWidth="10" defaultRowHeight="12.75" x14ac:dyDescent="0.25"/>
  <cols>
    <col min="1" max="1" width="16.140625" style="4" customWidth="1"/>
    <col min="2" max="2" width="6.7109375" style="4" customWidth="1"/>
    <col min="3" max="4" width="5.7109375" style="4" customWidth="1"/>
    <col min="5" max="5" width="1.7109375" style="4" customWidth="1"/>
    <col min="6" max="8" width="5.28515625" style="4" customWidth="1"/>
    <col min="9" max="9" width="1.7109375" style="4" customWidth="1"/>
    <col min="10" max="12" width="5.7109375" style="4" customWidth="1"/>
    <col min="13" max="13" width="1.7109375" style="4" customWidth="1"/>
    <col min="14" max="16" width="5.7109375" style="4" customWidth="1"/>
    <col min="17" max="17" width="1.7109375" style="4" customWidth="1"/>
    <col min="18" max="20" width="5.7109375" style="4" customWidth="1"/>
    <col min="21" max="21" width="1.7109375" style="4" customWidth="1"/>
    <col min="22" max="24" width="5.7109375" style="4" customWidth="1"/>
    <col min="25" max="25" width="1.7109375" style="4" customWidth="1"/>
    <col min="26" max="28" width="5.28515625" style="4" customWidth="1"/>
    <col min="29" max="29" width="8.85546875" style="4" customWidth="1"/>
    <col min="30" max="30" width="12" style="8" hidden="1" customWidth="1"/>
    <col min="31" max="33" width="6" style="24" hidden="1" customWidth="1"/>
    <col min="34" max="34" width="1.7109375" style="24" hidden="1" customWidth="1"/>
    <col min="35" max="35" width="6.140625" style="24" hidden="1" customWidth="1"/>
    <col min="36" max="37" width="5.140625" style="24" hidden="1" customWidth="1"/>
    <col min="38" max="38" width="1.7109375" style="24" hidden="1" customWidth="1"/>
    <col min="39" max="41" width="5" style="24" hidden="1" customWidth="1"/>
    <col min="42" max="42" width="1.7109375" style="24" hidden="1" customWidth="1"/>
    <col min="43" max="45" width="5" style="24" hidden="1" customWidth="1"/>
    <col min="46" max="46" width="1.7109375" style="24" hidden="1" customWidth="1"/>
    <col min="47" max="49" width="5" style="24" hidden="1" customWidth="1"/>
    <col min="50" max="50" width="1.7109375" style="24" hidden="1" customWidth="1"/>
    <col min="51" max="53" width="5.140625" style="24" hidden="1" customWidth="1"/>
    <col min="54" max="54" width="1.7109375" style="24" hidden="1" customWidth="1"/>
    <col min="55" max="56" width="5" style="24" hidden="1" customWidth="1"/>
    <col min="57" max="57" width="5.28515625" style="24" hidden="1" customWidth="1"/>
    <col min="58" max="58" width="11.42578125" style="4" customWidth="1"/>
    <col min="59" max="256" width="11.42578125" style="4"/>
    <col min="257" max="257" width="16.140625" style="4" customWidth="1"/>
    <col min="258" max="258" width="6" style="4" customWidth="1"/>
    <col min="259" max="259" width="6" style="4" bestFit="1" customWidth="1"/>
    <col min="260" max="260" width="5.7109375" style="4" bestFit="1" customWidth="1"/>
    <col min="261" max="261" width="1.7109375" style="4" customWidth="1"/>
    <col min="262" max="262" width="6" style="4" bestFit="1" customWidth="1"/>
    <col min="263" max="264" width="5" style="4" customWidth="1"/>
    <col min="265" max="265" width="1.7109375" style="4" customWidth="1"/>
    <col min="266" max="268" width="5" style="4" customWidth="1"/>
    <col min="269" max="269" width="1.7109375" style="4" customWidth="1"/>
    <col min="270" max="272" width="5.140625" style="4" bestFit="1" customWidth="1"/>
    <col min="273" max="273" width="1.7109375" style="4" customWidth="1"/>
    <col min="274" max="276" width="5.140625" style="4" bestFit="1" customWidth="1"/>
    <col min="277" max="277" width="1.7109375" style="4" customWidth="1"/>
    <col min="278" max="280" width="5.140625" style="4" bestFit="1" customWidth="1"/>
    <col min="281" max="281" width="1.7109375" style="4" customWidth="1"/>
    <col min="282" max="282" width="4.85546875" style="4" bestFit="1" customWidth="1"/>
    <col min="283" max="284" width="4.42578125" style="4" customWidth="1"/>
    <col min="285" max="285" width="8.85546875" style="4" customWidth="1"/>
    <col min="286" max="286" width="12" style="4" customWidth="1"/>
    <col min="287" max="289" width="6" style="4" customWidth="1"/>
    <col min="290" max="290" width="1.7109375" style="4" customWidth="1"/>
    <col min="291" max="291" width="6.140625" style="4" customWidth="1"/>
    <col min="292" max="293" width="5.140625" style="4" customWidth="1"/>
    <col min="294" max="294" width="1.7109375" style="4" customWidth="1"/>
    <col min="295" max="297" width="5" style="4" customWidth="1"/>
    <col min="298" max="298" width="1.7109375" style="4" customWidth="1"/>
    <col min="299" max="301" width="5" style="4" customWidth="1"/>
    <col min="302" max="302" width="1.7109375" style="4" customWidth="1"/>
    <col min="303" max="305" width="5" style="4" customWidth="1"/>
    <col min="306" max="306" width="1.7109375" style="4" customWidth="1"/>
    <col min="307" max="309" width="5.140625" style="4" customWidth="1"/>
    <col min="310" max="310" width="1.7109375" style="4" customWidth="1"/>
    <col min="311" max="312" width="5" style="4" customWidth="1"/>
    <col min="313" max="313" width="5.28515625" style="4" customWidth="1"/>
    <col min="314" max="512" width="11.42578125" style="4"/>
    <col min="513" max="513" width="16.140625" style="4" customWidth="1"/>
    <col min="514" max="514" width="6" style="4" customWidth="1"/>
    <col min="515" max="515" width="6" style="4" bestFit="1" customWidth="1"/>
    <col min="516" max="516" width="5.7109375" style="4" bestFit="1" customWidth="1"/>
    <col min="517" max="517" width="1.7109375" style="4" customWidth="1"/>
    <col min="518" max="518" width="6" style="4" bestFit="1" customWidth="1"/>
    <col min="519" max="520" width="5" style="4" customWidth="1"/>
    <col min="521" max="521" width="1.7109375" style="4" customWidth="1"/>
    <col min="522" max="524" width="5" style="4" customWidth="1"/>
    <col min="525" max="525" width="1.7109375" style="4" customWidth="1"/>
    <col min="526" max="528" width="5.140625" style="4" bestFit="1" customWidth="1"/>
    <col min="529" max="529" width="1.7109375" style="4" customWidth="1"/>
    <col min="530" max="532" width="5.140625" style="4" bestFit="1" customWidth="1"/>
    <col min="533" max="533" width="1.7109375" style="4" customWidth="1"/>
    <col min="534" max="536" width="5.140625" style="4" bestFit="1" customWidth="1"/>
    <col min="537" max="537" width="1.7109375" style="4" customWidth="1"/>
    <col min="538" max="538" width="4.85546875" style="4" bestFit="1" customWidth="1"/>
    <col min="539" max="540" width="4.42578125" style="4" customWidth="1"/>
    <col min="541" max="541" width="8.85546875" style="4" customWidth="1"/>
    <col min="542" max="542" width="12" style="4" customWidth="1"/>
    <col min="543" max="545" width="6" style="4" customWidth="1"/>
    <col min="546" max="546" width="1.7109375" style="4" customWidth="1"/>
    <col min="547" max="547" width="6.140625" style="4" customWidth="1"/>
    <col min="548" max="549" width="5.140625" style="4" customWidth="1"/>
    <col min="550" max="550" width="1.7109375" style="4" customWidth="1"/>
    <col min="551" max="553" width="5" style="4" customWidth="1"/>
    <col min="554" max="554" width="1.7109375" style="4" customWidth="1"/>
    <col min="555" max="557" width="5" style="4" customWidth="1"/>
    <col min="558" max="558" width="1.7109375" style="4" customWidth="1"/>
    <col min="559" max="561" width="5" style="4" customWidth="1"/>
    <col min="562" max="562" width="1.7109375" style="4" customWidth="1"/>
    <col min="563" max="565" width="5.140625" style="4" customWidth="1"/>
    <col min="566" max="566" width="1.7109375" style="4" customWidth="1"/>
    <col min="567" max="568" width="5" style="4" customWidth="1"/>
    <col min="569" max="569" width="5.28515625" style="4" customWidth="1"/>
    <col min="570" max="768" width="11.42578125" style="4"/>
    <col min="769" max="769" width="16.140625" style="4" customWidth="1"/>
    <col min="770" max="770" width="6" style="4" customWidth="1"/>
    <col min="771" max="771" width="6" style="4" bestFit="1" customWidth="1"/>
    <col min="772" max="772" width="5.7109375" style="4" bestFit="1" customWidth="1"/>
    <col min="773" max="773" width="1.7109375" style="4" customWidth="1"/>
    <col min="774" max="774" width="6" style="4" bestFit="1" customWidth="1"/>
    <col min="775" max="776" width="5" style="4" customWidth="1"/>
    <col min="777" max="777" width="1.7109375" style="4" customWidth="1"/>
    <col min="778" max="780" width="5" style="4" customWidth="1"/>
    <col min="781" max="781" width="1.7109375" style="4" customWidth="1"/>
    <col min="782" max="784" width="5.140625" style="4" bestFit="1" customWidth="1"/>
    <col min="785" max="785" width="1.7109375" style="4" customWidth="1"/>
    <col min="786" max="788" width="5.140625" style="4" bestFit="1" customWidth="1"/>
    <col min="789" max="789" width="1.7109375" style="4" customWidth="1"/>
    <col min="790" max="792" width="5.140625" style="4" bestFit="1" customWidth="1"/>
    <col min="793" max="793" width="1.7109375" style="4" customWidth="1"/>
    <col min="794" max="794" width="4.85546875" style="4" bestFit="1" customWidth="1"/>
    <col min="795" max="796" width="4.42578125" style="4" customWidth="1"/>
    <col min="797" max="797" width="8.85546875" style="4" customWidth="1"/>
    <col min="798" max="798" width="12" style="4" customWidth="1"/>
    <col min="799" max="801" width="6" style="4" customWidth="1"/>
    <col min="802" max="802" width="1.7109375" style="4" customWidth="1"/>
    <col min="803" max="803" width="6.140625" style="4" customWidth="1"/>
    <col min="804" max="805" width="5.140625" style="4" customWidth="1"/>
    <col min="806" max="806" width="1.7109375" style="4" customWidth="1"/>
    <col min="807" max="809" width="5" style="4" customWidth="1"/>
    <col min="810" max="810" width="1.7109375" style="4" customWidth="1"/>
    <col min="811" max="813" width="5" style="4" customWidth="1"/>
    <col min="814" max="814" width="1.7109375" style="4" customWidth="1"/>
    <col min="815" max="817" width="5" style="4" customWidth="1"/>
    <col min="818" max="818" width="1.7109375" style="4" customWidth="1"/>
    <col min="819" max="821" width="5.140625" style="4" customWidth="1"/>
    <col min="822" max="822" width="1.7109375" style="4" customWidth="1"/>
    <col min="823" max="824" width="5" style="4" customWidth="1"/>
    <col min="825" max="825" width="5.28515625" style="4" customWidth="1"/>
    <col min="826" max="1024" width="11.42578125" style="4"/>
    <col min="1025" max="1025" width="16.140625" style="4" customWidth="1"/>
    <col min="1026" max="1026" width="6" style="4" customWidth="1"/>
    <col min="1027" max="1027" width="6" style="4" bestFit="1" customWidth="1"/>
    <col min="1028" max="1028" width="5.7109375" style="4" bestFit="1" customWidth="1"/>
    <col min="1029" max="1029" width="1.7109375" style="4" customWidth="1"/>
    <col min="1030" max="1030" width="6" style="4" bestFit="1" customWidth="1"/>
    <col min="1031" max="1032" width="5" style="4" customWidth="1"/>
    <col min="1033" max="1033" width="1.7109375" style="4" customWidth="1"/>
    <col min="1034" max="1036" width="5" style="4" customWidth="1"/>
    <col min="1037" max="1037" width="1.7109375" style="4" customWidth="1"/>
    <col min="1038" max="1040" width="5.140625" style="4" bestFit="1" customWidth="1"/>
    <col min="1041" max="1041" width="1.7109375" style="4" customWidth="1"/>
    <col min="1042" max="1044" width="5.140625" style="4" bestFit="1" customWidth="1"/>
    <col min="1045" max="1045" width="1.7109375" style="4" customWidth="1"/>
    <col min="1046" max="1048" width="5.140625" style="4" bestFit="1" customWidth="1"/>
    <col min="1049" max="1049" width="1.7109375" style="4" customWidth="1"/>
    <col min="1050" max="1050" width="4.85546875" style="4" bestFit="1" customWidth="1"/>
    <col min="1051" max="1052" width="4.42578125" style="4" customWidth="1"/>
    <col min="1053" max="1053" width="8.85546875" style="4" customWidth="1"/>
    <col min="1054" max="1054" width="12" style="4" customWidth="1"/>
    <col min="1055" max="1057" width="6" style="4" customWidth="1"/>
    <col min="1058" max="1058" width="1.7109375" style="4" customWidth="1"/>
    <col min="1059" max="1059" width="6.140625" style="4" customWidth="1"/>
    <col min="1060" max="1061" width="5.140625" style="4" customWidth="1"/>
    <col min="1062" max="1062" width="1.7109375" style="4" customWidth="1"/>
    <col min="1063" max="1065" width="5" style="4" customWidth="1"/>
    <col min="1066" max="1066" width="1.7109375" style="4" customWidth="1"/>
    <col min="1067" max="1069" width="5" style="4" customWidth="1"/>
    <col min="1070" max="1070" width="1.7109375" style="4" customWidth="1"/>
    <col min="1071" max="1073" width="5" style="4" customWidth="1"/>
    <col min="1074" max="1074" width="1.7109375" style="4" customWidth="1"/>
    <col min="1075" max="1077" width="5.140625" style="4" customWidth="1"/>
    <col min="1078" max="1078" width="1.7109375" style="4" customWidth="1"/>
    <col min="1079" max="1080" width="5" style="4" customWidth="1"/>
    <col min="1081" max="1081" width="5.28515625" style="4" customWidth="1"/>
    <col min="1082" max="1280" width="11.42578125" style="4"/>
    <col min="1281" max="1281" width="16.140625" style="4" customWidth="1"/>
    <col min="1282" max="1282" width="6" style="4" customWidth="1"/>
    <col min="1283" max="1283" width="6" style="4" bestFit="1" customWidth="1"/>
    <col min="1284" max="1284" width="5.7109375" style="4" bestFit="1" customWidth="1"/>
    <col min="1285" max="1285" width="1.7109375" style="4" customWidth="1"/>
    <col min="1286" max="1286" width="6" style="4" bestFit="1" customWidth="1"/>
    <col min="1287" max="1288" width="5" style="4" customWidth="1"/>
    <col min="1289" max="1289" width="1.7109375" style="4" customWidth="1"/>
    <col min="1290" max="1292" width="5" style="4" customWidth="1"/>
    <col min="1293" max="1293" width="1.7109375" style="4" customWidth="1"/>
    <col min="1294" max="1296" width="5.140625" style="4" bestFit="1" customWidth="1"/>
    <col min="1297" max="1297" width="1.7109375" style="4" customWidth="1"/>
    <col min="1298" max="1300" width="5.140625" style="4" bestFit="1" customWidth="1"/>
    <col min="1301" max="1301" width="1.7109375" style="4" customWidth="1"/>
    <col min="1302" max="1304" width="5.140625" style="4" bestFit="1" customWidth="1"/>
    <col min="1305" max="1305" width="1.7109375" style="4" customWidth="1"/>
    <col min="1306" max="1306" width="4.85546875" style="4" bestFit="1" customWidth="1"/>
    <col min="1307" max="1308" width="4.42578125" style="4" customWidth="1"/>
    <col min="1309" max="1309" width="8.85546875" style="4" customWidth="1"/>
    <col min="1310" max="1310" width="12" style="4" customWidth="1"/>
    <col min="1311" max="1313" width="6" style="4" customWidth="1"/>
    <col min="1314" max="1314" width="1.7109375" style="4" customWidth="1"/>
    <col min="1315" max="1315" width="6.140625" style="4" customWidth="1"/>
    <col min="1316" max="1317" width="5.140625" style="4" customWidth="1"/>
    <col min="1318" max="1318" width="1.7109375" style="4" customWidth="1"/>
    <col min="1319" max="1321" width="5" style="4" customWidth="1"/>
    <col min="1322" max="1322" width="1.7109375" style="4" customWidth="1"/>
    <col min="1323" max="1325" width="5" style="4" customWidth="1"/>
    <col min="1326" max="1326" width="1.7109375" style="4" customWidth="1"/>
    <col min="1327" max="1329" width="5" style="4" customWidth="1"/>
    <col min="1330" max="1330" width="1.7109375" style="4" customWidth="1"/>
    <col min="1331" max="1333" width="5.140625" style="4" customWidth="1"/>
    <col min="1334" max="1334" width="1.7109375" style="4" customWidth="1"/>
    <col min="1335" max="1336" width="5" style="4" customWidth="1"/>
    <col min="1337" max="1337" width="5.28515625" style="4" customWidth="1"/>
    <col min="1338" max="1536" width="11.42578125" style="4"/>
    <col min="1537" max="1537" width="16.140625" style="4" customWidth="1"/>
    <col min="1538" max="1538" width="6" style="4" customWidth="1"/>
    <col min="1539" max="1539" width="6" style="4" bestFit="1" customWidth="1"/>
    <col min="1540" max="1540" width="5.7109375" style="4" bestFit="1" customWidth="1"/>
    <col min="1541" max="1541" width="1.7109375" style="4" customWidth="1"/>
    <col min="1542" max="1542" width="6" style="4" bestFit="1" customWidth="1"/>
    <col min="1543" max="1544" width="5" style="4" customWidth="1"/>
    <col min="1545" max="1545" width="1.7109375" style="4" customWidth="1"/>
    <col min="1546" max="1548" width="5" style="4" customWidth="1"/>
    <col min="1549" max="1549" width="1.7109375" style="4" customWidth="1"/>
    <col min="1550" max="1552" width="5.140625" style="4" bestFit="1" customWidth="1"/>
    <col min="1553" max="1553" width="1.7109375" style="4" customWidth="1"/>
    <col min="1554" max="1556" width="5.140625" style="4" bestFit="1" customWidth="1"/>
    <col min="1557" max="1557" width="1.7109375" style="4" customWidth="1"/>
    <col min="1558" max="1560" width="5.140625" style="4" bestFit="1" customWidth="1"/>
    <col min="1561" max="1561" width="1.7109375" style="4" customWidth="1"/>
    <col min="1562" max="1562" width="4.85546875" style="4" bestFit="1" customWidth="1"/>
    <col min="1563" max="1564" width="4.42578125" style="4" customWidth="1"/>
    <col min="1565" max="1565" width="8.85546875" style="4" customWidth="1"/>
    <col min="1566" max="1566" width="12" style="4" customWidth="1"/>
    <col min="1567" max="1569" width="6" style="4" customWidth="1"/>
    <col min="1570" max="1570" width="1.7109375" style="4" customWidth="1"/>
    <col min="1571" max="1571" width="6.140625" style="4" customWidth="1"/>
    <col min="1572" max="1573" width="5.140625" style="4" customWidth="1"/>
    <col min="1574" max="1574" width="1.7109375" style="4" customWidth="1"/>
    <col min="1575" max="1577" width="5" style="4" customWidth="1"/>
    <col min="1578" max="1578" width="1.7109375" style="4" customWidth="1"/>
    <col min="1579" max="1581" width="5" style="4" customWidth="1"/>
    <col min="1582" max="1582" width="1.7109375" style="4" customWidth="1"/>
    <col min="1583" max="1585" width="5" style="4" customWidth="1"/>
    <col min="1586" max="1586" width="1.7109375" style="4" customWidth="1"/>
    <col min="1587" max="1589" width="5.140625" style="4" customWidth="1"/>
    <col min="1590" max="1590" width="1.7109375" style="4" customWidth="1"/>
    <col min="1591" max="1592" width="5" style="4" customWidth="1"/>
    <col min="1593" max="1593" width="5.28515625" style="4" customWidth="1"/>
    <col min="1594" max="1792" width="11.42578125" style="4"/>
    <col min="1793" max="1793" width="16.140625" style="4" customWidth="1"/>
    <col min="1794" max="1794" width="6" style="4" customWidth="1"/>
    <col min="1795" max="1795" width="6" style="4" bestFit="1" customWidth="1"/>
    <col min="1796" max="1796" width="5.7109375" style="4" bestFit="1" customWidth="1"/>
    <col min="1797" max="1797" width="1.7109375" style="4" customWidth="1"/>
    <col min="1798" max="1798" width="6" style="4" bestFit="1" customWidth="1"/>
    <col min="1799" max="1800" width="5" style="4" customWidth="1"/>
    <col min="1801" max="1801" width="1.7109375" style="4" customWidth="1"/>
    <col min="1802" max="1804" width="5" style="4" customWidth="1"/>
    <col min="1805" max="1805" width="1.7109375" style="4" customWidth="1"/>
    <col min="1806" max="1808" width="5.140625" style="4" bestFit="1" customWidth="1"/>
    <col min="1809" max="1809" width="1.7109375" style="4" customWidth="1"/>
    <col min="1810" max="1812" width="5.140625" style="4" bestFit="1" customWidth="1"/>
    <col min="1813" max="1813" width="1.7109375" style="4" customWidth="1"/>
    <col min="1814" max="1816" width="5.140625" style="4" bestFit="1" customWidth="1"/>
    <col min="1817" max="1817" width="1.7109375" style="4" customWidth="1"/>
    <col min="1818" max="1818" width="4.85546875" style="4" bestFit="1" customWidth="1"/>
    <col min="1819" max="1820" width="4.42578125" style="4" customWidth="1"/>
    <col min="1821" max="1821" width="8.85546875" style="4" customWidth="1"/>
    <col min="1822" max="1822" width="12" style="4" customWidth="1"/>
    <col min="1823" max="1825" width="6" style="4" customWidth="1"/>
    <col min="1826" max="1826" width="1.7109375" style="4" customWidth="1"/>
    <col min="1827" max="1827" width="6.140625" style="4" customWidth="1"/>
    <col min="1828" max="1829" width="5.140625" style="4" customWidth="1"/>
    <col min="1830" max="1830" width="1.7109375" style="4" customWidth="1"/>
    <col min="1831" max="1833" width="5" style="4" customWidth="1"/>
    <col min="1834" max="1834" width="1.7109375" style="4" customWidth="1"/>
    <col min="1835" max="1837" width="5" style="4" customWidth="1"/>
    <col min="1838" max="1838" width="1.7109375" style="4" customWidth="1"/>
    <col min="1839" max="1841" width="5" style="4" customWidth="1"/>
    <col min="1842" max="1842" width="1.7109375" style="4" customWidth="1"/>
    <col min="1843" max="1845" width="5.140625" style="4" customWidth="1"/>
    <col min="1846" max="1846" width="1.7109375" style="4" customWidth="1"/>
    <col min="1847" max="1848" width="5" style="4" customWidth="1"/>
    <col min="1849" max="1849" width="5.28515625" style="4" customWidth="1"/>
    <col min="1850" max="2048" width="11.42578125" style="4"/>
    <col min="2049" max="2049" width="16.140625" style="4" customWidth="1"/>
    <col min="2050" max="2050" width="6" style="4" customWidth="1"/>
    <col min="2051" max="2051" width="6" style="4" bestFit="1" customWidth="1"/>
    <col min="2052" max="2052" width="5.7109375" style="4" bestFit="1" customWidth="1"/>
    <col min="2053" max="2053" width="1.7109375" style="4" customWidth="1"/>
    <col min="2054" max="2054" width="6" style="4" bestFit="1" customWidth="1"/>
    <col min="2055" max="2056" width="5" style="4" customWidth="1"/>
    <col min="2057" max="2057" width="1.7109375" style="4" customWidth="1"/>
    <col min="2058" max="2060" width="5" style="4" customWidth="1"/>
    <col min="2061" max="2061" width="1.7109375" style="4" customWidth="1"/>
    <col min="2062" max="2064" width="5.140625" style="4" bestFit="1" customWidth="1"/>
    <col min="2065" max="2065" width="1.7109375" style="4" customWidth="1"/>
    <col min="2066" max="2068" width="5.140625" style="4" bestFit="1" customWidth="1"/>
    <col min="2069" max="2069" width="1.7109375" style="4" customWidth="1"/>
    <col min="2070" max="2072" width="5.140625" style="4" bestFit="1" customWidth="1"/>
    <col min="2073" max="2073" width="1.7109375" style="4" customWidth="1"/>
    <col min="2074" max="2074" width="4.85546875" style="4" bestFit="1" customWidth="1"/>
    <col min="2075" max="2076" width="4.42578125" style="4" customWidth="1"/>
    <col min="2077" max="2077" width="8.85546875" style="4" customWidth="1"/>
    <col min="2078" max="2078" width="12" style="4" customWidth="1"/>
    <col min="2079" max="2081" width="6" style="4" customWidth="1"/>
    <col min="2082" max="2082" width="1.7109375" style="4" customWidth="1"/>
    <col min="2083" max="2083" width="6.140625" style="4" customWidth="1"/>
    <col min="2084" max="2085" width="5.140625" style="4" customWidth="1"/>
    <col min="2086" max="2086" width="1.7109375" style="4" customWidth="1"/>
    <col min="2087" max="2089" width="5" style="4" customWidth="1"/>
    <col min="2090" max="2090" width="1.7109375" style="4" customWidth="1"/>
    <col min="2091" max="2093" width="5" style="4" customWidth="1"/>
    <col min="2094" max="2094" width="1.7109375" style="4" customWidth="1"/>
    <col min="2095" max="2097" width="5" style="4" customWidth="1"/>
    <col min="2098" max="2098" width="1.7109375" style="4" customWidth="1"/>
    <col min="2099" max="2101" width="5.140625" style="4" customWidth="1"/>
    <col min="2102" max="2102" width="1.7109375" style="4" customWidth="1"/>
    <col min="2103" max="2104" width="5" style="4" customWidth="1"/>
    <col min="2105" max="2105" width="5.28515625" style="4" customWidth="1"/>
    <col min="2106" max="2304" width="11.42578125" style="4"/>
    <col min="2305" max="2305" width="16.140625" style="4" customWidth="1"/>
    <col min="2306" max="2306" width="6" style="4" customWidth="1"/>
    <col min="2307" max="2307" width="6" style="4" bestFit="1" customWidth="1"/>
    <col min="2308" max="2308" width="5.7109375" style="4" bestFit="1" customWidth="1"/>
    <col min="2309" max="2309" width="1.7109375" style="4" customWidth="1"/>
    <col min="2310" max="2310" width="6" style="4" bestFit="1" customWidth="1"/>
    <col min="2311" max="2312" width="5" style="4" customWidth="1"/>
    <col min="2313" max="2313" width="1.7109375" style="4" customWidth="1"/>
    <col min="2314" max="2316" width="5" style="4" customWidth="1"/>
    <col min="2317" max="2317" width="1.7109375" style="4" customWidth="1"/>
    <col min="2318" max="2320" width="5.140625" style="4" bestFit="1" customWidth="1"/>
    <col min="2321" max="2321" width="1.7109375" style="4" customWidth="1"/>
    <col min="2322" max="2324" width="5.140625" style="4" bestFit="1" customWidth="1"/>
    <col min="2325" max="2325" width="1.7109375" style="4" customWidth="1"/>
    <col min="2326" max="2328" width="5.140625" style="4" bestFit="1" customWidth="1"/>
    <col min="2329" max="2329" width="1.7109375" style="4" customWidth="1"/>
    <col min="2330" max="2330" width="4.85546875" style="4" bestFit="1" customWidth="1"/>
    <col min="2331" max="2332" width="4.42578125" style="4" customWidth="1"/>
    <col min="2333" max="2333" width="8.85546875" style="4" customWidth="1"/>
    <col min="2334" max="2334" width="12" style="4" customWidth="1"/>
    <col min="2335" max="2337" width="6" style="4" customWidth="1"/>
    <col min="2338" max="2338" width="1.7109375" style="4" customWidth="1"/>
    <col min="2339" max="2339" width="6.140625" style="4" customWidth="1"/>
    <col min="2340" max="2341" width="5.140625" style="4" customWidth="1"/>
    <col min="2342" max="2342" width="1.7109375" style="4" customWidth="1"/>
    <col min="2343" max="2345" width="5" style="4" customWidth="1"/>
    <col min="2346" max="2346" width="1.7109375" style="4" customWidth="1"/>
    <col min="2347" max="2349" width="5" style="4" customWidth="1"/>
    <col min="2350" max="2350" width="1.7109375" style="4" customWidth="1"/>
    <col min="2351" max="2353" width="5" style="4" customWidth="1"/>
    <col min="2354" max="2354" width="1.7109375" style="4" customWidth="1"/>
    <col min="2355" max="2357" width="5.140625" style="4" customWidth="1"/>
    <col min="2358" max="2358" width="1.7109375" style="4" customWidth="1"/>
    <col min="2359" max="2360" width="5" style="4" customWidth="1"/>
    <col min="2361" max="2361" width="5.28515625" style="4" customWidth="1"/>
    <col min="2362" max="2560" width="11.42578125" style="4"/>
    <col min="2561" max="2561" width="16.140625" style="4" customWidth="1"/>
    <col min="2562" max="2562" width="6" style="4" customWidth="1"/>
    <col min="2563" max="2563" width="6" style="4" bestFit="1" customWidth="1"/>
    <col min="2564" max="2564" width="5.7109375" style="4" bestFit="1" customWidth="1"/>
    <col min="2565" max="2565" width="1.7109375" style="4" customWidth="1"/>
    <col min="2566" max="2566" width="6" style="4" bestFit="1" customWidth="1"/>
    <col min="2567" max="2568" width="5" style="4" customWidth="1"/>
    <col min="2569" max="2569" width="1.7109375" style="4" customWidth="1"/>
    <col min="2570" max="2572" width="5" style="4" customWidth="1"/>
    <col min="2573" max="2573" width="1.7109375" style="4" customWidth="1"/>
    <col min="2574" max="2576" width="5.140625" style="4" bestFit="1" customWidth="1"/>
    <col min="2577" max="2577" width="1.7109375" style="4" customWidth="1"/>
    <col min="2578" max="2580" width="5.140625" style="4" bestFit="1" customWidth="1"/>
    <col min="2581" max="2581" width="1.7109375" style="4" customWidth="1"/>
    <col min="2582" max="2584" width="5.140625" style="4" bestFit="1" customWidth="1"/>
    <col min="2585" max="2585" width="1.7109375" style="4" customWidth="1"/>
    <col min="2586" max="2586" width="4.85546875" style="4" bestFit="1" customWidth="1"/>
    <col min="2587" max="2588" width="4.42578125" style="4" customWidth="1"/>
    <col min="2589" max="2589" width="8.85546875" style="4" customWidth="1"/>
    <col min="2590" max="2590" width="12" style="4" customWidth="1"/>
    <col min="2591" max="2593" width="6" style="4" customWidth="1"/>
    <col min="2594" max="2594" width="1.7109375" style="4" customWidth="1"/>
    <col min="2595" max="2595" width="6.140625" style="4" customWidth="1"/>
    <col min="2596" max="2597" width="5.140625" style="4" customWidth="1"/>
    <col min="2598" max="2598" width="1.7109375" style="4" customWidth="1"/>
    <col min="2599" max="2601" width="5" style="4" customWidth="1"/>
    <col min="2602" max="2602" width="1.7109375" style="4" customWidth="1"/>
    <col min="2603" max="2605" width="5" style="4" customWidth="1"/>
    <col min="2606" max="2606" width="1.7109375" style="4" customWidth="1"/>
    <col min="2607" max="2609" width="5" style="4" customWidth="1"/>
    <col min="2610" max="2610" width="1.7109375" style="4" customWidth="1"/>
    <col min="2611" max="2613" width="5.140625" style="4" customWidth="1"/>
    <col min="2614" max="2614" width="1.7109375" style="4" customWidth="1"/>
    <col min="2615" max="2616" width="5" style="4" customWidth="1"/>
    <col min="2617" max="2617" width="5.28515625" style="4" customWidth="1"/>
    <col min="2618" max="2816" width="11.42578125" style="4"/>
    <col min="2817" max="2817" width="16.140625" style="4" customWidth="1"/>
    <col min="2818" max="2818" width="6" style="4" customWidth="1"/>
    <col min="2819" max="2819" width="6" style="4" bestFit="1" customWidth="1"/>
    <col min="2820" max="2820" width="5.7109375" style="4" bestFit="1" customWidth="1"/>
    <col min="2821" max="2821" width="1.7109375" style="4" customWidth="1"/>
    <col min="2822" max="2822" width="6" style="4" bestFit="1" customWidth="1"/>
    <col min="2823" max="2824" width="5" style="4" customWidth="1"/>
    <col min="2825" max="2825" width="1.7109375" style="4" customWidth="1"/>
    <col min="2826" max="2828" width="5" style="4" customWidth="1"/>
    <col min="2829" max="2829" width="1.7109375" style="4" customWidth="1"/>
    <col min="2830" max="2832" width="5.140625" style="4" bestFit="1" customWidth="1"/>
    <col min="2833" max="2833" width="1.7109375" style="4" customWidth="1"/>
    <col min="2834" max="2836" width="5.140625" style="4" bestFit="1" customWidth="1"/>
    <col min="2837" max="2837" width="1.7109375" style="4" customWidth="1"/>
    <col min="2838" max="2840" width="5.140625" style="4" bestFit="1" customWidth="1"/>
    <col min="2841" max="2841" width="1.7109375" style="4" customWidth="1"/>
    <col min="2842" max="2842" width="4.85546875" style="4" bestFit="1" customWidth="1"/>
    <col min="2843" max="2844" width="4.42578125" style="4" customWidth="1"/>
    <col min="2845" max="2845" width="8.85546875" style="4" customWidth="1"/>
    <col min="2846" max="2846" width="12" style="4" customWidth="1"/>
    <col min="2847" max="2849" width="6" style="4" customWidth="1"/>
    <col min="2850" max="2850" width="1.7109375" style="4" customWidth="1"/>
    <col min="2851" max="2851" width="6.140625" style="4" customWidth="1"/>
    <col min="2852" max="2853" width="5.140625" style="4" customWidth="1"/>
    <col min="2854" max="2854" width="1.7109375" style="4" customWidth="1"/>
    <col min="2855" max="2857" width="5" style="4" customWidth="1"/>
    <col min="2858" max="2858" width="1.7109375" style="4" customWidth="1"/>
    <col min="2859" max="2861" width="5" style="4" customWidth="1"/>
    <col min="2862" max="2862" width="1.7109375" style="4" customWidth="1"/>
    <col min="2863" max="2865" width="5" style="4" customWidth="1"/>
    <col min="2866" max="2866" width="1.7109375" style="4" customWidth="1"/>
    <col min="2867" max="2869" width="5.140625" style="4" customWidth="1"/>
    <col min="2870" max="2870" width="1.7109375" style="4" customWidth="1"/>
    <col min="2871" max="2872" width="5" style="4" customWidth="1"/>
    <col min="2873" max="2873" width="5.28515625" style="4" customWidth="1"/>
    <col min="2874" max="3072" width="11.42578125" style="4"/>
    <col min="3073" max="3073" width="16.140625" style="4" customWidth="1"/>
    <col min="3074" max="3074" width="6" style="4" customWidth="1"/>
    <col min="3075" max="3075" width="6" style="4" bestFit="1" customWidth="1"/>
    <col min="3076" max="3076" width="5.7109375" style="4" bestFit="1" customWidth="1"/>
    <col min="3077" max="3077" width="1.7109375" style="4" customWidth="1"/>
    <col min="3078" max="3078" width="6" style="4" bestFit="1" customWidth="1"/>
    <col min="3079" max="3080" width="5" style="4" customWidth="1"/>
    <col min="3081" max="3081" width="1.7109375" style="4" customWidth="1"/>
    <col min="3082" max="3084" width="5" style="4" customWidth="1"/>
    <col min="3085" max="3085" width="1.7109375" style="4" customWidth="1"/>
    <col min="3086" max="3088" width="5.140625" style="4" bestFit="1" customWidth="1"/>
    <col min="3089" max="3089" width="1.7109375" style="4" customWidth="1"/>
    <col min="3090" max="3092" width="5.140625" style="4" bestFit="1" customWidth="1"/>
    <col min="3093" max="3093" width="1.7109375" style="4" customWidth="1"/>
    <col min="3094" max="3096" width="5.140625" style="4" bestFit="1" customWidth="1"/>
    <col min="3097" max="3097" width="1.7109375" style="4" customWidth="1"/>
    <col min="3098" max="3098" width="4.85546875" style="4" bestFit="1" customWidth="1"/>
    <col min="3099" max="3100" width="4.42578125" style="4" customWidth="1"/>
    <col min="3101" max="3101" width="8.85546875" style="4" customWidth="1"/>
    <col min="3102" max="3102" width="12" style="4" customWidth="1"/>
    <col min="3103" max="3105" width="6" style="4" customWidth="1"/>
    <col min="3106" max="3106" width="1.7109375" style="4" customWidth="1"/>
    <col min="3107" max="3107" width="6.140625" style="4" customWidth="1"/>
    <col min="3108" max="3109" width="5.140625" style="4" customWidth="1"/>
    <col min="3110" max="3110" width="1.7109375" style="4" customWidth="1"/>
    <col min="3111" max="3113" width="5" style="4" customWidth="1"/>
    <col min="3114" max="3114" width="1.7109375" style="4" customWidth="1"/>
    <col min="3115" max="3117" width="5" style="4" customWidth="1"/>
    <col min="3118" max="3118" width="1.7109375" style="4" customWidth="1"/>
    <col min="3119" max="3121" width="5" style="4" customWidth="1"/>
    <col min="3122" max="3122" width="1.7109375" style="4" customWidth="1"/>
    <col min="3123" max="3125" width="5.140625" style="4" customWidth="1"/>
    <col min="3126" max="3126" width="1.7109375" style="4" customWidth="1"/>
    <col min="3127" max="3128" width="5" style="4" customWidth="1"/>
    <col min="3129" max="3129" width="5.28515625" style="4" customWidth="1"/>
    <col min="3130" max="3328" width="11.42578125" style="4"/>
    <col min="3329" max="3329" width="16.140625" style="4" customWidth="1"/>
    <col min="3330" max="3330" width="6" style="4" customWidth="1"/>
    <col min="3331" max="3331" width="6" style="4" bestFit="1" customWidth="1"/>
    <col min="3332" max="3332" width="5.7109375" style="4" bestFit="1" customWidth="1"/>
    <col min="3333" max="3333" width="1.7109375" style="4" customWidth="1"/>
    <col min="3334" max="3334" width="6" style="4" bestFit="1" customWidth="1"/>
    <col min="3335" max="3336" width="5" style="4" customWidth="1"/>
    <col min="3337" max="3337" width="1.7109375" style="4" customWidth="1"/>
    <col min="3338" max="3340" width="5" style="4" customWidth="1"/>
    <col min="3341" max="3341" width="1.7109375" style="4" customWidth="1"/>
    <col min="3342" max="3344" width="5.140625" style="4" bestFit="1" customWidth="1"/>
    <col min="3345" max="3345" width="1.7109375" style="4" customWidth="1"/>
    <col min="3346" max="3348" width="5.140625" style="4" bestFit="1" customWidth="1"/>
    <col min="3349" max="3349" width="1.7109375" style="4" customWidth="1"/>
    <col min="3350" max="3352" width="5.140625" style="4" bestFit="1" customWidth="1"/>
    <col min="3353" max="3353" width="1.7109375" style="4" customWidth="1"/>
    <col min="3354" max="3354" width="4.85546875" style="4" bestFit="1" customWidth="1"/>
    <col min="3355" max="3356" width="4.42578125" style="4" customWidth="1"/>
    <col min="3357" max="3357" width="8.85546875" style="4" customWidth="1"/>
    <col min="3358" max="3358" width="12" style="4" customWidth="1"/>
    <col min="3359" max="3361" width="6" style="4" customWidth="1"/>
    <col min="3362" max="3362" width="1.7109375" style="4" customWidth="1"/>
    <col min="3363" max="3363" width="6.140625" style="4" customWidth="1"/>
    <col min="3364" max="3365" width="5.140625" style="4" customWidth="1"/>
    <col min="3366" max="3366" width="1.7109375" style="4" customWidth="1"/>
    <col min="3367" max="3369" width="5" style="4" customWidth="1"/>
    <col min="3370" max="3370" width="1.7109375" style="4" customWidth="1"/>
    <col min="3371" max="3373" width="5" style="4" customWidth="1"/>
    <col min="3374" max="3374" width="1.7109375" style="4" customWidth="1"/>
    <col min="3375" max="3377" width="5" style="4" customWidth="1"/>
    <col min="3378" max="3378" width="1.7109375" style="4" customWidth="1"/>
    <col min="3379" max="3381" width="5.140625" style="4" customWidth="1"/>
    <col min="3382" max="3382" width="1.7109375" style="4" customWidth="1"/>
    <col min="3383" max="3384" width="5" style="4" customWidth="1"/>
    <col min="3385" max="3385" width="5.28515625" style="4" customWidth="1"/>
    <col min="3386" max="3584" width="11.42578125" style="4"/>
    <col min="3585" max="3585" width="16.140625" style="4" customWidth="1"/>
    <col min="3586" max="3586" width="6" style="4" customWidth="1"/>
    <col min="3587" max="3587" width="6" style="4" bestFit="1" customWidth="1"/>
    <col min="3588" max="3588" width="5.7109375" style="4" bestFit="1" customWidth="1"/>
    <col min="3589" max="3589" width="1.7109375" style="4" customWidth="1"/>
    <col min="3590" max="3590" width="6" style="4" bestFit="1" customWidth="1"/>
    <col min="3591" max="3592" width="5" style="4" customWidth="1"/>
    <col min="3593" max="3593" width="1.7109375" style="4" customWidth="1"/>
    <col min="3594" max="3596" width="5" style="4" customWidth="1"/>
    <col min="3597" max="3597" width="1.7109375" style="4" customWidth="1"/>
    <col min="3598" max="3600" width="5.140625" style="4" bestFit="1" customWidth="1"/>
    <col min="3601" max="3601" width="1.7109375" style="4" customWidth="1"/>
    <col min="3602" max="3604" width="5.140625" style="4" bestFit="1" customWidth="1"/>
    <col min="3605" max="3605" width="1.7109375" style="4" customWidth="1"/>
    <col min="3606" max="3608" width="5.140625" style="4" bestFit="1" customWidth="1"/>
    <col min="3609" max="3609" width="1.7109375" style="4" customWidth="1"/>
    <col min="3610" max="3610" width="4.85546875" style="4" bestFit="1" customWidth="1"/>
    <col min="3611" max="3612" width="4.42578125" style="4" customWidth="1"/>
    <col min="3613" max="3613" width="8.85546875" style="4" customWidth="1"/>
    <col min="3614" max="3614" width="12" style="4" customWidth="1"/>
    <col min="3615" max="3617" width="6" style="4" customWidth="1"/>
    <col min="3618" max="3618" width="1.7109375" style="4" customWidth="1"/>
    <col min="3619" max="3619" width="6.140625" style="4" customWidth="1"/>
    <col min="3620" max="3621" width="5.140625" style="4" customWidth="1"/>
    <col min="3622" max="3622" width="1.7109375" style="4" customWidth="1"/>
    <col min="3623" max="3625" width="5" style="4" customWidth="1"/>
    <col min="3626" max="3626" width="1.7109375" style="4" customWidth="1"/>
    <col min="3627" max="3629" width="5" style="4" customWidth="1"/>
    <col min="3630" max="3630" width="1.7109375" style="4" customWidth="1"/>
    <col min="3631" max="3633" width="5" style="4" customWidth="1"/>
    <col min="3634" max="3634" width="1.7109375" style="4" customWidth="1"/>
    <col min="3635" max="3637" width="5.140625" style="4" customWidth="1"/>
    <col min="3638" max="3638" width="1.7109375" style="4" customWidth="1"/>
    <col min="3639" max="3640" width="5" style="4" customWidth="1"/>
    <col min="3641" max="3641" width="5.28515625" style="4" customWidth="1"/>
    <col min="3642" max="3840" width="11.42578125" style="4"/>
    <col min="3841" max="3841" width="16.140625" style="4" customWidth="1"/>
    <col min="3842" max="3842" width="6" style="4" customWidth="1"/>
    <col min="3843" max="3843" width="6" style="4" bestFit="1" customWidth="1"/>
    <col min="3844" max="3844" width="5.7109375" style="4" bestFit="1" customWidth="1"/>
    <col min="3845" max="3845" width="1.7109375" style="4" customWidth="1"/>
    <col min="3846" max="3846" width="6" style="4" bestFit="1" customWidth="1"/>
    <col min="3847" max="3848" width="5" style="4" customWidth="1"/>
    <col min="3849" max="3849" width="1.7109375" style="4" customWidth="1"/>
    <col min="3850" max="3852" width="5" style="4" customWidth="1"/>
    <col min="3853" max="3853" width="1.7109375" style="4" customWidth="1"/>
    <col min="3854" max="3856" width="5.140625" style="4" bestFit="1" customWidth="1"/>
    <col min="3857" max="3857" width="1.7109375" style="4" customWidth="1"/>
    <col min="3858" max="3860" width="5.140625" style="4" bestFit="1" customWidth="1"/>
    <col min="3861" max="3861" width="1.7109375" style="4" customWidth="1"/>
    <col min="3862" max="3864" width="5.140625" style="4" bestFit="1" customWidth="1"/>
    <col min="3865" max="3865" width="1.7109375" style="4" customWidth="1"/>
    <col min="3866" max="3866" width="4.85546875" style="4" bestFit="1" customWidth="1"/>
    <col min="3867" max="3868" width="4.42578125" style="4" customWidth="1"/>
    <col min="3869" max="3869" width="8.85546875" style="4" customWidth="1"/>
    <col min="3870" max="3870" width="12" style="4" customWidth="1"/>
    <col min="3871" max="3873" width="6" style="4" customWidth="1"/>
    <col min="3874" max="3874" width="1.7109375" style="4" customWidth="1"/>
    <col min="3875" max="3875" width="6.140625" style="4" customWidth="1"/>
    <col min="3876" max="3877" width="5.140625" style="4" customWidth="1"/>
    <col min="3878" max="3878" width="1.7109375" style="4" customWidth="1"/>
    <col min="3879" max="3881" width="5" style="4" customWidth="1"/>
    <col min="3882" max="3882" width="1.7109375" style="4" customWidth="1"/>
    <col min="3883" max="3885" width="5" style="4" customWidth="1"/>
    <col min="3886" max="3886" width="1.7109375" style="4" customWidth="1"/>
    <col min="3887" max="3889" width="5" style="4" customWidth="1"/>
    <col min="3890" max="3890" width="1.7109375" style="4" customWidth="1"/>
    <col min="3891" max="3893" width="5.140625" style="4" customWidth="1"/>
    <col min="3894" max="3894" width="1.7109375" style="4" customWidth="1"/>
    <col min="3895" max="3896" width="5" style="4" customWidth="1"/>
    <col min="3897" max="3897" width="5.28515625" style="4" customWidth="1"/>
    <col min="3898" max="4096" width="11.42578125" style="4"/>
    <col min="4097" max="4097" width="16.140625" style="4" customWidth="1"/>
    <col min="4098" max="4098" width="6" style="4" customWidth="1"/>
    <col min="4099" max="4099" width="6" style="4" bestFit="1" customWidth="1"/>
    <col min="4100" max="4100" width="5.7109375" style="4" bestFit="1" customWidth="1"/>
    <col min="4101" max="4101" width="1.7109375" style="4" customWidth="1"/>
    <col min="4102" max="4102" width="6" style="4" bestFit="1" customWidth="1"/>
    <col min="4103" max="4104" width="5" style="4" customWidth="1"/>
    <col min="4105" max="4105" width="1.7109375" style="4" customWidth="1"/>
    <col min="4106" max="4108" width="5" style="4" customWidth="1"/>
    <col min="4109" max="4109" width="1.7109375" style="4" customWidth="1"/>
    <col min="4110" max="4112" width="5.140625" style="4" bestFit="1" customWidth="1"/>
    <col min="4113" max="4113" width="1.7109375" style="4" customWidth="1"/>
    <col min="4114" max="4116" width="5.140625" style="4" bestFit="1" customWidth="1"/>
    <col min="4117" max="4117" width="1.7109375" style="4" customWidth="1"/>
    <col min="4118" max="4120" width="5.140625" style="4" bestFit="1" customWidth="1"/>
    <col min="4121" max="4121" width="1.7109375" style="4" customWidth="1"/>
    <col min="4122" max="4122" width="4.85546875" style="4" bestFit="1" customWidth="1"/>
    <col min="4123" max="4124" width="4.42578125" style="4" customWidth="1"/>
    <col min="4125" max="4125" width="8.85546875" style="4" customWidth="1"/>
    <col min="4126" max="4126" width="12" style="4" customWidth="1"/>
    <col min="4127" max="4129" width="6" style="4" customWidth="1"/>
    <col min="4130" max="4130" width="1.7109375" style="4" customWidth="1"/>
    <col min="4131" max="4131" width="6.140625" style="4" customWidth="1"/>
    <col min="4132" max="4133" width="5.140625" style="4" customWidth="1"/>
    <col min="4134" max="4134" width="1.7109375" style="4" customWidth="1"/>
    <col min="4135" max="4137" width="5" style="4" customWidth="1"/>
    <col min="4138" max="4138" width="1.7109375" style="4" customWidth="1"/>
    <col min="4139" max="4141" width="5" style="4" customWidth="1"/>
    <col min="4142" max="4142" width="1.7109375" style="4" customWidth="1"/>
    <col min="4143" max="4145" width="5" style="4" customWidth="1"/>
    <col min="4146" max="4146" width="1.7109375" style="4" customWidth="1"/>
    <col min="4147" max="4149" width="5.140625" style="4" customWidth="1"/>
    <col min="4150" max="4150" width="1.7109375" style="4" customWidth="1"/>
    <col min="4151" max="4152" width="5" style="4" customWidth="1"/>
    <col min="4153" max="4153" width="5.28515625" style="4" customWidth="1"/>
    <col min="4154" max="4352" width="11.42578125" style="4"/>
    <col min="4353" max="4353" width="16.140625" style="4" customWidth="1"/>
    <col min="4354" max="4354" width="6" style="4" customWidth="1"/>
    <col min="4355" max="4355" width="6" style="4" bestFit="1" customWidth="1"/>
    <col min="4356" max="4356" width="5.7109375" style="4" bestFit="1" customWidth="1"/>
    <col min="4357" max="4357" width="1.7109375" style="4" customWidth="1"/>
    <col min="4358" max="4358" width="6" style="4" bestFit="1" customWidth="1"/>
    <col min="4359" max="4360" width="5" style="4" customWidth="1"/>
    <col min="4361" max="4361" width="1.7109375" style="4" customWidth="1"/>
    <col min="4362" max="4364" width="5" style="4" customWidth="1"/>
    <col min="4365" max="4365" width="1.7109375" style="4" customWidth="1"/>
    <col min="4366" max="4368" width="5.140625" style="4" bestFit="1" customWidth="1"/>
    <col min="4369" max="4369" width="1.7109375" style="4" customWidth="1"/>
    <col min="4370" max="4372" width="5.140625" style="4" bestFit="1" customWidth="1"/>
    <col min="4373" max="4373" width="1.7109375" style="4" customWidth="1"/>
    <col min="4374" max="4376" width="5.140625" style="4" bestFit="1" customWidth="1"/>
    <col min="4377" max="4377" width="1.7109375" style="4" customWidth="1"/>
    <col min="4378" max="4378" width="4.85546875" style="4" bestFit="1" customWidth="1"/>
    <col min="4379" max="4380" width="4.42578125" style="4" customWidth="1"/>
    <col min="4381" max="4381" width="8.85546875" style="4" customWidth="1"/>
    <col min="4382" max="4382" width="12" style="4" customWidth="1"/>
    <col min="4383" max="4385" width="6" style="4" customWidth="1"/>
    <col min="4386" max="4386" width="1.7109375" style="4" customWidth="1"/>
    <col min="4387" max="4387" width="6.140625" style="4" customWidth="1"/>
    <col min="4388" max="4389" width="5.140625" style="4" customWidth="1"/>
    <col min="4390" max="4390" width="1.7109375" style="4" customWidth="1"/>
    <col min="4391" max="4393" width="5" style="4" customWidth="1"/>
    <col min="4394" max="4394" width="1.7109375" style="4" customWidth="1"/>
    <col min="4395" max="4397" width="5" style="4" customWidth="1"/>
    <col min="4398" max="4398" width="1.7109375" style="4" customWidth="1"/>
    <col min="4399" max="4401" width="5" style="4" customWidth="1"/>
    <col min="4402" max="4402" width="1.7109375" style="4" customWidth="1"/>
    <col min="4403" max="4405" width="5.140625" style="4" customWidth="1"/>
    <col min="4406" max="4406" width="1.7109375" style="4" customWidth="1"/>
    <col min="4407" max="4408" width="5" style="4" customWidth="1"/>
    <col min="4409" max="4409" width="5.28515625" style="4" customWidth="1"/>
    <col min="4410" max="4608" width="11.42578125" style="4"/>
    <col min="4609" max="4609" width="16.140625" style="4" customWidth="1"/>
    <col min="4610" max="4610" width="6" style="4" customWidth="1"/>
    <col min="4611" max="4611" width="6" style="4" bestFit="1" customWidth="1"/>
    <col min="4612" max="4612" width="5.7109375" style="4" bestFit="1" customWidth="1"/>
    <col min="4613" max="4613" width="1.7109375" style="4" customWidth="1"/>
    <col min="4614" max="4614" width="6" style="4" bestFit="1" customWidth="1"/>
    <col min="4615" max="4616" width="5" style="4" customWidth="1"/>
    <col min="4617" max="4617" width="1.7109375" style="4" customWidth="1"/>
    <col min="4618" max="4620" width="5" style="4" customWidth="1"/>
    <col min="4621" max="4621" width="1.7109375" style="4" customWidth="1"/>
    <col min="4622" max="4624" width="5.140625" style="4" bestFit="1" customWidth="1"/>
    <col min="4625" max="4625" width="1.7109375" style="4" customWidth="1"/>
    <col min="4626" max="4628" width="5.140625" style="4" bestFit="1" customWidth="1"/>
    <col min="4629" max="4629" width="1.7109375" style="4" customWidth="1"/>
    <col min="4630" max="4632" width="5.140625" style="4" bestFit="1" customWidth="1"/>
    <col min="4633" max="4633" width="1.7109375" style="4" customWidth="1"/>
    <col min="4634" max="4634" width="4.85546875" style="4" bestFit="1" customWidth="1"/>
    <col min="4635" max="4636" width="4.42578125" style="4" customWidth="1"/>
    <col min="4637" max="4637" width="8.85546875" style="4" customWidth="1"/>
    <col min="4638" max="4638" width="12" style="4" customWidth="1"/>
    <col min="4639" max="4641" width="6" style="4" customWidth="1"/>
    <col min="4642" max="4642" width="1.7109375" style="4" customWidth="1"/>
    <col min="4643" max="4643" width="6.140625" style="4" customWidth="1"/>
    <col min="4644" max="4645" width="5.140625" style="4" customWidth="1"/>
    <col min="4646" max="4646" width="1.7109375" style="4" customWidth="1"/>
    <col min="4647" max="4649" width="5" style="4" customWidth="1"/>
    <col min="4650" max="4650" width="1.7109375" style="4" customWidth="1"/>
    <col min="4651" max="4653" width="5" style="4" customWidth="1"/>
    <col min="4654" max="4654" width="1.7109375" style="4" customWidth="1"/>
    <col min="4655" max="4657" width="5" style="4" customWidth="1"/>
    <col min="4658" max="4658" width="1.7109375" style="4" customWidth="1"/>
    <col min="4659" max="4661" width="5.140625" style="4" customWidth="1"/>
    <col min="4662" max="4662" width="1.7109375" style="4" customWidth="1"/>
    <col min="4663" max="4664" width="5" style="4" customWidth="1"/>
    <col min="4665" max="4665" width="5.28515625" style="4" customWidth="1"/>
    <col min="4666" max="4864" width="11.42578125" style="4"/>
    <col min="4865" max="4865" width="16.140625" style="4" customWidth="1"/>
    <col min="4866" max="4866" width="6" style="4" customWidth="1"/>
    <col min="4867" max="4867" width="6" style="4" bestFit="1" customWidth="1"/>
    <col min="4868" max="4868" width="5.7109375" style="4" bestFit="1" customWidth="1"/>
    <col min="4869" max="4869" width="1.7109375" style="4" customWidth="1"/>
    <col min="4870" max="4870" width="6" style="4" bestFit="1" customWidth="1"/>
    <col min="4871" max="4872" width="5" style="4" customWidth="1"/>
    <col min="4873" max="4873" width="1.7109375" style="4" customWidth="1"/>
    <col min="4874" max="4876" width="5" style="4" customWidth="1"/>
    <col min="4877" max="4877" width="1.7109375" style="4" customWidth="1"/>
    <col min="4878" max="4880" width="5.140625" style="4" bestFit="1" customWidth="1"/>
    <col min="4881" max="4881" width="1.7109375" style="4" customWidth="1"/>
    <col min="4882" max="4884" width="5.140625" style="4" bestFit="1" customWidth="1"/>
    <col min="4885" max="4885" width="1.7109375" style="4" customWidth="1"/>
    <col min="4886" max="4888" width="5.140625" style="4" bestFit="1" customWidth="1"/>
    <col min="4889" max="4889" width="1.7109375" style="4" customWidth="1"/>
    <col min="4890" max="4890" width="4.85546875" style="4" bestFit="1" customWidth="1"/>
    <col min="4891" max="4892" width="4.42578125" style="4" customWidth="1"/>
    <col min="4893" max="4893" width="8.85546875" style="4" customWidth="1"/>
    <col min="4894" max="4894" width="12" style="4" customWidth="1"/>
    <col min="4895" max="4897" width="6" style="4" customWidth="1"/>
    <col min="4898" max="4898" width="1.7109375" style="4" customWidth="1"/>
    <col min="4899" max="4899" width="6.140625" style="4" customWidth="1"/>
    <col min="4900" max="4901" width="5.140625" style="4" customWidth="1"/>
    <col min="4902" max="4902" width="1.7109375" style="4" customWidth="1"/>
    <col min="4903" max="4905" width="5" style="4" customWidth="1"/>
    <col min="4906" max="4906" width="1.7109375" style="4" customWidth="1"/>
    <col min="4907" max="4909" width="5" style="4" customWidth="1"/>
    <col min="4910" max="4910" width="1.7109375" style="4" customWidth="1"/>
    <col min="4911" max="4913" width="5" style="4" customWidth="1"/>
    <col min="4914" max="4914" width="1.7109375" style="4" customWidth="1"/>
    <col min="4915" max="4917" width="5.140625" style="4" customWidth="1"/>
    <col min="4918" max="4918" width="1.7109375" style="4" customWidth="1"/>
    <col min="4919" max="4920" width="5" style="4" customWidth="1"/>
    <col min="4921" max="4921" width="5.28515625" style="4" customWidth="1"/>
    <col min="4922" max="5120" width="11.42578125" style="4"/>
    <col min="5121" max="5121" width="16.140625" style="4" customWidth="1"/>
    <col min="5122" max="5122" width="6" style="4" customWidth="1"/>
    <col min="5123" max="5123" width="6" style="4" bestFit="1" customWidth="1"/>
    <col min="5124" max="5124" width="5.7109375" style="4" bestFit="1" customWidth="1"/>
    <col min="5125" max="5125" width="1.7109375" style="4" customWidth="1"/>
    <col min="5126" max="5126" width="6" style="4" bestFit="1" customWidth="1"/>
    <col min="5127" max="5128" width="5" style="4" customWidth="1"/>
    <col min="5129" max="5129" width="1.7109375" style="4" customWidth="1"/>
    <col min="5130" max="5132" width="5" style="4" customWidth="1"/>
    <col min="5133" max="5133" width="1.7109375" style="4" customWidth="1"/>
    <col min="5134" max="5136" width="5.140625" style="4" bestFit="1" customWidth="1"/>
    <col min="5137" max="5137" width="1.7109375" style="4" customWidth="1"/>
    <col min="5138" max="5140" width="5.140625" style="4" bestFit="1" customWidth="1"/>
    <col min="5141" max="5141" width="1.7109375" style="4" customWidth="1"/>
    <col min="5142" max="5144" width="5.140625" style="4" bestFit="1" customWidth="1"/>
    <col min="5145" max="5145" width="1.7109375" style="4" customWidth="1"/>
    <col min="5146" max="5146" width="4.85546875" style="4" bestFit="1" customWidth="1"/>
    <col min="5147" max="5148" width="4.42578125" style="4" customWidth="1"/>
    <col min="5149" max="5149" width="8.85546875" style="4" customWidth="1"/>
    <col min="5150" max="5150" width="12" style="4" customWidth="1"/>
    <col min="5151" max="5153" width="6" style="4" customWidth="1"/>
    <col min="5154" max="5154" width="1.7109375" style="4" customWidth="1"/>
    <col min="5155" max="5155" width="6.140625" style="4" customWidth="1"/>
    <col min="5156" max="5157" width="5.140625" style="4" customWidth="1"/>
    <col min="5158" max="5158" width="1.7109375" style="4" customWidth="1"/>
    <col min="5159" max="5161" width="5" style="4" customWidth="1"/>
    <col min="5162" max="5162" width="1.7109375" style="4" customWidth="1"/>
    <col min="5163" max="5165" width="5" style="4" customWidth="1"/>
    <col min="5166" max="5166" width="1.7109375" style="4" customWidth="1"/>
    <col min="5167" max="5169" width="5" style="4" customWidth="1"/>
    <col min="5170" max="5170" width="1.7109375" style="4" customWidth="1"/>
    <col min="5171" max="5173" width="5.140625" style="4" customWidth="1"/>
    <col min="5174" max="5174" width="1.7109375" style="4" customWidth="1"/>
    <col min="5175" max="5176" width="5" style="4" customWidth="1"/>
    <col min="5177" max="5177" width="5.28515625" style="4" customWidth="1"/>
    <col min="5178" max="5376" width="11.42578125" style="4"/>
    <col min="5377" max="5377" width="16.140625" style="4" customWidth="1"/>
    <col min="5378" max="5378" width="6" style="4" customWidth="1"/>
    <col min="5379" max="5379" width="6" style="4" bestFit="1" customWidth="1"/>
    <col min="5380" max="5380" width="5.7109375" style="4" bestFit="1" customWidth="1"/>
    <col min="5381" max="5381" width="1.7109375" style="4" customWidth="1"/>
    <col min="5382" max="5382" width="6" style="4" bestFit="1" customWidth="1"/>
    <col min="5383" max="5384" width="5" style="4" customWidth="1"/>
    <col min="5385" max="5385" width="1.7109375" style="4" customWidth="1"/>
    <col min="5386" max="5388" width="5" style="4" customWidth="1"/>
    <col min="5389" max="5389" width="1.7109375" style="4" customWidth="1"/>
    <col min="5390" max="5392" width="5.140625" style="4" bestFit="1" customWidth="1"/>
    <col min="5393" max="5393" width="1.7109375" style="4" customWidth="1"/>
    <col min="5394" max="5396" width="5.140625" style="4" bestFit="1" customWidth="1"/>
    <col min="5397" max="5397" width="1.7109375" style="4" customWidth="1"/>
    <col min="5398" max="5400" width="5.140625" style="4" bestFit="1" customWidth="1"/>
    <col min="5401" max="5401" width="1.7109375" style="4" customWidth="1"/>
    <col min="5402" max="5402" width="4.85546875" style="4" bestFit="1" customWidth="1"/>
    <col min="5403" max="5404" width="4.42578125" style="4" customWidth="1"/>
    <col min="5405" max="5405" width="8.85546875" style="4" customWidth="1"/>
    <col min="5406" max="5406" width="12" style="4" customWidth="1"/>
    <col min="5407" max="5409" width="6" style="4" customWidth="1"/>
    <col min="5410" max="5410" width="1.7109375" style="4" customWidth="1"/>
    <col min="5411" max="5411" width="6.140625" style="4" customWidth="1"/>
    <col min="5412" max="5413" width="5.140625" style="4" customWidth="1"/>
    <col min="5414" max="5414" width="1.7109375" style="4" customWidth="1"/>
    <col min="5415" max="5417" width="5" style="4" customWidth="1"/>
    <col min="5418" max="5418" width="1.7109375" style="4" customWidth="1"/>
    <col min="5419" max="5421" width="5" style="4" customWidth="1"/>
    <col min="5422" max="5422" width="1.7109375" style="4" customWidth="1"/>
    <col min="5423" max="5425" width="5" style="4" customWidth="1"/>
    <col min="5426" max="5426" width="1.7109375" style="4" customWidth="1"/>
    <col min="5427" max="5429" width="5.140625" style="4" customWidth="1"/>
    <col min="5430" max="5430" width="1.7109375" style="4" customWidth="1"/>
    <col min="5431" max="5432" width="5" style="4" customWidth="1"/>
    <col min="5433" max="5433" width="5.28515625" style="4" customWidth="1"/>
    <col min="5434" max="5632" width="11.42578125" style="4"/>
    <col min="5633" max="5633" width="16.140625" style="4" customWidth="1"/>
    <col min="5634" max="5634" width="6" style="4" customWidth="1"/>
    <col min="5635" max="5635" width="6" style="4" bestFit="1" customWidth="1"/>
    <col min="5636" max="5636" width="5.7109375" style="4" bestFit="1" customWidth="1"/>
    <col min="5637" max="5637" width="1.7109375" style="4" customWidth="1"/>
    <col min="5638" max="5638" width="6" style="4" bestFit="1" customWidth="1"/>
    <col min="5639" max="5640" width="5" style="4" customWidth="1"/>
    <col min="5641" max="5641" width="1.7109375" style="4" customWidth="1"/>
    <col min="5642" max="5644" width="5" style="4" customWidth="1"/>
    <col min="5645" max="5645" width="1.7109375" style="4" customWidth="1"/>
    <col min="5646" max="5648" width="5.140625" style="4" bestFit="1" customWidth="1"/>
    <col min="5649" max="5649" width="1.7109375" style="4" customWidth="1"/>
    <col min="5650" max="5652" width="5.140625" style="4" bestFit="1" customWidth="1"/>
    <col min="5653" max="5653" width="1.7109375" style="4" customWidth="1"/>
    <col min="5654" max="5656" width="5.140625" style="4" bestFit="1" customWidth="1"/>
    <col min="5657" max="5657" width="1.7109375" style="4" customWidth="1"/>
    <col min="5658" max="5658" width="4.85546875" style="4" bestFit="1" customWidth="1"/>
    <col min="5659" max="5660" width="4.42578125" style="4" customWidth="1"/>
    <col min="5661" max="5661" width="8.85546875" style="4" customWidth="1"/>
    <col min="5662" max="5662" width="12" style="4" customWidth="1"/>
    <col min="5663" max="5665" width="6" style="4" customWidth="1"/>
    <col min="5666" max="5666" width="1.7109375" style="4" customWidth="1"/>
    <col min="5667" max="5667" width="6.140625" style="4" customWidth="1"/>
    <col min="5668" max="5669" width="5.140625" style="4" customWidth="1"/>
    <col min="5670" max="5670" width="1.7109375" style="4" customWidth="1"/>
    <col min="5671" max="5673" width="5" style="4" customWidth="1"/>
    <col min="5674" max="5674" width="1.7109375" style="4" customWidth="1"/>
    <col min="5675" max="5677" width="5" style="4" customWidth="1"/>
    <col min="5678" max="5678" width="1.7109375" style="4" customWidth="1"/>
    <col min="5679" max="5681" width="5" style="4" customWidth="1"/>
    <col min="5682" max="5682" width="1.7109375" style="4" customWidth="1"/>
    <col min="5683" max="5685" width="5.140625" style="4" customWidth="1"/>
    <col min="5686" max="5686" width="1.7109375" style="4" customWidth="1"/>
    <col min="5687" max="5688" width="5" style="4" customWidth="1"/>
    <col min="5689" max="5689" width="5.28515625" style="4" customWidth="1"/>
    <col min="5690" max="5888" width="11.42578125" style="4"/>
    <col min="5889" max="5889" width="16.140625" style="4" customWidth="1"/>
    <col min="5890" max="5890" width="6" style="4" customWidth="1"/>
    <col min="5891" max="5891" width="6" style="4" bestFit="1" customWidth="1"/>
    <col min="5892" max="5892" width="5.7109375" style="4" bestFit="1" customWidth="1"/>
    <col min="5893" max="5893" width="1.7109375" style="4" customWidth="1"/>
    <col min="5894" max="5894" width="6" style="4" bestFit="1" customWidth="1"/>
    <col min="5895" max="5896" width="5" style="4" customWidth="1"/>
    <col min="5897" max="5897" width="1.7109375" style="4" customWidth="1"/>
    <col min="5898" max="5900" width="5" style="4" customWidth="1"/>
    <col min="5901" max="5901" width="1.7109375" style="4" customWidth="1"/>
    <col min="5902" max="5904" width="5.140625" style="4" bestFit="1" customWidth="1"/>
    <col min="5905" max="5905" width="1.7109375" style="4" customWidth="1"/>
    <col min="5906" max="5908" width="5.140625" style="4" bestFit="1" customWidth="1"/>
    <col min="5909" max="5909" width="1.7109375" style="4" customWidth="1"/>
    <col min="5910" max="5912" width="5.140625" style="4" bestFit="1" customWidth="1"/>
    <col min="5913" max="5913" width="1.7109375" style="4" customWidth="1"/>
    <col min="5914" max="5914" width="4.85546875" style="4" bestFit="1" customWidth="1"/>
    <col min="5915" max="5916" width="4.42578125" style="4" customWidth="1"/>
    <col min="5917" max="5917" width="8.85546875" style="4" customWidth="1"/>
    <col min="5918" max="5918" width="12" style="4" customWidth="1"/>
    <col min="5919" max="5921" width="6" style="4" customWidth="1"/>
    <col min="5922" max="5922" width="1.7109375" style="4" customWidth="1"/>
    <col min="5923" max="5923" width="6.140625" style="4" customWidth="1"/>
    <col min="5924" max="5925" width="5.140625" style="4" customWidth="1"/>
    <col min="5926" max="5926" width="1.7109375" style="4" customWidth="1"/>
    <col min="5927" max="5929" width="5" style="4" customWidth="1"/>
    <col min="5930" max="5930" width="1.7109375" style="4" customWidth="1"/>
    <col min="5931" max="5933" width="5" style="4" customWidth="1"/>
    <col min="5934" max="5934" width="1.7109375" style="4" customWidth="1"/>
    <col min="5935" max="5937" width="5" style="4" customWidth="1"/>
    <col min="5938" max="5938" width="1.7109375" style="4" customWidth="1"/>
    <col min="5939" max="5941" width="5.140625" style="4" customWidth="1"/>
    <col min="5942" max="5942" width="1.7109375" style="4" customWidth="1"/>
    <col min="5943" max="5944" width="5" style="4" customWidth="1"/>
    <col min="5945" max="5945" width="5.28515625" style="4" customWidth="1"/>
    <col min="5946" max="6144" width="11.42578125" style="4"/>
    <col min="6145" max="6145" width="16.140625" style="4" customWidth="1"/>
    <col min="6146" max="6146" width="6" style="4" customWidth="1"/>
    <col min="6147" max="6147" width="6" style="4" bestFit="1" customWidth="1"/>
    <col min="6148" max="6148" width="5.7109375" style="4" bestFit="1" customWidth="1"/>
    <col min="6149" max="6149" width="1.7109375" style="4" customWidth="1"/>
    <col min="6150" max="6150" width="6" style="4" bestFit="1" customWidth="1"/>
    <col min="6151" max="6152" width="5" style="4" customWidth="1"/>
    <col min="6153" max="6153" width="1.7109375" style="4" customWidth="1"/>
    <col min="6154" max="6156" width="5" style="4" customWidth="1"/>
    <col min="6157" max="6157" width="1.7109375" style="4" customWidth="1"/>
    <col min="6158" max="6160" width="5.140625" style="4" bestFit="1" customWidth="1"/>
    <col min="6161" max="6161" width="1.7109375" style="4" customWidth="1"/>
    <col min="6162" max="6164" width="5.140625" style="4" bestFit="1" customWidth="1"/>
    <col min="6165" max="6165" width="1.7109375" style="4" customWidth="1"/>
    <col min="6166" max="6168" width="5.140625" style="4" bestFit="1" customWidth="1"/>
    <col min="6169" max="6169" width="1.7109375" style="4" customWidth="1"/>
    <col min="6170" max="6170" width="4.85546875" style="4" bestFit="1" customWidth="1"/>
    <col min="6171" max="6172" width="4.42578125" style="4" customWidth="1"/>
    <col min="6173" max="6173" width="8.85546875" style="4" customWidth="1"/>
    <col min="6174" max="6174" width="12" style="4" customWidth="1"/>
    <col min="6175" max="6177" width="6" style="4" customWidth="1"/>
    <col min="6178" max="6178" width="1.7109375" style="4" customWidth="1"/>
    <col min="6179" max="6179" width="6.140625" style="4" customWidth="1"/>
    <col min="6180" max="6181" width="5.140625" style="4" customWidth="1"/>
    <col min="6182" max="6182" width="1.7109375" style="4" customWidth="1"/>
    <col min="6183" max="6185" width="5" style="4" customWidth="1"/>
    <col min="6186" max="6186" width="1.7109375" style="4" customWidth="1"/>
    <col min="6187" max="6189" width="5" style="4" customWidth="1"/>
    <col min="6190" max="6190" width="1.7109375" style="4" customWidth="1"/>
    <col min="6191" max="6193" width="5" style="4" customWidth="1"/>
    <col min="6194" max="6194" width="1.7109375" style="4" customWidth="1"/>
    <col min="6195" max="6197" width="5.140625" style="4" customWidth="1"/>
    <col min="6198" max="6198" width="1.7109375" style="4" customWidth="1"/>
    <col min="6199" max="6200" width="5" style="4" customWidth="1"/>
    <col min="6201" max="6201" width="5.28515625" style="4" customWidth="1"/>
    <col min="6202" max="6400" width="11.42578125" style="4"/>
    <col min="6401" max="6401" width="16.140625" style="4" customWidth="1"/>
    <col min="6402" max="6402" width="6" style="4" customWidth="1"/>
    <col min="6403" max="6403" width="6" style="4" bestFit="1" customWidth="1"/>
    <col min="6404" max="6404" width="5.7109375" style="4" bestFit="1" customWidth="1"/>
    <col min="6405" max="6405" width="1.7109375" style="4" customWidth="1"/>
    <col min="6406" max="6406" width="6" style="4" bestFit="1" customWidth="1"/>
    <col min="6407" max="6408" width="5" style="4" customWidth="1"/>
    <col min="6409" max="6409" width="1.7109375" style="4" customWidth="1"/>
    <col min="6410" max="6412" width="5" style="4" customWidth="1"/>
    <col min="6413" max="6413" width="1.7109375" style="4" customWidth="1"/>
    <col min="6414" max="6416" width="5.140625" style="4" bestFit="1" customWidth="1"/>
    <col min="6417" max="6417" width="1.7109375" style="4" customWidth="1"/>
    <col min="6418" max="6420" width="5.140625" style="4" bestFit="1" customWidth="1"/>
    <col min="6421" max="6421" width="1.7109375" style="4" customWidth="1"/>
    <col min="6422" max="6424" width="5.140625" style="4" bestFit="1" customWidth="1"/>
    <col min="6425" max="6425" width="1.7109375" style="4" customWidth="1"/>
    <col min="6426" max="6426" width="4.85546875" style="4" bestFit="1" customWidth="1"/>
    <col min="6427" max="6428" width="4.42578125" style="4" customWidth="1"/>
    <col min="6429" max="6429" width="8.85546875" style="4" customWidth="1"/>
    <col min="6430" max="6430" width="12" style="4" customWidth="1"/>
    <col min="6431" max="6433" width="6" style="4" customWidth="1"/>
    <col min="6434" max="6434" width="1.7109375" style="4" customWidth="1"/>
    <col min="6435" max="6435" width="6.140625" style="4" customWidth="1"/>
    <col min="6436" max="6437" width="5.140625" style="4" customWidth="1"/>
    <col min="6438" max="6438" width="1.7109375" style="4" customWidth="1"/>
    <col min="6439" max="6441" width="5" style="4" customWidth="1"/>
    <col min="6442" max="6442" width="1.7109375" style="4" customWidth="1"/>
    <col min="6443" max="6445" width="5" style="4" customWidth="1"/>
    <col min="6446" max="6446" width="1.7109375" style="4" customWidth="1"/>
    <col min="6447" max="6449" width="5" style="4" customWidth="1"/>
    <col min="6450" max="6450" width="1.7109375" style="4" customWidth="1"/>
    <col min="6451" max="6453" width="5.140625" style="4" customWidth="1"/>
    <col min="6454" max="6454" width="1.7109375" style="4" customWidth="1"/>
    <col min="6455" max="6456" width="5" style="4" customWidth="1"/>
    <col min="6457" max="6457" width="5.28515625" style="4" customWidth="1"/>
    <col min="6458" max="6656" width="11.42578125" style="4"/>
    <col min="6657" max="6657" width="16.140625" style="4" customWidth="1"/>
    <col min="6658" max="6658" width="6" style="4" customWidth="1"/>
    <col min="6659" max="6659" width="6" style="4" bestFit="1" customWidth="1"/>
    <col min="6660" max="6660" width="5.7109375" style="4" bestFit="1" customWidth="1"/>
    <col min="6661" max="6661" width="1.7109375" style="4" customWidth="1"/>
    <col min="6662" max="6662" width="6" style="4" bestFit="1" customWidth="1"/>
    <col min="6663" max="6664" width="5" style="4" customWidth="1"/>
    <col min="6665" max="6665" width="1.7109375" style="4" customWidth="1"/>
    <col min="6666" max="6668" width="5" style="4" customWidth="1"/>
    <col min="6669" max="6669" width="1.7109375" style="4" customWidth="1"/>
    <col min="6670" max="6672" width="5.140625" style="4" bestFit="1" customWidth="1"/>
    <col min="6673" max="6673" width="1.7109375" style="4" customWidth="1"/>
    <col min="6674" max="6676" width="5.140625" style="4" bestFit="1" customWidth="1"/>
    <col min="6677" max="6677" width="1.7109375" style="4" customWidth="1"/>
    <col min="6678" max="6680" width="5.140625" style="4" bestFit="1" customWidth="1"/>
    <col min="6681" max="6681" width="1.7109375" style="4" customWidth="1"/>
    <col min="6682" max="6682" width="4.85546875" style="4" bestFit="1" customWidth="1"/>
    <col min="6683" max="6684" width="4.42578125" style="4" customWidth="1"/>
    <col min="6685" max="6685" width="8.85546875" style="4" customWidth="1"/>
    <col min="6686" max="6686" width="12" style="4" customWidth="1"/>
    <col min="6687" max="6689" width="6" style="4" customWidth="1"/>
    <col min="6690" max="6690" width="1.7109375" style="4" customWidth="1"/>
    <col min="6691" max="6691" width="6.140625" style="4" customWidth="1"/>
    <col min="6692" max="6693" width="5.140625" style="4" customWidth="1"/>
    <col min="6694" max="6694" width="1.7109375" style="4" customWidth="1"/>
    <col min="6695" max="6697" width="5" style="4" customWidth="1"/>
    <col min="6698" max="6698" width="1.7109375" style="4" customWidth="1"/>
    <col min="6699" max="6701" width="5" style="4" customWidth="1"/>
    <col min="6702" max="6702" width="1.7109375" style="4" customWidth="1"/>
    <col min="6703" max="6705" width="5" style="4" customWidth="1"/>
    <col min="6706" max="6706" width="1.7109375" style="4" customWidth="1"/>
    <col min="6707" max="6709" width="5.140625" style="4" customWidth="1"/>
    <col min="6710" max="6710" width="1.7109375" style="4" customWidth="1"/>
    <col min="6711" max="6712" width="5" style="4" customWidth="1"/>
    <col min="6713" max="6713" width="5.28515625" style="4" customWidth="1"/>
    <col min="6714" max="6912" width="11.42578125" style="4"/>
    <col min="6913" max="6913" width="16.140625" style="4" customWidth="1"/>
    <col min="6914" max="6914" width="6" style="4" customWidth="1"/>
    <col min="6915" max="6915" width="6" style="4" bestFit="1" customWidth="1"/>
    <col min="6916" max="6916" width="5.7109375" style="4" bestFit="1" customWidth="1"/>
    <col min="6917" max="6917" width="1.7109375" style="4" customWidth="1"/>
    <col min="6918" max="6918" width="6" style="4" bestFit="1" customWidth="1"/>
    <col min="6919" max="6920" width="5" style="4" customWidth="1"/>
    <col min="6921" max="6921" width="1.7109375" style="4" customWidth="1"/>
    <col min="6922" max="6924" width="5" style="4" customWidth="1"/>
    <col min="6925" max="6925" width="1.7109375" style="4" customWidth="1"/>
    <col min="6926" max="6928" width="5.140625" style="4" bestFit="1" customWidth="1"/>
    <col min="6929" max="6929" width="1.7109375" style="4" customWidth="1"/>
    <col min="6930" max="6932" width="5.140625" style="4" bestFit="1" customWidth="1"/>
    <col min="6933" max="6933" width="1.7109375" style="4" customWidth="1"/>
    <col min="6934" max="6936" width="5.140625" style="4" bestFit="1" customWidth="1"/>
    <col min="6937" max="6937" width="1.7109375" style="4" customWidth="1"/>
    <col min="6938" max="6938" width="4.85546875" style="4" bestFit="1" customWidth="1"/>
    <col min="6939" max="6940" width="4.42578125" style="4" customWidth="1"/>
    <col min="6941" max="6941" width="8.85546875" style="4" customWidth="1"/>
    <col min="6942" max="6942" width="12" style="4" customWidth="1"/>
    <col min="6943" max="6945" width="6" style="4" customWidth="1"/>
    <col min="6946" max="6946" width="1.7109375" style="4" customWidth="1"/>
    <col min="6947" max="6947" width="6.140625" style="4" customWidth="1"/>
    <col min="6948" max="6949" width="5.140625" style="4" customWidth="1"/>
    <col min="6950" max="6950" width="1.7109375" style="4" customWidth="1"/>
    <col min="6951" max="6953" width="5" style="4" customWidth="1"/>
    <col min="6954" max="6954" width="1.7109375" style="4" customWidth="1"/>
    <col min="6955" max="6957" width="5" style="4" customWidth="1"/>
    <col min="6958" max="6958" width="1.7109375" style="4" customWidth="1"/>
    <col min="6959" max="6961" width="5" style="4" customWidth="1"/>
    <col min="6962" max="6962" width="1.7109375" style="4" customWidth="1"/>
    <col min="6963" max="6965" width="5.140625" style="4" customWidth="1"/>
    <col min="6966" max="6966" width="1.7109375" style="4" customWidth="1"/>
    <col min="6967" max="6968" width="5" style="4" customWidth="1"/>
    <col min="6969" max="6969" width="5.28515625" style="4" customWidth="1"/>
    <col min="6970" max="7168" width="11.42578125" style="4"/>
    <col min="7169" max="7169" width="16.140625" style="4" customWidth="1"/>
    <col min="7170" max="7170" width="6" style="4" customWidth="1"/>
    <col min="7171" max="7171" width="6" style="4" bestFit="1" customWidth="1"/>
    <col min="7172" max="7172" width="5.7109375" style="4" bestFit="1" customWidth="1"/>
    <col min="7173" max="7173" width="1.7109375" style="4" customWidth="1"/>
    <col min="7174" max="7174" width="6" style="4" bestFit="1" customWidth="1"/>
    <col min="7175" max="7176" width="5" style="4" customWidth="1"/>
    <col min="7177" max="7177" width="1.7109375" style="4" customWidth="1"/>
    <col min="7178" max="7180" width="5" style="4" customWidth="1"/>
    <col min="7181" max="7181" width="1.7109375" style="4" customWidth="1"/>
    <col min="7182" max="7184" width="5.140625" style="4" bestFit="1" customWidth="1"/>
    <col min="7185" max="7185" width="1.7109375" style="4" customWidth="1"/>
    <col min="7186" max="7188" width="5.140625" style="4" bestFit="1" customWidth="1"/>
    <col min="7189" max="7189" width="1.7109375" style="4" customWidth="1"/>
    <col min="7190" max="7192" width="5.140625" style="4" bestFit="1" customWidth="1"/>
    <col min="7193" max="7193" width="1.7109375" style="4" customWidth="1"/>
    <col min="7194" max="7194" width="4.85546875" style="4" bestFit="1" customWidth="1"/>
    <col min="7195" max="7196" width="4.42578125" style="4" customWidth="1"/>
    <col min="7197" max="7197" width="8.85546875" style="4" customWidth="1"/>
    <col min="7198" max="7198" width="12" style="4" customWidth="1"/>
    <col min="7199" max="7201" width="6" style="4" customWidth="1"/>
    <col min="7202" max="7202" width="1.7109375" style="4" customWidth="1"/>
    <col min="7203" max="7203" width="6.140625" style="4" customWidth="1"/>
    <col min="7204" max="7205" width="5.140625" style="4" customWidth="1"/>
    <col min="7206" max="7206" width="1.7109375" style="4" customWidth="1"/>
    <col min="7207" max="7209" width="5" style="4" customWidth="1"/>
    <col min="7210" max="7210" width="1.7109375" style="4" customWidth="1"/>
    <col min="7211" max="7213" width="5" style="4" customWidth="1"/>
    <col min="7214" max="7214" width="1.7109375" style="4" customWidth="1"/>
    <col min="7215" max="7217" width="5" style="4" customWidth="1"/>
    <col min="7218" max="7218" width="1.7109375" style="4" customWidth="1"/>
    <col min="7219" max="7221" width="5.140625" style="4" customWidth="1"/>
    <col min="7222" max="7222" width="1.7109375" style="4" customWidth="1"/>
    <col min="7223" max="7224" width="5" style="4" customWidth="1"/>
    <col min="7225" max="7225" width="5.28515625" style="4" customWidth="1"/>
    <col min="7226" max="7424" width="11.42578125" style="4"/>
    <col min="7425" max="7425" width="16.140625" style="4" customWidth="1"/>
    <col min="7426" max="7426" width="6" style="4" customWidth="1"/>
    <col min="7427" max="7427" width="6" style="4" bestFit="1" customWidth="1"/>
    <col min="7428" max="7428" width="5.7109375" style="4" bestFit="1" customWidth="1"/>
    <col min="7429" max="7429" width="1.7109375" style="4" customWidth="1"/>
    <col min="7430" max="7430" width="6" style="4" bestFit="1" customWidth="1"/>
    <col min="7431" max="7432" width="5" style="4" customWidth="1"/>
    <col min="7433" max="7433" width="1.7109375" style="4" customWidth="1"/>
    <col min="7434" max="7436" width="5" style="4" customWidth="1"/>
    <col min="7437" max="7437" width="1.7109375" style="4" customWidth="1"/>
    <col min="7438" max="7440" width="5.140625" style="4" bestFit="1" customWidth="1"/>
    <col min="7441" max="7441" width="1.7109375" style="4" customWidth="1"/>
    <col min="7442" max="7444" width="5.140625" style="4" bestFit="1" customWidth="1"/>
    <col min="7445" max="7445" width="1.7109375" style="4" customWidth="1"/>
    <col min="7446" max="7448" width="5.140625" style="4" bestFit="1" customWidth="1"/>
    <col min="7449" max="7449" width="1.7109375" style="4" customWidth="1"/>
    <col min="7450" max="7450" width="4.85546875" style="4" bestFit="1" customWidth="1"/>
    <col min="7451" max="7452" width="4.42578125" style="4" customWidth="1"/>
    <col min="7453" max="7453" width="8.85546875" style="4" customWidth="1"/>
    <col min="7454" max="7454" width="12" style="4" customWidth="1"/>
    <col min="7455" max="7457" width="6" style="4" customWidth="1"/>
    <col min="7458" max="7458" width="1.7109375" style="4" customWidth="1"/>
    <col min="7459" max="7459" width="6.140625" style="4" customWidth="1"/>
    <col min="7460" max="7461" width="5.140625" style="4" customWidth="1"/>
    <col min="7462" max="7462" width="1.7109375" style="4" customWidth="1"/>
    <col min="7463" max="7465" width="5" style="4" customWidth="1"/>
    <col min="7466" max="7466" width="1.7109375" style="4" customWidth="1"/>
    <col min="7467" max="7469" width="5" style="4" customWidth="1"/>
    <col min="7470" max="7470" width="1.7109375" style="4" customWidth="1"/>
    <col min="7471" max="7473" width="5" style="4" customWidth="1"/>
    <col min="7474" max="7474" width="1.7109375" style="4" customWidth="1"/>
    <col min="7475" max="7477" width="5.140625" style="4" customWidth="1"/>
    <col min="7478" max="7478" width="1.7109375" style="4" customWidth="1"/>
    <col min="7479" max="7480" width="5" style="4" customWidth="1"/>
    <col min="7481" max="7481" width="5.28515625" style="4" customWidth="1"/>
    <col min="7482" max="7680" width="11.42578125" style="4"/>
    <col min="7681" max="7681" width="16.140625" style="4" customWidth="1"/>
    <col min="7682" max="7682" width="6" style="4" customWidth="1"/>
    <col min="7683" max="7683" width="6" style="4" bestFit="1" customWidth="1"/>
    <col min="7684" max="7684" width="5.7109375" style="4" bestFit="1" customWidth="1"/>
    <col min="7685" max="7685" width="1.7109375" style="4" customWidth="1"/>
    <col min="7686" max="7686" width="6" style="4" bestFit="1" customWidth="1"/>
    <col min="7687" max="7688" width="5" style="4" customWidth="1"/>
    <col min="7689" max="7689" width="1.7109375" style="4" customWidth="1"/>
    <col min="7690" max="7692" width="5" style="4" customWidth="1"/>
    <col min="7693" max="7693" width="1.7109375" style="4" customWidth="1"/>
    <col min="7694" max="7696" width="5.140625" style="4" bestFit="1" customWidth="1"/>
    <col min="7697" max="7697" width="1.7109375" style="4" customWidth="1"/>
    <col min="7698" max="7700" width="5.140625" style="4" bestFit="1" customWidth="1"/>
    <col min="7701" max="7701" width="1.7109375" style="4" customWidth="1"/>
    <col min="7702" max="7704" width="5.140625" style="4" bestFit="1" customWidth="1"/>
    <col min="7705" max="7705" width="1.7109375" style="4" customWidth="1"/>
    <col min="7706" max="7706" width="4.85546875" style="4" bestFit="1" customWidth="1"/>
    <col min="7707" max="7708" width="4.42578125" style="4" customWidth="1"/>
    <col min="7709" max="7709" width="8.85546875" style="4" customWidth="1"/>
    <col min="7710" max="7710" width="12" style="4" customWidth="1"/>
    <col min="7711" max="7713" width="6" style="4" customWidth="1"/>
    <col min="7714" max="7714" width="1.7109375" style="4" customWidth="1"/>
    <col min="7715" max="7715" width="6.140625" style="4" customWidth="1"/>
    <col min="7716" max="7717" width="5.140625" style="4" customWidth="1"/>
    <col min="7718" max="7718" width="1.7109375" style="4" customWidth="1"/>
    <col min="7719" max="7721" width="5" style="4" customWidth="1"/>
    <col min="7722" max="7722" width="1.7109375" style="4" customWidth="1"/>
    <col min="7723" max="7725" width="5" style="4" customWidth="1"/>
    <col min="7726" max="7726" width="1.7109375" style="4" customWidth="1"/>
    <col min="7727" max="7729" width="5" style="4" customWidth="1"/>
    <col min="7730" max="7730" width="1.7109375" style="4" customWidth="1"/>
    <col min="7731" max="7733" width="5.140625" style="4" customWidth="1"/>
    <col min="7734" max="7734" width="1.7109375" style="4" customWidth="1"/>
    <col min="7735" max="7736" width="5" style="4" customWidth="1"/>
    <col min="7737" max="7737" width="5.28515625" style="4" customWidth="1"/>
    <col min="7738" max="7936" width="11.42578125" style="4"/>
    <col min="7937" max="7937" width="16.140625" style="4" customWidth="1"/>
    <col min="7938" max="7938" width="6" style="4" customWidth="1"/>
    <col min="7939" max="7939" width="6" style="4" bestFit="1" customWidth="1"/>
    <col min="7940" max="7940" width="5.7109375" style="4" bestFit="1" customWidth="1"/>
    <col min="7941" max="7941" width="1.7109375" style="4" customWidth="1"/>
    <col min="7942" max="7942" width="6" style="4" bestFit="1" customWidth="1"/>
    <col min="7943" max="7944" width="5" style="4" customWidth="1"/>
    <col min="7945" max="7945" width="1.7109375" style="4" customWidth="1"/>
    <col min="7946" max="7948" width="5" style="4" customWidth="1"/>
    <col min="7949" max="7949" width="1.7109375" style="4" customWidth="1"/>
    <col min="7950" max="7952" width="5.140625" style="4" bestFit="1" customWidth="1"/>
    <col min="7953" max="7953" width="1.7109375" style="4" customWidth="1"/>
    <col min="7954" max="7956" width="5.140625" style="4" bestFit="1" customWidth="1"/>
    <col min="7957" max="7957" width="1.7109375" style="4" customWidth="1"/>
    <col min="7958" max="7960" width="5.140625" style="4" bestFit="1" customWidth="1"/>
    <col min="7961" max="7961" width="1.7109375" style="4" customWidth="1"/>
    <col min="7962" max="7962" width="4.85546875" style="4" bestFit="1" customWidth="1"/>
    <col min="7963" max="7964" width="4.42578125" style="4" customWidth="1"/>
    <col min="7965" max="7965" width="8.85546875" style="4" customWidth="1"/>
    <col min="7966" max="7966" width="12" style="4" customWidth="1"/>
    <col min="7967" max="7969" width="6" style="4" customWidth="1"/>
    <col min="7970" max="7970" width="1.7109375" style="4" customWidth="1"/>
    <col min="7971" max="7971" width="6.140625" style="4" customWidth="1"/>
    <col min="7972" max="7973" width="5.140625" style="4" customWidth="1"/>
    <col min="7974" max="7974" width="1.7109375" style="4" customWidth="1"/>
    <col min="7975" max="7977" width="5" style="4" customWidth="1"/>
    <col min="7978" max="7978" width="1.7109375" style="4" customWidth="1"/>
    <col min="7979" max="7981" width="5" style="4" customWidth="1"/>
    <col min="7982" max="7982" width="1.7109375" style="4" customWidth="1"/>
    <col min="7983" max="7985" width="5" style="4" customWidth="1"/>
    <col min="7986" max="7986" width="1.7109375" style="4" customWidth="1"/>
    <col min="7987" max="7989" width="5.140625" style="4" customWidth="1"/>
    <col min="7990" max="7990" width="1.7109375" style="4" customWidth="1"/>
    <col min="7991" max="7992" width="5" style="4" customWidth="1"/>
    <col min="7993" max="7993" width="5.28515625" style="4" customWidth="1"/>
    <col min="7994" max="8192" width="11.42578125" style="4"/>
    <col min="8193" max="8193" width="16.140625" style="4" customWidth="1"/>
    <col min="8194" max="8194" width="6" style="4" customWidth="1"/>
    <col min="8195" max="8195" width="6" style="4" bestFit="1" customWidth="1"/>
    <col min="8196" max="8196" width="5.7109375" style="4" bestFit="1" customWidth="1"/>
    <col min="8197" max="8197" width="1.7109375" style="4" customWidth="1"/>
    <col min="8198" max="8198" width="6" style="4" bestFit="1" customWidth="1"/>
    <col min="8199" max="8200" width="5" style="4" customWidth="1"/>
    <col min="8201" max="8201" width="1.7109375" style="4" customWidth="1"/>
    <col min="8202" max="8204" width="5" style="4" customWidth="1"/>
    <col min="8205" max="8205" width="1.7109375" style="4" customWidth="1"/>
    <col min="8206" max="8208" width="5.140625" style="4" bestFit="1" customWidth="1"/>
    <col min="8209" max="8209" width="1.7109375" style="4" customWidth="1"/>
    <col min="8210" max="8212" width="5.140625" style="4" bestFit="1" customWidth="1"/>
    <col min="8213" max="8213" width="1.7109375" style="4" customWidth="1"/>
    <col min="8214" max="8216" width="5.140625" style="4" bestFit="1" customWidth="1"/>
    <col min="8217" max="8217" width="1.7109375" style="4" customWidth="1"/>
    <col min="8218" max="8218" width="4.85546875" style="4" bestFit="1" customWidth="1"/>
    <col min="8219" max="8220" width="4.42578125" style="4" customWidth="1"/>
    <col min="8221" max="8221" width="8.85546875" style="4" customWidth="1"/>
    <col min="8222" max="8222" width="12" style="4" customWidth="1"/>
    <col min="8223" max="8225" width="6" style="4" customWidth="1"/>
    <col min="8226" max="8226" width="1.7109375" style="4" customWidth="1"/>
    <col min="8227" max="8227" width="6.140625" style="4" customWidth="1"/>
    <col min="8228" max="8229" width="5.140625" style="4" customWidth="1"/>
    <col min="8230" max="8230" width="1.7109375" style="4" customWidth="1"/>
    <col min="8231" max="8233" width="5" style="4" customWidth="1"/>
    <col min="8234" max="8234" width="1.7109375" style="4" customWidth="1"/>
    <col min="8235" max="8237" width="5" style="4" customWidth="1"/>
    <col min="8238" max="8238" width="1.7109375" style="4" customWidth="1"/>
    <col min="8239" max="8241" width="5" style="4" customWidth="1"/>
    <col min="8242" max="8242" width="1.7109375" style="4" customWidth="1"/>
    <col min="8243" max="8245" width="5.140625" style="4" customWidth="1"/>
    <col min="8246" max="8246" width="1.7109375" style="4" customWidth="1"/>
    <col min="8247" max="8248" width="5" style="4" customWidth="1"/>
    <col min="8249" max="8249" width="5.28515625" style="4" customWidth="1"/>
    <col min="8250" max="8448" width="11.42578125" style="4"/>
    <col min="8449" max="8449" width="16.140625" style="4" customWidth="1"/>
    <col min="8450" max="8450" width="6" style="4" customWidth="1"/>
    <col min="8451" max="8451" width="6" style="4" bestFit="1" customWidth="1"/>
    <col min="8452" max="8452" width="5.7109375" style="4" bestFit="1" customWidth="1"/>
    <col min="8453" max="8453" width="1.7109375" style="4" customWidth="1"/>
    <col min="8454" max="8454" width="6" style="4" bestFit="1" customWidth="1"/>
    <col min="8455" max="8456" width="5" style="4" customWidth="1"/>
    <col min="8457" max="8457" width="1.7109375" style="4" customWidth="1"/>
    <col min="8458" max="8460" width="5" style="4" customWidth="1"/>
    <col min="8461" max="8461" width="1.7109375" style="4" customWidth="1"/>
    <col min="8462" max="8464" width="5.140625" style="4" bestFit="1" customWidth="1"/>
    <col min="8465" max="8465" width="1.7109375" style="4" customWidth="1"/>
    <col min="8466" max="8468" width="5.140625" style="4" bestFit="1" customWidth="1"/>
    <col min="8469" max="8469" width="1.7109375" style="4" customWidth="1"/>
    <col min="8470" max="8472" width="5.140625" style="4" bestFit="1" customWidth="1"/>
    <col min="8473" max="8473" width="1.7109375" style="4" customWidth="1"/>
    <col min="8474" max="8474" width="4.85546875" style="4" bestFit="1" customWidth="1"/>
    <col min="8475" max="8476" width="4.42578125" style="4" customWidth="1"/>
    <col min="8477" max="8477" width="8.85546875" style="4" customWidth="1"/>
    <col min="8478" max="8478" width="12" style="4" customWidth="1"/>
    <col min="8479" max="8481" width="6" style="4" customWidth="1"/>
    <col min="8482" max="8482" width="1.7109375" style="4" customWidth="1"/>
    <col min="8483" max="8483" width="6.140625" style="4" customWidth="1"/>
    <col min="8484" max="8485" width="5.140625" style="4" customWidth="1"/>
    <col min="8486" max="8486" width="1.7109375" style="4" customWidth="1"/>
    <col min="8487" max="8489" width="5" style="4" customWidth="1"/>
    <col min="8490" max="8490" width="1.7109375" style="4" customWidth="1"/>
    <col min="8491" max="8493" width="5" style="4" customWidth="1"/>
    <col min="8494" max="8494" width="1.7109375" style="4" customWidth="1"/>
    <col min="8495" max="8497" width="5" style="4" customWidth="1"/>
    <col min="8498" max="8498" width="1.7109375" style="4" customWidth="1"/>
    <col min="8499" max="8501" width="5.140625" style="4" customWidth="1"/>
    <col min="8502" max="8502" width="1.7109375" style="4" customWidth="1"/>
    <col min="8503" max="8504" width="5" style="4" customWidth="1"/>
    <col min="8505" max="8505" width="5.28515625" style="4" customWidth="1"/>
    <col min="8506" max="8704" width="11.42578125" style="4"/>
    <col min="8705" max="8705" width="16.140625" style="4" customWidth="1"/>
    <col min="8706" max="8706" width="6" style="4" customWidth="1"/>
    <col min="8707" max="8707" width="6" style="4" bestFit="1" customWidth="1"/>
    <col min="8708" max="8708" width="5.7109375" style="4" bestFit="1" customWidth="1"/>
    <col min="8709" max="8709" width="1.7109375" style="4" customWidth="1"/>
    <col min="8710" max="8710" width="6" style="4" bestFit="1" customWidth="1"/>
    <col min="8711" max="8712" width="5" style="4" customWidth="1"/>
    <col min="8713" max="8713" width="1.7109375" style="4" customWidth="1"/>
    <col min="8714" max="8716" width="5" style="4" customWidth="1"/>
    <col min="8717" max="8717" width="1.7109375" style="4" customWidth="1"/>
    <col min="8718" max="8720" width="5.140625" style="4" bestFit="1" customWidth="1"/>
    <col min="8721" max="8721" width="1.7109375" style="4" customWidth="1"/>
    <col min="8722" max="8724" width="5.140625" style="4" bestFit="1" customWidth="1"/>
    <col min="8725" max="8725" width="1.7109375" style="4" customWidth="1"/>
    <col min="8726" max="8728" width="5.140625" style="4" bestFit="1" customWidth="1"/>
    <col min="8729" max="8729" width="1.7109375" style="4" customWidth="1"/>
    <col min="8730" max="8730" width="4.85546875" style="4" bestFit="1" customWidth="1"/>
    <col min="8731" max="8732" width="4.42578125" style="4" customWidth="1"/>
    <col min="8733" max="8733" width="8.85546875" style="4" customWidth="1"/>
    <col min="8734" max="8734" width="12" style="4" customWidth="1"/>
    <col min="8735" max="8737" width="6" style="4" customWidth="1"/>
    <col min="8738" max="8738" width="1.7109375" style="4" customWidth="1"/>
    <col min="8739" max="8739" width="6.140625" style="4" customWidth="1"/>
    <col min="8740" max="8741" width="5.140625" style="4" customWidth="1"/>
    <col min="8742" max="8742" width="1.7109375" style="4" customWidth="1"/>
    <col min="8743" max="8745" width="5" style="4" customWidth="1"/>
    <col min="8746" max="8746" width="1.7109375" style="4" customWidth="1"/>
    <col min="8747" max="8749" width="5" style="4" customWidth="1"/>
    <col min="8750" max="8750" width="1.7109375" style="4" customWidth="1"/>
    <col min="8751" max="8753" width="5" style="4" customWidth="1"/>
    <col min="8754" max="8754" width="1.7109375" style="4" customWidth="1"/>
    <col min="8755" max="8757" width="5.140625" style="4" customWidth="1"/>
    <col min="8758" max="8758" width="1.7109375" style="4" customWidth="1"/>
    <col min="8759" max="8760" width="5" style="4" customWidth="1"/>
    <col min="8761" max="8761" width="5.28515625" style="4" customWidth="1"/>
    <col min="8762" max="8960" width="11.42578125" style="4"/>
    <col min="8961" max="8961" width="16.140625" style="4" customWidth="1"/>
    <col min="8962" max="8962" width="6" style="4" customWidth="1"/>
    <col min="8963" max="8963" width="6" style="4" bestFit="1" customWidth="1"/>
    <col min="8964" max="8964" width="5.7109375" style="4" bestFit="1" customWidth="1"/>
    <col min="8965" max="8965" width="1.7109375" style="4" customWidth="1"/>
    <col min="8966" max="8966" width="6" style="4" bestFit="1" customWidth="1"/>
    <col min="8967" max="8968" width="5" style="4" customWidth="1"/>
    <col min="8969" max="8969" width="1.7109375" style="4" customWidth="1"/>
    <col min="8970" max="8972" width="5" style="4" customWidth="1"/>
    <col min="8973" max="8973" width="1.7109375" style="4" customWidth="1"/>
    <col min="8974" max="8976" width="5.140625" style="4" bestFit="1" customWidth="1"/>
    <col min="8977" max="8977" width="1.7109375" style="4" customWidth="1"/>
    <col min="8978" max="8980" width="5.140625" style="4" bestFit="1" customWidth="1"/>
    <col min="8981" max="8981" width="1.7109375" style="4" customWidth="1"/>
    <col min="8982" max="8984" width="5.140625" style="4" bestFit="1" customWidth="1"/>
    <col min="8985" max="8985" width="1.7109375" style="4" customWidth="1"/>
    <col min="8986" max="8986" width="4.85546875" style="4" bestFit="1" customWidth="1"/>
    <col min="8987" max="8988" width="4.42578125" style="4" customWidth="1"/>
    <col min="8989" max="8989" width="8.85546875" style="4" customWidth="1"/>
    <col min="8990" max="8990" width="12" style="4" customWidth="1"/>
    <col min="8991" max="8993" width="6" style="4" customWidth="1"/>
    <col min="8994" max="8994" width="1.7109375" style="4" customWidth="1"/>
    <col min="8995" max="8995" width="6.140625" style="4" customWidth="1"/>
    <col min="8996" max="8997" width="5.140625" style="4" customWidth="1"/>
    <col min="8998" max="8998" width="1.7109375" style="4" customWidth="1"/>
    <col min="8999" max="9001" width="5" style="4" customWidth="1"/>
    <col min="9002" max="9002" width="1.7109375" style="4" customWidth="1"/>
    <col min="9003" max="9005" width="5" style="4" customWidth="1"/>
    <col min="9006" max="9006" width="1.7109375" style="4" customWidth="1"/>
    <col min="9007" max="9009" width="5" style="4" customWidth="1"/>
    <col min="9010" max="9010" width="1.7109375" style="4" customWidth="1"/>
    <col min="9011" max="9013" width="5.140625" style="4" customWidth="1"/>
    <col min="9014" max="9014" width="1.7109375" style="4" customWidth="1"/>
    <col min="9015" max="9016" width="5" style="4" customWidth="1"/>
    <col min="9017" max="9017" width="5.28515625" style="4" customWidth="1"/>
    <col min="9018" max="9216" width="11.42578125" style="4"/>
    <col min="9217" max="9217" width="16.140625" style="4" customWidth="1"/>
    <col min="9218" max="9218" width="6" style="4" customWidth="1"/>
    <col min="9219" max="9219" width="6" style="4" bestFit="1" customWidth="1"/>
    <col min="9220" max="9220" width="5.7109375" style="4" bestFit="1" customWidth="1"/>
    <col min="9221" max="9221" width="1.7109375" style="4" customWidth="1"/>
    <col min="9222" max="9222" width="6" style="4" bestFit="1" customWidth="1"/>
    <col min="9223" max="9224" width="5" style="4" customWidth="1"/>
    <col min="9225" max="9225" width="1.7109375" style="4" customWidth="1"/>
    <col min="9226" max="9228" width="5" style="4" customWidth="1"/>
    <col min="9229" max="9229" width="1.7109375" style="4" customWidth="1"/>
    <col min="9230" max="9232" width="5.140625" style="4" bestFit="1" customWidth="1"/>
    <col min="9233" max="9233" width="1.7109375" style="4" customWidth="1"/>
    <col min="9234" max="9236" width="5.140625" style="4" bestFit="1" customWidth="1"/>
    <col min="9237" max="9237" width="1.7109375" style="4" customWidth="1"/>
    <col min="9238" max="9240" width="5.140625" style="4" bestFit="1" customWidth="1"/>
    <col min="9241" max="9241" width="1.7109375" style="4" customWidth="1"/>
    <col min="9242" max="9242" width="4.85546875" style="4" bestFit="1" customWidth="1"/>
    <col min="9243" max="9244" width="4.42578125" style="4" customWidth="1"/>
    <col min="9245" max="9245" width="8.85546875" style="4" customWidth="1"/>
    <col min="9246" max="9246" width="12" style="4" customWidth="1"/>
    <col min="9247" max="9249" width="6" style="4" customWidth="1"/>
    <col min="9250" max="9250" width="1.7109375" style="4" customWidth="1"/>
    <col min="9251" max="9251" width="6.140625" style="4" customWidth="1"/>
    <col min="9252" max="9253" width="5.140625" style="4" customWidth="1"/>
    <col min="9254" max="9254" width="1.7109375" style="4" customWidth="1"/>
    <col min="9255" max="9257" width="5" style="4" customWidth="1"/>
    <col min="9258" max="9258" width="1.7109375" style="4" customWidth="1"/>
    <col min="9259" max="9261" width="5" style="4" customWidth="1"/>
    <col min="9262" max="9262" width="1.7109375" style="4" customWidth="1"/>
    <col min="9263" max="9265" width="5" style="4" customWidth="1"/>
    <col min="9266" max="9266" width="1.7109375" style="4" customWidth="1"/>
    <col min="9267" max="9269" width="5.140625" style="4" customWidth="1"/>
    <col min="9270" max="9270" width="1.7109375" style="4" customWidth="1"/>
    <col min="9271" max="9272" width="5" style="4" customWidth="1"/>
    <col min="9273" max="9273" width="5.28515625" style="4" customWidth="1"/>
    <col min="9274" max="9472" width="11.42578125" style="4"/>
    <col min="9473" max="9473" width="16.140625" style="4" customWidth="1"/>
    <col min="9474" max="9474" width="6" style="4" customWidth="1"/>
    <col min="9475" max="9475" width="6" style="4" bestFit="1" customWidth="1"/>
    <col min="9476" max="9476" width="5.7109375" style="4" bestFit="1" customWidth="1"/>
    <col min="9477" max="9477" width="1.7109375" style="4" customWidth="1"/>
    <col min="9478" max="9478" width="6" style="4" bestFit="1" customWidth="1"/>
    <col min="9479" max="9480" width="5" style="4" customWidth="1"/>
    <col min="9481" max="9481" width="1.7109375" style="4" customWidth="1"/>
    <col min="9482" max="9484" width="5" style="4" customWidth="1"/>
    <col min="9485" max="9485" width="1.7109375" style="4" customWidth="1"/>
    <col min="9486" max="9488" width="5.140625" style="4" bestFit="1" customWidth="1"/>
    <col min="9489" max="9489" width="1.7109375" style="4" customWidth="1"/>
    <col min="9490" max="9492" width="5.140625" style="4" bestFit="1" customWidth="1"/>
    <col min="9493" max="9493" width="1.7109375" style="4" customWidth="1"/>
    <col min="9494" max="9496" width="5.140625" style="4" bestFit="1" customWidth="1"/>
    <col min="9497" max="9497" width="1.7109375" style="4" customWidth="1"/>
    <col min="9498" max="9498" width="4.85546875" style="4" bestFit="1" customWidth="1"/>
    <col min="9499" max="9500" width="4.42578125" style="4" customWidth="1"/>
    <col min="9501" max="9501" width="8.85546875" style="4" customWidth="1"/>
    <col min="9502" max="9502" width="12" style="4" customWidth="1"/>
    <col min="9503" max="9505" width="6" style="4" customWidth="1"/>
    <col min="9506" max="9506" width="1.7109375" style="4" customWidth="1"/>
    <col min="9507" max="9507" width="6.140625" style="4" customWidth="1"/>
    <col min="9508" max="9509" width="5.140625" style="4" customWidth="1"/>
    <col min="9510" max="9510" width="1.7109375" style="4" customWidth="1"/>
    <col min="9511" max="9513" width="5" style="4" customWidth="1"/>
    <col min="9514" max="9514" width="1.7109375" style="4" customWidth="1"/>
    <col min="9515" max="9517" width="5" style="4" customWidth="1"/>
    <col min="9518" max="9518" width="1.7109375" style="4" customWidth="1"/>
    <col min="9519" max="9521" width="5" style="4" customWidth="1"/>
    <col min="9522" max="9522" width="1.7109375" style="4" customWidth="1"/>
    <col min="9523" max="9525" width="5.140625" style="4" customWidth="1"/>
    <col min="9526" max="9526" width="1.7109375" style="4" customWidth="1"/>
    <col min="9527" max="9528" width="5" style="4" customWidth="1"/>
    <col min="9529" max="9529" width="5.28515625" style="4" customWidth="1"/>
    <col min="9530" max="9728" width="11.42578125" style="4"/>
    <col min="9729" max="9729" width="16.140625" style="4" customWidth="1"/>
    <col min="9730" max="9730" width="6" style="4" customWidth="1"/>
    <col min="9731" max="9731" width="6" style="4" bestFit="1" customWidth="1"/>
    <col min="9732" max="9732" width="5.7109375" style="4" bestFit="1" customWidth="1"/>
    <col min="9733" max="9733" width="1.7109375" style="4" customWidth="1"/>
    <col min="9734" max="9734" width="6" style="4" bestFit="1" customWidth="1"/>
    <col min="9735" max="9736" width="5" style="4" customWidth="1"/>
    <col min="9737" max="9737" width="1.7109375" style="4" customWidth="1"/>
    <col min="9738" max="9740" width="5" style="4" customWidth="1"/>
    <col min="9741" max="9741" width="1.7109375" style="4" customWidth="1"/>
    <col min="9742" max="9744" width="5.140625" style="4" bestFit="1" customWidth="1"/>
    <col min="9745" max="9745" width="1.7109375" style="4" customWidth="1"/>
    <col min="9746" max="9748" width="5.140625" style="4" bestFit="1" customWidth="1"/>
    <col min="9749" max="9749" width="1.7109375" style="4" customWidth="1"/>
    <col min="9750" max="9752" width="5.140625" style="4" bestFit="1" customWidth="1"/>
    <col min="9753" max="9753" width="1.7109375" style="4" customWidth="1"/>
    <col min="9754" max="9754" width="4.85546875" style="4" bestFit="1" customWidth="1"/>
    <col min="9755" max="9756" width="4.42578125" style="4" customWidth="1"/>
    <col min="9757" max="9757" width="8.85546875" style="4" customWidth="1"/>
    <col min="9758" max="9758" width="12" style="4" customWidth="1"/>
    <col min="9759" max="9761" width="6" style="4" customWidth="1"/>
    <col min="9762" max="9762" width="1.7109375" style="4" customWidth="1"/>
    <col min="9763" max="9763" width="6.140625" style="4" customWidth="1"/>
    <col min="9764" max="9765" width="5.140625" style="4" customWidth="1"/>
    <col min="9766" max="9766" width="1.7109375" style="4" customWidth="1"/>
    <col min="9767" max="9769" width="5" style="4" customWidth="1"/>
    <col min="9770" max="9770" width="1.7109375" style="4" customWidth="1"/>
    <col min="9771" max="9773" width="5" style="4" customWidth="1"/>
    <col min="9774" max="9774" width="1.7109375" style="4" customWidth="1"/>
    <col min="9775" max="9777" width="5" style="4" customWidth="1"/>
    <col min="9778" max="9778" width="1.7109375" style="4" customWidth="1"/>
    <col min="9779" max="9781" width="5.140625" style="4" customWidth="1"/>
    <col min="9782" max="9782" width="1.7109375" style="4" customWidth="1"/>
    <col min="9783" max="9784" width="5" style="4" customWidth="1"/>
    <col min="9785" max="9785" width="5.28515625" style="4" customWidth="1"/>
    <col min="9786" max="9984" width="11.42578125" style="4"/>
    <col min="9985" max="9985" width="16.140625" style="4" customWidth="1"/>
    <col min="9986" max="9986" width="6" style="4" customWidth="1"/>
    <col min="9987" max="9987" width="6" style="4" bestFit="1" customWidth="1"/>
    <col min="9988" max="9988" width="5.7109375" style="4" bestFit="1" customWidth="1"/>
    <col min="9989" max="9989" width="1.7109375" style="4" customWidth="1"/>
    <col min="9990" max="9990" width="6" style="4" bestFit="1" customWidth="1"/>
    <col min="9991" max="9992" width="5" style="4" customWidth="1"/>
    <col min="9993" max="9993" width="1.7109375" style="4" customWidth="1"/>
    <col min="9994" max="9996" width="5" style="4" customWidth="1"/>
    <col min="9997" max="9997" width="1.7109375" style="4" customWidth="1"/>
    <col min="9998" max="10000" width="5.140625" style="4" bestFit="1" customWidth="1"/>
    <col min="10001" max="10001" width="1.7109375" style="4" customWidth="1"/>
    <col min="10002" max="10004" width="5.140625" style="4" bestFit="1" customWidth="1"/>
    <col min="10005" max="10005" width="1.7109375" style="4" customWidth="1"/>
    <col min="10006" max="10008" width="5.140625" style="4" bestFit="1" customWidth="1"/>
    <col min="10009" max="10009" width="1.7109375" style="4" customWidth="1"/>
    <col min="10010" max="10010" width="4.85546875" style="4" bestFit="1" customWidth="1"/>
    <col min="10011" max="10012" width="4.42578125" style="4" customWidth="1"/>
    <col min="10013" max="10013" width="8.85546875" style="4" customWidth="1"/>
    <col min="10014" max="10014" width="12" style="4" customWidth="1"/>
    <col min="10015" max="10017" width="6" style="4" customWidth="1"/>
    <col min="10018" max="10018" width="1.7109375" style="4" customWidth="1"/>
    <col min="10019" max="10019" width="6.140625" style="4" customWidth="1"/>
    <col min="10020" max="10021" width="5.140625" style="4" customWidth="1"/>
    <col min="10022" max="10022" width="1.7109375" style="4" customWidth="1"/>
    <col min="10023" max="10025" width="5" style="4" customWidth="1"/>
    <col min="10026" max="10026" width="1.7109375" style="4" customWidth="1"/>
    <col min="10027" max="10029" width="5" style="4" customWidth="1"/>
    <col min="10030" max="10030" width="1.7109375" style="4" customWidth="1"/>
    <col min="10031" max="10033" width="5" style="4" customWidth="1"/>
    <col min="10034" max="10034" width="1.7109375" style="4" customWidth="1"/>
    <col min="10035" max="10037" width="5.140625" style="4" customWidth="1"/>
    <col min="10038" max="10038" width="1.7109375" style="4" customWidth="1"/>
    <col min="10039" max="10040" width="5" style="4" customWidth="1"/>
    <col min="10041" max="10041" width="5.28515625" style="4" customWidth="1"/>
    <col min="10042" max="10240" width="11.42578125" style="4"/>
    <col min="10241" max="10241" width="16.140625" style="4" customWidth="1"/>
    <col min="10242" max="10242" width="6" style="4" customWidth="1"/>
    <col min="10243" max="10243" width="6" style="4" bestFit="1" customWidth="1"/>
    <col min="10244" max="10244" width="5.7109375" style="4" bestFit="1" customWidth="1"/>
    <col min="10245" max="10245" width="1.7109375" style="4" customWidth="1"/>
    <col min="10246" max="10246" width="6" style="4" bestFit="1" customWidth="1"/>
    <col min="10247" max="10248" width="5" style="4" customWidth="1"/>
    <col min="10249" max="10249" width="1.7109375" style="4" customWidth="1"/>
    <col min="10250" max="10252" width="5" style="4" customWidth="1"/>
    <col min="10253" max="10253" width="1.7109375" style="4" customWidth="1"/>
    <col min="10254" max="10256" width="5.140625" style="4" bestFit="1" customWidth="1"/>
    <col min="10257" max="10257" width="1.7109375" style="4" customWidth="1"/>
    <col min="10258" max="10260" width="5.140625" style="4" bestFit="1" customWidth="1"/>
    <col min="10261" max="10261" width="1.7109375" style="4" customWidth="1"/>
    <col min="10262" max="10264" width="5.140625" style="4" bestFit="1" customWidth="1"/>
    <col min="10265" max="10265" width="1.7109375" style="4" customWidth="1"/>
    <col min="10266" max="10266" width="4.85546875" style="4" bestFit="1" customWidth="1"/>
    <col min="10267" max="10268" width="4.42578125" style="4" customWidth="1"/>
    <col min="10269" max="10269" width="8.85546875" style="4" customWidth="1"/>
    <col min="10270" max="10270" width="12" style="4" customWidth="1"/>
    <col min="10271" max="10273" width="6" style="4" customWidth="1"/>
    <col min="10274" max="10274" width="1.7109375" style="4" customWidth="1"/>
    <col min="10275" max="10275" width="6.140625" style="4" customWidth="1"/>
    <col min="10276" max="10277" width="5.140625" style="4" customWidth="1"/>
    <col min="10278" max="10278" width="1.7109375" style="4" customWidth="1"/>
    <col min="10279" max="10281" width="5" style="4" customWidth="1"/>
    <col min="10282" max="10282" width="1.7109375" style="4" customWidth="1"/>
    <col min="10283" max="10285" width="5" style="4" customWidth="1"/>
    <col min="10286" max="10286" width="1.7109375" style="4" customWidth="1"/>
    <col min="10287" max="10289" width="5" style="4" customWidth="1"/>
    <col min="10290" max="10290" width="1.7109375" style="4" customWidth="1"/>
    <col min="10291" max="10293" width="5.140625" style="4" customWidth="1"/>
    <col min="10294" max="10294" width="1.7109375" style="4" customWidth="1"/>
    <col min="10295" max="10296" width="5" style="4" customWidth="1"/>
    <col min="10297" max="10297" width="5.28515625" style="4" customWidth="1"/>
    <col min="10298" max="10496" width="11.42578125" style="4"/>
    <col min="10497" max="10497" width="16.140625" style="4" customWidth="1"/>
    <col min="10498" max="10498" width="6" style="4" customWidth="1"/>
    <col min="10499" max="10499" width="6" style="4" bestFit="1" customWidth="1"/>
    <col min="10500" max="10500" width="5.7109375" style="4" bestFit="1" customWidth="1"/>
    <col min="10501" max="10501" width="1.7109375" style="4" customWidth="1"/>
    <col min="10502" max="10502" width="6" style="4" bestFit="1" customWidth="1"/>
    <col min="10503" max="10504" width="5" style="4" customWidth="1"/>
    <col min="10505" max="10505" width="1.7109375" style="4" customWidth="1"/>
    <col min="10506" max="10508" width="5" style="4" customWidth="1"/>
    <col min="10509" max="10509" width="1.7109375" style="4" customWidth="1"/>
    <col min="10510" max="10512" width="5.140625" style="4" bestFit="1" customWidth="1"/>
    <col min="10513" max="10513" width="1.7109375" style="4" customWidth="1"/>
    <col min="10514" max="10516" width="5.140625" style="4" bestFit="1" customWidth="1"/>
    <col min="10517" max="10517" width="1.7109375" style="4" customWidth="1"/>
    <col min="10518" max="10520" width="5.140625" style="4" bestFit="1" customWidth="1"/>
    <col min="10521" max="10521" width="1.7109375" style="4" customWidth="1"/>
    <col min="10522" max="10522" width="4.85546875" style="4" bestFit="1" customWidth="1"/>
    <col min="10523" max="10524" width="4.42578125" style="4" customWidth="1"/>
    <col min="10525" max="10525" width="8.85546875" style="4" customWidth="1"/>
    <col min="10526" max="10526" width="12" style="4" customWidth="1"/>
    <col min="10527" max="10529" width="6" style="4" customWidth="1"/>
    <col min="10530" max="10530" width="1.7109375" style="4" customWidth="1"/>
    <col min="10531" max="10531" width="6.140625" style="4" customWidth="1"/>
    <col min="10532" max="10533" width="5.140625" style="4" customWidth="1"/>
    <col min="10534" max="10534" width="1.7109375" style="4" customWidth="1"/>
    <col min="10535" max="10537" width="5" style="4" customWidth="1"/>
    <col min="10538" max="10538" width="1.7109375" style="4" customWidth="1"/>
    <col min="10539" max="10541" width="5" style="4" customWidth="1"/>
    <col min="10542" max="10542" width="1.7109375" style="4" customWidth="1"/>
    <col min="10543" max="10545" width="5" style="4" customWidth="1"/>
    <col min="10546" max="10546" width="1.7109375" style="4" customWidth="1"/>
    <col min="10547" max="10549" width="5.140625" style="4" customWidth="1"/>
    <col min="10550" max="10550" width="1.7109375" style="4" customWidth="1"/>
    <col min="10551" max="10552" width="5" style="4" customWidth="1"/>
    <col min="10553" max="10553" width="5.28515625" style="4" customWidth="1"/>
    <col min="10554" max="10752" width="11.42578125" style="4"/>
    <col min="10753" max="10753" width="16.140625" style="4" customWidth="1"/>
    <col min="10754" max="10754" width="6" style="4" customWidth="1"/>
    <col min="10755" max="10755" width="6" style="4" bestFit="1" customWidth="1"/>
    <col min="10756" max="10756" width="5.7109375" style="4" bestFit="1" customWidth="1"/>
    <col min="10757" max="10757" width="1.7109375" style="4" customWidth="1"/>
    <col min="10758" max="10758" width="6" style="4" bestFit="1" customWidth="1"/>
    <col min="10759" max="10760" width="5" style="4" customWidth="1"/>
    <col min="10761" max="10761" width="1.7109375" style="4" customWidth="1"/>
    <col min="10762" max="10764" width="5" style="4" customWidth="1"/>
    <col min="10765" max="10765" width="1.7109375" style="4" customWidth="1"/>
    <col min="10766" max="10768" width="5.140625" style="4" bestFit="1" customWidth="1"/>
    <col min="10769" max="10769" width="1.7109375" style="4" customWidth="1"/>
    <col min="10770" max="10772" width="5.140625" style="4" bestFit="1" customWidth="1"/>
    <col min="10773" max="10773" width="1.7109375" style="4" customWidth="1"/>
    <col min="10774" max="10776" width="5.140625" style="4" bestFit="1" customWidth="1"/>
    <col min="10777" max="10777" width="1.7109375" style="4" customWidth="1"/>
    <col min="10778" max="10778" width="4.85546875" style="4" bestFit="1" customWidth="1"/>
    <col min="10779" max="10780" width="4.42578125" style="4" customWidth="1"/>
    <col min="10781" max="10781" width="8.85546875" style="4" customWidth="1"/>
    <col min="10782" max="10782" width="12" style="4" customWidth="1"/>
    <col min="10783" max="10785" width="6" style="4" customWidth="1"/>
    <col min="10786" max="10786" width="1.7109375" style="4" customWidth="1"/>
    <col min="10787" max="10787" width="6.140625" style="4" customWidth="1"/>
    <col min="10788" max="10789" width="5.140625" style="4" customWidth="1"/>
    <col min="10790" max="10790" width="1.7109375" style="4" customWidth="1"/>
    <col min="10791" max="10793" width="5" style="4" customWidth="1"/>
    <col min="10794" max="10794" width="1.7109375" style="4" customWidth="1"/>
    <col min="10795" max="10797" width="5" style="4" customWidth="1"/>
    <col min="10798" max="10798" width="1.7109375" style="4" customWidth="1"/>
    <col min="10799" max="10801" width="5" style="4" customWidth="1"/>
    <col min="10802" max="10802" width="1.7109375" style="4" customWidth="1"/>
    <col min="10803" max="10805" width="5.140625" style="4" customWidth="1"/>
    <col min="10806" max="10806" width="1.7109375" style="4" customWidth="1"/>
    <col min="10807" max="10808" width="5" style="4" customWidth="1"/>
    <col min="10809" max="10809" width="5.28515625" style="4" customWidth="1"/>
    <col min="10810" max="11008" width="11.42578125" style="4"/>
    <col min="11009" max="11009" width="16.140625" style="4" customWidth="1"/>
    <col min="11010" max="11010" width="6" style="4" customWidth="1"/>
    <col min="11011" max="11011" width="6" style="4" bestFit="1" customWidth="1"/>
    <col min="11012" max="11012" width="5.7109375" style="4" bestFit="1" customWidth="1"/>
    <col min="11013" max="11013" width="1.7109375" style="4" customWidth="1"/>
    <col min="11014" max="11014" width="6" style="4" bestFit="1" customWidth="1"/>
    <col min="11015" max="11016" width="5" style="4" customWidth="1"/>
    <col min="11017" max="11017" width="1.7109375" style="4" customWidth="1"/>
    <col min="11018" max="11020" width="5" style="4" customWidth="1"/>
    <col min="11021" max="11021" width="1.7109375" style="4" customWidth="1"/>
    <col min="11022" max="11024" width="5.140625" style="4" bestFit="1" customWidth="1"/>
    <col min="11025" max="11025" width="1.7109375" style="4" customWidth="1"/>
    <col min="11026" max="11028" width="5.140625" style="4" bestFit="1" customWidth="1"/>
    <col min="11029" max="11029" width="1.7109375" style="4" customWidth="1"/>
    <col min="11030" max="11032" width="5.140625" style="4" bestFit="1" customWidth="1"/>
    <col min="11033" max="11033" width="1.7109375" style="4" customWidth="1"/>
    <col min="11034" max="11034" width="4.85546875" style="4" bestFit="1" customWidth="1"/>
    <col min="11035" max="11036" width="4.42578125" style="4" customWidth="1"/>
    <col min="11037" max="11037" width="8.85546875" style="4" customWidth="1"/>
    <col min="11038" max="11038" width="12" style="4" customWidth="1"/>
    <col min="11039" max="11041" width="6" style="4" customWidth="1"/>
    <col min="11042" max="11042" width="1.7109375" style="4" customWidth="1"/>
    <col min="11043" max="11043" width="6.140625" style="4" customWidth="1"/>
    <col min="11044" max="11045" width="5.140625" style="4" customWidth="1"/>
    <col min="11046" max="11046" width="1.7109375" style="4" customWidth="1"/>
    <col min="11047" max="11049" width="5" style="4" customWidth="1"/>
    <col min="11050" max="11050" width="1.7109375" style="4" customWidth="1"/>
    <col min="11051" max="11053" width="5" style="4" customWidth="1"/>
    <col min="11054" max="11054" width="1.7109375" style="4" customWidth="1"/>
    <col min="11055" max="11057" width="5" style="4" customWidth="1"/>
    <col min="11058" max="11058" width="1.7109375" style="4" customWidth="1"/>
    <col min="11059" max="11061" width="5.140625" style="4" customWidth="1"/>
    <col min="11062" max="11062" width="1.7109375" style="4" customWidth="1"/>
    <col min="11063" max="11064" width="5" style="4" customWidth="1"/>
    <col min="11065" max="11065" width="5.28515625" style="4" customWidth="1"/>
    <col min="11066" max="11264" width="11.42578125" style="4"/>
    <col min="11265" max="11265" width="16.140625" style="4" customWidth="1"/>
    <col min="11266" max="11266" width="6" style="4" customWidth="1"/>
    <col min="11267" max="11267" width="6" style="4" bestFit="1" customWidth="1"/>
    <col min="11268" max="11268" width="5.7109375" style="4" bestFit="1" customWidth="1"/>
    <col min="11269" max="11269" width="1.7109375" style="4" customWidth="1"/>
    <col min="11270" max="11270" width="6" style="4" bestFit="1" customWidth="1"/>
    <col min="11271" max="11272" width="5" style="4" customWidth="1"/>
    <col min="11273" max="11273" width="1.7109375" style="4" customWidth="1"/>
    <col min="11274" max="11276" width="5" style="4" customWidth="1"/>
    <col min="11277" max="11277" width="1.7109375" style="4" customWidth="1"/>
    <col min="11278" max="11280" width="5.140625" style="4" bestFit="1" customWidth="1"/>
    <col min="11281" max="11281" width="1.7109375" style="4" customWidth="1"/>
    <col min="11282" max="11284" width="5.140625" style="4" bestFit="1" customWidth="1"/>
    <col min="11285" max="11285" width="1.7109375" style="4" customWidth="1"/>
    <col min="11286" max="11288" width="5.140625" style="4" bestFit="1" customWidth="1"/>
    <col min="11289" max="11289" width="1.7109375" style="4" customWidth="1"/>
    <col min="11290" max="11290" width="4.85546875" style="4" bestFit="1" customWidth="1"/>
    <col min="11291" max="11292" width="4.42578125" style="4" customWidth="1"/>
    <col min="11293" max="11293" width="8.85546875" style="4" customWidth="1"/>
    <col min="11294" max="11294" width="12" style="4" customWidth="1"/>
    <col min="11295" max="11297" width="6" style="4" customWidth="1"/>
    <col min="11298" max="11298" width="1.7109375" style="4" customWidth="1"/>
    <col min="11299" max="11299" width="6.140625" style="4" customWidth="1"/>
    <col min="11300" max="11301" width="5.140625" style="4" customWidth="1"/>
    <col min="11302" max="11302" width="1.7109375" style="4" customWidth="1"/>
    <col min="11303" max="11305" width="5" style="4" customWidth="1"/>
    <col min="11306" max="11306" width="1.7109375" style="4" customWidth="1"/>
    <col min="11307" max="11309" width="5" style="4" customWidth="1"/>
    <col min="11310" max="11310" width="1.7109375" style="4" customWidth="1"/>
    <col min="11311" max="11313" width="5" style="4" customWidth="1"/>
    <col min="11314" max="11314" width="1.7109375" style="4" customWidth="1"/>
    <col min="11315" max="11317" width="5.140625" style="4" customWidth="1"/>
    <col min="11318" max="11318" width="1.7109375" style="4" customWidth="1"/>
    <col min="11319" max="11320" width="5" style="4" customWidth="1"/>
    <col min="11321" max="11321" width="5.28515625" style="4" customWidth="1"/>
    <col min="11322" max="11520" width="11.42578125" style="4"/>
    <col min="11521" max="11521" width="16.140625" style="4" customWidth="1"/>
    <col min="11522" max="11522" width="6" style="4" customWidth="1"/>
    <col min="11523" max="11523" width="6" style="4" bestFit="1" customWidth="1"/>
    <col min="11524" max="11524" width="5.7109375" style="4" bestFit="1" customWidth="1"/>
    <col min="11525" max="11525" width="1.7109375" style="4" customWidth="1"/>
    <col min="11526" max="11526" width="6" style="4" bestFit="1" customWidth="1"/>
    <col min="11527" max="11528" width="5" style="4" customWidth="1"/>
    <col min="11529" max="11529" width="1.7109375" style="4" customWidth="1"/>
    <col min="11530" max="11532" width="5" style="4" customWidth="1"/>
    <col min="11533" max="11533" width="1.7109375" style="4" customWidth="1"/>
    <col min="11534" max="11536" width="5.140625" style="4" bestFit="1" customWidth="1"/>
    <col min="11537" max="11537" width="1.7109375" style="4" customWidth="1"/>
    <col min="11538" max="11540" width="5.140625" style="4" bestFit="1" customWidth="1"/>
    <col min="11541" max="11541" width="1.7109375" style="4" customWidth="1"/>
    <col min="11542" max="11544" width="5.140625" style="4" bestFit="1" customWidth="1"/>
    <col min="11545" max="11545" width="1.7109375" style="4" customWidth="1"/>
    <col min="11546" max="11546" width="4.85546875" style="4" bestFit="1" customWidth="1"/>
    <col min="11547" max="11548" width="4.42578125" style="4" customWidth="1"/>
    <col min="11549" max="11549" width="8.85546875" style="4" customWidth="1"/>
    <col min="11550" max="11550" width="12" style="4" customWidth="1"/>
    <col min="11551" max="11553" width="6" style="4" customWidth="1"/>
    <col min="11554" max="11554" width="1.7109375" style="4" customWidth="1"/>
    <col min="11555" max="11555" width="6.140625" style="4" customWidth="1"/>
    <col min="11556" max="11557" width="5.140625" style="4" customWidth="1"/>
    <col min="11558" max="11558" width="1.7109375" style="4" customWidth="1"/>
    <col min="11559" max="11561" width="5" style="4" customWidth="1"/>
    <col min="11562" max="11562" width="1.7109375" style="4" customWidth="1"/>
    <col min="11563" max="11565" width="5" style="4" customWidth="1"/>
    <col min="11566" max="11566" width="1.7109375" style="4" customWidth="1"/>
    <col min="11567" max="11569" width="5" style="4" customWidth="1"/>
    <col min="11570" max="11570" width="1.7109375" style="4" customWidth="1"/>
    <col min="11571" max="11573" width="5.140625" style="4" customWidth="1"/>
    <col min="11574" max="11574" width="1.7109375" style="4" customWidth="1"/>
    <col min="11575" max="11576" width="5" style="4" customWidth="1"/>
    <col min="11577" max="11577" width="5.28515625" style="4" customWidth="1"/>
    <col min="11578" max="11776" width="11.42578125" style="4"/>
    <col min="11777" max="11777" width="16.140625" style="4" customWidth="1"/>
    <col min="11778" max="11778" width="6" style="4" customWidth="1"/>
    <col min="11779" max="11779" width="6" style="4" bestFit="1" customWidth="1"/>
    <col min="11780" max="11780" width="5.7109375" style="4" bestFit="1" customWidth="1"/>
    <col min="11781" max="11781" width="1.7109375" style="4" customWidth="1"/>
    <col min="11782" max="11782" width="6" style="4" bestFit="1" customWidth="1"/>
    <col min="11783" max="11784" width="5" style="4" customWidth="1"/>
    <col min="11785" max="11785" width="1.7109375" style="4" customWidth="1"/>
    <col min="11786" max="11788" width="5" style="4" customWidth="1"/>
    <col min="11789" max="11789" width="1.7109375" style="4" customWidth="1"/>
    <col min="11790" max="11792" width="5.140625" style="4" bestFit="1" customWidth="1"/>
    <col min="11793" max="11793" width="1.7109375" style="4" customWidth="1"/>
    <col min="11794" max="11796" width="5.140625" style="4" bestFit="1" customWidth="1"/>
    <col min="11797" max="11797" width="1.7109375" style="4" customWidth="1"/>
    <col min="11798" max="11800" width="5.140625" style="4" bestFit="1" customWidth="1"/>
    <col min="11801" max="11801" width="1.7109375" style="4" customWidth="1"/>
    <col min="11802" max="11802" width="4.85546875" style="4" bestFit="1" customWidth="1"/>
    <col min="11803" max="11804" width="4.42578125" style="4" customWidth="1"/>
    <col min="11805" max="11805" width="8.85546875" style="4" customWidth="1"/>
    <col min="11806" max="11806" width="12" style="4" customWidth="1"/>
    <col min="11807" max="11809" width="6" style="4" customWidth="1"/>
    <col min="11810" max="11810" width="1.7109375" style="4" customWidth="1"/>
    <col min="11811" max="11811" width="6.140625" style="4" customWidth="1"/>
    <col min="11812" max="11813" width="5.140625" style="4" customWidth="1"/>
    <col min="11814" max="11814" width="1.7109375" style="4" customWidth="1"/>
    <col min="11815" max="11817" width="5" style="4" customWidth="1"/>
    <col min="11818" max="11818" width="1.7109375" style="4" customWidth="1"/>
    <col min="11819" max="11821" width="5" style="4" customWidth="1"/>
    <col min="11822" max="11822" width="1.7109375" style="4" customWidth="1"/>
    <col min="11823" max="11825" width="5" style="4" customWidth="1"/>
    <col min="11826" max="11826" width="1.7109375" style="4" customWidth="1"/>
    <col min="11827" max="11829" width="5.140625" style="4" customWidth="1"/>
    <col min="11830" max="11830" width="1.7109375" style="4" customWidth="1"/>
    <col min="11831" max="11832" width="5" style="4" customWidth="1"/>
    <col min="11833" max="11833" width="5.28515625" style="4" customWidth="1"/>
    <col min="11834" max="12032" width="11.42578125" style="4"/>
    <col min="12033" max="12033" width="16.140625" style="4" customWidth="1"/>
    <col min="12034" max="12034" width="6" style="4" customWidth="1"/>
    <col min="12035" max="12035" width="6" style="4" bestFit="1" customWidth="1"/>
    <col min="12036" max="12036" width="5.7109375" style="4" bestFit="1" customWidth="1"/>
    <col min="12037" max="12037" width="1.7109375" style="4" customWidth="1"/>
    <col min="12038" max="12038" width="6" style="4" bestFit="1" customWidth="1"/>
    <col min="12039" max="12040" width="5" style="4" customWidth="1"/>
    <col min="12041" max="12041" width="1.7109375" style="4" customWidth="1"/>
    <col min="12042" max="12044" width="5" style="4" customWidth="1"/>
    <col min="12045" max="12045" width="1.7109375" style="4" customWidth="1"/>
    <col min="12046" max="12048" width="5.140625" style="4" bestFit="1" customWidth="1"/>
    <col min="12049" max="12049" width="1.7109375" style="4" customWidth="1"/>
    <col min="12050" max="12052" width="5.140625" style="4" bestFit="1" customWidth="1"/>
    <col min="12053" max="12053" width="1.7109375" style="4" customWidth="1"/>
    <col min="12054" max="12056" width="5.140625" style="4" bestFit="1" customWidth="1"/>
    <col min="12057" max="12057" width="1.7109375" style="4" customWidth="1"/>
    <col min="12058" max="12058" width="4.85546875" style="4" bestFit="1" customWidth="1"/>
    <col min="12059" max="12060" width="4.42578125" style="4" customWidth="1"/>
    <col min="12061" max="12061" width="8.85546875" style="4" customWidth="1"/>
    <col min="12062" max="12062" width="12" style="4" customWidth="1"/>
    <col min="12063" max="12065" width="6" style="4" customWidth="1"/>
    <col min="12066" max="12066" width="1.7109375" style="4" customWidth="1"/>
    <col min="12067" max="12067" width="6.140625" style="4" customWidth="1"/>
    <col min="12068" max="12069" width="5.140625" style="4" customWidth="1"/>
    <col min="12070" max="12070" width="1.7109375" style="4" customWidth="1"/>
    <col min="12071" max="12073" width="5" style="4" customWidth="1"/>
    <col min="12074" max="12074" width="1.7109375" style="4" customWidth="1"/>
    <col min="12075" max="12077" width="5" style="4" customWidth="1"/>
    <col min="12078" max="12078" width="1.7109375" style="4" customWidth="1"/>
    <col min="12079" max="12081" width="5" style="4" customWidth="1"/>
    <col min="12082" max="12082" width="1.7109375" style="4" customWidth="1"/>
    <col min="12083" max="12085" width="5.140625" style="4" customWidth="1"/>
    <col min="12086" max="12086" width="1.7109375" style="4" customWidth="1"/>
    <col min="12087" max="12088" width="5" style="4" customWidth="1"/>
    <col min="12089" max="12089" width="5.28515625" style="4" customWidth="1"/>
    <col min="12090" max="12288" width="11.42578125" style="4"/>
    <col min="12289" max="12289" width="16.140625" style="4" customWidth="1"/>
    <col min="12290" max="12290" width="6" style="4" customWidth="1"/>
    <col min="12291" max="12291" width="6" style="4" bestFit="1" customWidth="1"/>
    <col min="12292" max="12292" width="5.7109375" style="4" bestFit="1" customWidth="1"/>
    <col min="12293" max="12293" width="1.7109375" style="4" customWidth="1"/>
    <col min="12294" max="12294" width="6" style="4" bestFit="1" customWidth="1"/>
    <col min="12295" max="12296" width="5" style="4" customWidth="1"/>
    <col min="12297" max="12297" width="1.7109375" style="4" customWidth="1"/>
    <col min="12298" max="12300" width="5" style="4" customWidth="1"/>
    <col min="12301" max="12301" width="1.7109375" style="4" customWidth="1"/>
    <col min="12302" max="12304" width="5.140625" style="4" bestFit="1" customWidth="1"/>
    <col min="12305" max="12305" width="1.7109375" style="4" customWidth="1"/>
    <col min="12306" max="12308" width="5.140625" style="4" bestFit="1" customWidth="1"/>
    <col min="12309" max="12309" width="1.7109375" style="4" customWidth="1"/>
    <col min="12310" max="12312" width="5.140625" style="4" bestFit="1" customWidth="1"/>
    <col min="12313" max="12313" width="1.7109375" style="4" customWidth="1"/>
    <col min="12314" max="12314" width="4.85546875" style="4" bestFit="1" customWidth="1"/>
    <col min="12315" max="12316" width="4.42578125" style="4" customWidth="1"/>
    <col min="12317" max="12317" width="8.85546875" style="4" customWidth="1"/>
    <col min="12318" max="12318" width="12" style="4" customWidth="1"/>
    <col min="12319" max="12321" width="6" style="4" customWidth="1"/>
    <col min="12322" max="12322" width="1.7109375" style="4" customWidth="1"/>
    <col min="12323" max="12323" width="6.140625" style="4" customWidth="1"/>
    <col min="12324" max="12325" width="5.140625" style="4" customWidth="1"/>
    <col min="12326" max="12326" width="1.7109375" style="4" customWidth="1"/>
    <col min="12327" max="12329" width="5" style="4" customWidth="1"/>
    <col min="12330" max="12330" width="1.7109375" style="4" customWidth="1"/>
    <col min="12331" max="12333" width="5" style="4" customWidth="1"/>
    <col min="12334" max="12334" width="1.7109375" style="4" customWidth="1"/>
    <col min="12335" max="12337" width="5" style="4" customWidth="1"/>
    <col min="12338" max="12338" width="1.7109375" style="4" customWidth="1"/>
    <col min="12339" max="12341" width="5.140625" style="4" customWidth="1"/>
    <col min="12342" max="12342" width="1.7109375" style="4" customWidth="1"/>
    <col min="12343" max="12344" width="5" style="4" customWidth="1"/>
    <col min="12345" max="12345" width="5.28515625" style="4" customWidth="1"/>
    <col min="12346" max="12544" width="11.42578125" style="4"/>
    <col min="12545" max="12545" width="16.140625" style="4" customWidth="1"/>
    <col min="12546" max="12546" width="6" style="4" customWidth="1"/>
    <col min="12547" max="12547" width="6" style="4" bestFit="1" customWidth="1"/>
    <col min="12548" max="12548" width="5.7109375" style="4" bestFit="1" customWidth="1"/>
    <col min="12549" max="12549" width="1.7109375" style="4" customWidth="1"/>
    <col min="12550" max="12550" width="6" style="4" bestFit="1" customWidth="1"/>
    <col min="12551" max="12552" width="5" style="4" customWidth="1"/>
    <col min="12553" max="12553" width="1.7109375" style="4" customWidth="1"/>
    <col min="12554" max="12556" width="5" style="4" customWidth="1"/>
    <col min="12557" max="12557" width="1.7109375" style="4" customWidth="1"/>
    <col min="12558" max="12560" width="5.140625" style="4" bestFit="1" customWidth="1"/>
    <col min="12561" max="12561" width="1.7109375" style="4" customWidth="1"/>
    <col min="12562" max="12564" width="5.140625" style="4" bestFit="1" customWidth="1"/>
    <col min="12565" max="12565" width="1.7109375" style="4" customWidth="1"/>
    <col min="12566" max="12568" width="5.140625" style="4" bestFit="1" customWidth="1"/>
    <col min="12569" max="12569" width="1.7109375" style="4" customWidth="1"/>
    <col min="12570" max="12570" width="4.85546875" style="4" bestFit="1" customWidth="1"/>
    <col min="12571" max="12572" width="4.42578125" style="4" customWidth="1"/>
    <col min="12573" max="12573" width="8.85546875" style="4" customWidth="1"/>
    <col min="12574" max="12574" width="12" style="4" customWidth="1"/>
    <col min="12575" max="12577" width="6" style="4" customWidth="1"/>
    <col min="12578" max="12578" width="1.7109375" style="4" customWidth="1"/>
    <col min="12579" max="12579" width="6.140625" style="4" customWidth="1"/>
    <col min="12580" max="12581" width="5.140625" style="4" customWidth="1"/>
    <col min="12582" max="12582" width="1.7109375" style="4" customWidth="1"/>
    <col min="12583" max="12585" width="5" style="4" customWidth="1"/>
    <col min="12586" max="12586" width="1.7109375" style="4" customWidth="1"/>
    <col min="12587" max="12589" width="5" style="4" customWidth="1"/>
    <col min="12590" max="12590" width="1.7109375" style="4" customWidth="1"/>
    <col min="12591" max="12593" width="5" style="4" customWidth="1"/>
    <col min="12594" max="12594" width="1.7109375" style="4" customWidth="1"/>
    <col min="12595" max="12597" width="5.140625" style="4" customWidth="1"/>
    <col min="12598" max="12598" width="1.7109375" style="4" customWidth="1"/>
    <col min="12599" max="12600" width="5" style="4" customWidth="1"/>
    <col min="12601" max="12601" width="5.28515625" style="4" customWidth="1"/>
    <col min="12602" max="12800" width="11.42578125" style="4"/>
    <col min="12801" max="12801" width="16.140625" style="4" customWidth="1"/>
    <col min="12802" max="12802" width="6" style="4" customWidth="1"/>
    <col min="12803" max="12803" width="6" style="4" bestFit="1" customWidth="1"/>
    <col min="12804" max="12804" width="5.7109375" style="4" bestFit="1" customWidth="1"/>
    <col min="12805" max="12805" width="1.7109375" style="4" customWidth="1"/>
    <col min="12806" max="12806" width="6" style="4" bestFit="1" customWidth="1"/>
    <col min="12807" max="12808" width="5" style="4" customWidth="1"/>
    <col min="12809" max="12809" width="1.7109375" style="4" customWidth="1"/>
    <col min="12810" max="12812" width="5" style="4" customWidth="1"/>
    <col min="12813" max="12813" width="1.7109375" style="4" customWidth="1"/>
    <col min="12814" max="12816" width="5.140625" style="4" bestFit="1" customWidth="1"/>
    <col min="12817" max="12817" width="1.7109375" style="4" customWidth="1"/>
    <col min="12818" max="12820" width="5.140625" style="4" bestFit="1" customWidth="1"/>
    <col min="12821" max="12821" width="1.7109375" style="4" customWidth="1"/>
    <col min="12822" max="12824" width="5.140625" style="4" bestFit="1" customWidth="1"/>
    <col min="12825" max="12825" width="1.7109375" style="4" customWidth="1"/>
    <col min="12826" max="12826" width="4.85546875" style="4" bestFit="1" customWidth="1"/>
    <col min="12827" max="12828" width="4.42578125" style="4" customWidth="1"/>
    <col min="12829" max="12829" width="8.85546875" style="4" customWidth="1"/>
    <col min="12830" max="12830" width="12" style="4" customWidth="1"/>
    <col min="12831" max="12833" width="6" style="4" customWidth="1"/>
    <col min="12834" max="12834" width="1.7109375" style="4" customWidth="1"/>
    <col min="12835" max="12835" width="6.140625" style="4" customWidth="1"/>
    <col min="12836" max="12837" width="5.140625" style="4" customWidth="1"/>
    <col min="12838" max="12838" width="1.7109375" style="4" customWidth="1"/>
    <col min="12839" max="12841" width="5" style="4" customWidth="1"/>
    <col min="12842" max="12842" width="1.7109375" style="4" customWidth="1"/>
    <col min="12843" max="12845" width="5" style="4" customWidth="1"/>
    <col min="12846" max="12846" width="1.7109375" style="4" customWidth="1"/>
    <col min="12847" max="12849" width="5" style="4" customWidth="1"/>
    <col min="12850" max="12850" width="1.7109375" style="4" customWidth="1"/>
    <col min="12851" max="12853" width="5.140625" style="4" customWidth="1"/>
    <col min="12854" max="12854" width="1.7109375" style="4" customWidth="1"/>
    <col min="12855" max="12856" width="5" style="4" customWidth="1"/>
    <col min="12857" max="12857" width="5.28515625" style="4" customWidth="1"/>
    <col min="12858" max="13056" width="11.42578125" style="4"/>
    <col min="13057" max="13057" width="16.140625" style="4" customWidth="1"/>
    <col min="13058" max="13058" width="6" style="4" customWidth="1"/>
    <col min="13059" max="13059" width="6" style="4" bestFit="1" customWidth="1"/>
    <col min="13060" max="13060" width="5.7109375" style="4" bestFit="1" customWidth="1"/>
    <col min="13061" max="13061" width="1.7109375" style="4" customWidth="1"/>
    <col min="13062" max="13062" width="6" style="4" bestFit="1" customWidth="1"/>
    <col min="13063" max="13064" width="5" style="4" customWidth="1"/>
    <col min="13065" max="13065" width="1.7109375" style="4" customWidth="1"/>
    <col min="13066" max="13068" width="5" style="4" customWidth="1"/>
    <col min="13069" max="13069" width="1.7109375" style="4" customWidth="1"/>
    <col min="13070" max="13072" width="5.140625" style="4" bestFit="1" customWidth="1"/>
    <col min="13073" max="13073" width="1.7109375" style="4" customWidth="1"/>
    <col min="13074" max="13076" width="5.140625" style="4" bestFit="1" customWidth="1"/>
    <col min="13077" max="13077" width="1.7109375" style="4" customWidth="1"/>
    <col min="13078" max="13080" width="5.140625" style="4" bestFit="1" customWidth="1"/>
    <col min="13081" max="13081" width="1.7109375" style="4" customWidth="1"/>
    <col min="13082" max="13082" width="4.85546875" style="4" bestFit="1" customWidth="1"/>
    <col min="13083" max="13084" width="4.42578125" style="4" customWidth="1"/>
    <col min="13085" max="13085" width="8.85546875" style="4" customWidth="1"/>
    <col min="13086" max="13086" width="12" style="4" customWidth="1"/>
    <col min="13087" max="13089" width="6" style="4" customWidth="1"/>
    <col min="13090" max="13090" width="1.7109375" style="4" customWidth="1"/>
    <col min="13091" max="13091" width="6.140625" style="4" customWidth="1"/>
    <col min="13092" max="13093" width="5.140625" style="4" customWidth="1"/>
    <col min="13094" max="13094" width="1.7109375" style="4" customWidth="1"/>
    <col min="13095" max="13097" width="5" style="4" customWidth="1"/>
    <col min="13098" max="13098" width="1.7109375" style="4" customWidth="1"/>
    <col min="13099" max="13101" width="5" style="4" customWidth="1"/>
    <col min="13102" max="13102" width="1.7109375" style="4" customWidth="1"/>
    <col min="13103" max="13105" width="5" style="4" customWidth="1"/>
    <col min="13106" max="13106" width="1.7109375" style="4" customWidth="1"/>
    <col min="13107" max="13109" width="5.140625" style="4" customWidth="1"/>
    <col min="13110" max="13110" width="1.7109375" style="4" customWidth="1"/>
    <col min="13111" max="13112" width="5" style="4" customWidth="1"/>
    <col min="13113" max="13113" width="5.28515625" style="4" customWidth="1"/>
    <col min="13114" max="13312" width="11.42578125" style="4"/>
    <col min="13313" max="13313" width="16.140625" style="4" customWidth="1"/>
    <col min="13314" max="13314" width="6" style="4" customWidth="1"/>
    <col min="13315" max="13315" width="6" style="4" bestFit="1" customWidth="1"/>
    <col min="13316" max="13316" width="5.7109375" style="4" bestFit="1" customWidth="1"/>
    <col min="13317" max="13317" width="1.7109375" style="4" customWidth="1"/>
    <col min="13318" max="13318" width="6" style="4" bestFit="1" customWidth="1"/>
    <col min="13319" max="13320" width="5" style="4" customWidth="1"/>
    <col min="13321" max="13321" width="1.7109375" style="4" customWidth="1"/>
    <col min="13322" max="13324" width="5" style="4" customWidth="1"/>
    <col min="13325" max="13325" width="1.7109375" style="4" customWidth="1"/>
    <col min="13326" max="13328" width="5.140625" style="4" bestFit="1" customWidth="1"/>
    <col min="13329" max="13329" width="1.7109375" style="4" customWidth="1"/>
    <col min="13330" max="13332" width="5.140625" style="4" bestFit="1" customWidth="1"/>
    <col min="13333" max="13333" width="1.7109375" style="4" customWidth="1"/>
    <col min="13334" max="13336" width="5.140625" style="4" bestFit="1" customWidth="1"/>
    <col min="13337" max="13337" width="1.7109375" style="4" customWidth="1"/>
    <col min="13338" max="13338" width="4.85546875" style="4" bestFit="1" customWidth="1"/>
    <col min="13339" max="13340" width="4.42578125" style="4" customWidth="1"/>
    <col min="13341" max="13341" width="8.85546875" style="4" customWidth="1"/>
    <col min="13342" max="13342" width="12" style="4" customWidth="1"/>
    <col min="13343" max="13345" width="6" style="4" customWidth="1"/>
    <col min="13346" max="13346" width="1.7109375" style="4" customWidth="1"/>
    <col min="13347" max="13347" width="6.140625" style="4" customWidth="1"/>
    <col min="13348" max="13349" width="5.140625" style="4" customWidth="1"/>
    <col min="13350" max="13350" width="1.7109375" style="4" customWidth="1"/>
    <col min="13351" max="13353" width="5" style="4" customWidth="1"/>
    <col min="13354" max="13354" width="1.7109375" style="4" customWidth="1"/>
    <col min="13355" max="13357" width="5" style="4" customWidth="1"/>
    <col min="13358" max="13358" width="1.7109375" style="4" customWidth="1"/>
    <col min="13359" max="13361" width="5" style="4" customWidth="1"/>
    <col min="13362" max="13362" width="1.7109375" style="4" customWidth="1"/>
    <col min="13363" max="13365" width="5.140625" style="4" customWidth="1"/>
    <col min="13366" max="13366" width="1.7109375" style="4" customWidth="1"/>
    <col min="13367" max="13368" width="5" style="4" customWidth="1"/>
    <col min="13369" max="13369" width="5.28515625" style="4" customWidth="1"/>
    <col min="13370" max="13568" width="11.42578125" style="4"/>
    <col min="13569" max="13569" width="16.140625" style="4" customWidth="1"/>
    <col min="13570" max="13570" width="6" style="4" customWidth="1"/>
    <col min="13571" max="13571" width="6" style="4" bestFit="1" customWidth="1"/>
    <col min="13572" max="13572" width="5.7109375" style="4" bestFit="1" customWidth="1"/>
    <col min="13573" max="13573" width="1.7109375" style="4" customWidth="1"/>
    <col min="13574" max="13574" width="6" style="4" bestFit="1" customWidth="1"/>
    <col min="13575" max="13576" width="5" style="4" customWidth="1"/>
    <col min="13577" max="13577" width="1.7109375" style="4" customWidth="1"/>
    <col min="13578" max="13580" width="5" style="4" customWidth="1"/>
    <col min="13581" max="13581" width="1.7109375" style="4" customWidth="1"/>
    <col min="13582" max="13584" width="5.140625" style="4" bestFit="1" customWidth="1"/>
    <col min="13585" max="13585" width="1.7109375" style="4" customWidth="1"/>
    <col min="13586" max="13588" width="5.140625" style="4" bestFit="1" customWidth="1"/>
    <col min="13589" max="13589" width="1.7109375" style="4" customWidth="1"/>
    <col min="13590" max="13592" width="5.140625" style="4" bestFit="1" customWidth="1"/>
    <col min="13593" max="13593" width="1.7109375" style="4" customWidth="1"/>
    <col min="13594" max="13594" width="4.85546875" style="4" bestFit="1" customWidth="1"/>
    <col min="13595" max="13596" width="4.42578125" style="4" customWidth="1"/>
    <col min="13597" max="13597" width="8.85546875" style="4" customWidth="1"/>
    <col min="13598" max="13598" width="12" style="4" customWidth="1"/>
    <col min="13599" max="13601" width="6" style="4" customWidth="1"/>
    <col min="13602" max="13602" width="1.7109375" style="4" customWidth="1"/>
    <col min="13603" max="13603" width="6.140625" style="4" customWidth="1"/>
    <col min="13604" max="13605" width="5.140625" style="4" customWidth="1"/>
    <col min="13606" max="13606" width="1.7109375" style="4" customWidth="1"/>
    <col min="13607" max="13609" width="5" style="4" customWidth="1"/>
    <col min="13610" max="13610" width="1.7109375" style="4" customWidth="1"/>
    <col min="13611" max="13613" width="5" style="4" customWidth="1"/>
    <col min="13614" max="13614" width="1.7109375" style="4" customWidth="1"/>
    <col min="13615" max="13617" width="5" style="4" customWidth="1"/>
    <col min="13618" max="13618" width="1.7109375" style="4" customWidth="1"/>
    <col min="13619" max="13621" width="5.140625" style="4" customWidth="1"/>
    <col min="13622" max="13622" width="1.7109375" style="4" customWidth="1"/>
    <col min="13623" max="13624" width="5" style="4" customWidth="1"/>
    <col min="13625" max="13625" width="5.28515625" style="4" customWidth="1"/>
    <col min="13626" max="13824" width="11.42578125" style="4"/>
    <col min="13825" max="13825" width="16.140625" style="4" customWidth="1"/>
    <col min="13826" max="13826" width="6" style="4" customWidth="1"/>
    <col min="13827" max="13827" width="6" style="4" bestFit="1" customWidth="1"/>
    <col min="13828" max="13828" width="5.7109375" style="4" bestFit="1" customWidth="1"/>
    <col min="13829" max="13829" width="1.7109375" style="4" customWidth="1"/>
    <col min="13830" max="13830" width="6" style="4" bestFit="1" customWidth="1"/>
    <col min="13831" max="13832" width="5" style="4" customWidth="1"/>
    <col min="13833" max="13833" width="1.7109375" style="4" customWidth="1"/>
    <col min="13834" max="13836" width="5" style="4" customWidth="1"/>
    <col min="13837" max="13837" width="1.7109375" style="4" customWidth="1"/>
    <col min="13838" max="13840" width="5.140625" style="4" bestFit="1" customWidth="1"/>
    <col min="13841" max="13841" width="1.7109375" style="4" customWidth="1"/>
    <col min="13842" max="13844" width="5.140625" style="4" bestFit="1" customWidth="1"/>
    <col min="13845" max="13845" width="1.7109375" style="4" customWidth="1"/>
    <col min="13846" max="13848" width="5.140625" style="4" bestFit="1" customWidth="1"/>
    <col min="13849" max="13849" width="1.7109375" style="4" customWidth="1"/>
    <col min="13850" max="13850" width="4.85546875" style="4" bestFit="1" customWidth="1"/>
    <col min="13851" max="13852" width="4.42578125" style="4" customWidth="1"/>
    <col min="13853" max="13853" width="8.85546875" style="4" customWidth="1"/>
    <col min="13854" max="13854" width="12" style="4" customWidth="1"/>
    <col min="13855" max="13857" width="6" style="4" customWidth="1"/>
    <col min="13858" max="13858" width="1.7109375" style="4" customWidth="1"/>
    <col min="13859" max="13859" width="6.140625" style="4" customWidth="1"/>
    <col min="13860" max="13861" width="5.140625" style="4" customWidth="1"/>
    <col min="13862" max="13862" width="1.7109375" style="4" customWidth="1"/>
    <col min="13863" max="13865" width="5" style="4" customWidth="1"/>
    <col min="13866" max="13866" width="1.7109375" style="4" customWidth="1"/>
    <col min="13867" max="13869" width="5" style="4" customWidth="1"/>
    <col min="13870" max="13870" width="1.7109375" style="4" customWidth="1"/>
    <col min="13871" max="13873" width="5" style="4" customWidth="1"/>
    <col min="13874" max="13874" width="1.7109375" style="4" customWidth="1"/>
    <col min="13875" max="13877" width="5.140625" style="4" customWidth="1"/>
    <col min="13878" max="13878" width="1.7109375" style="4" customWidth="1"/>
    <col min="13879" max="13880" width="5" style="4" customWidth="1"/>
    <col min="13881" max="13881" width="5.28515625" style="4" customWidth="1"/>
    <col min="13882" max="14080" width="11.42578125" style="4"/>
    <col min="14081" max="14081" width="16.140625" style="4" customWidth="1"/>
    <col min="14082" max="14082" width="6" style="4" customWidth="1"/>
    <col min="14083" max="14083" width="6" style="4" bestFit="1" customWidth="1"/>
    <col min="14084" max="14084" width="5.7109375" style="4" bestFit="1" customWidth="1"/>
    <col min="14085" max="14085" width="1.7109375" style="4" customWidth="1"/>
    <col min="14086" max="14086" width="6" style="4" bestFit="1" customWidth="1"/>
    <col min="14087" max="14088" width="5" style="4" customWidth="1"/>
    <col min="14089" max="14089" width="1.7109375" style="4" customWidth="1"/>
    <col min="14090" max="14092" width="5" style="4" customWidth="1"/>
    <col min="14093" max="14093" width="1.7109375" style="4" customWidth="1"/>
    <col min="14094" max="14096" width="5.140625" style="4" bestFit="1" customWidth="1"/>
    <col min="14097" max="14097" width="1.7109375" style="4" customWidth="1"/>
    <col min="14098" max="14100" width="5.140625" style="4" bestFit="1" customWidth="1"/>
    <col min="14101" max="14101" width="1.7109375" style="4" customWidth="1"/>
    <col min="14102" max="14104" width="5.140625" style="4" bestFit="1" customWidth="1"/>
    <col min="14105" max="14105" width="1.7109375" style="4" customWidth="1"/>
    <col min="14106" max="14106" width="4.85546875" style="4" bestFit="1" customWidth="1"/>
    <col min="14107" max="14108" width="4.42578125" style="4" customWidth="1"/>
    <col min="14109" max="14109" width="8.85546875" style="4" customWidth="1"/>
    <col min="14110" max="14110" width="12" style="4" customWidth="1"/>
    <col min="14111" max="14113" width="6" style="4" customWidth="1"/>
    <col min="14114" max="14114" width="1.7109375" style="4" customWidth="1"/>
    <col min="14115" max="14115" width="6.140625" style="4" customWidth="1"/>
    <col min="14116" max="14117" width="5.140625" style="4" customWidth="1"/>
    <col min="14118" max="14118" width="1.7109375" style="4" customWidth="1"/>
    <col min="14119" max="14121" width="5" style="4" customWidth="1"/>
    <col min="14122" max="14122" width="1.7109375" style="4" customWidth="1"/>
    <col min="14123" max="14125" width="5" style="4" customWidth="1"/>
    <col min="14126" max="14126" width="1.7109375" style="4" customWidth="1"/>
    <col min="14127" max="14129" width="5" style="4" customWidth="1"/>
    <col min="14130" max="14130" width="1.7109375" style="4" customWidth="1"/>
    <col min="14131" max="14133" width="5.140625" style="4" customWidth="1"/>
    <col min="14134" max="14134" width="1.7109375" style="4" customWidth="1"/>
    <col min="14135" max="14136" width="5" style="4" customWidth="1"/>
    <col min="14137" max="14137" width="5.28515625" style="4" customWidth="1"/>
    <col min="14138" max="14336" width="11.42578125" style="4"/>
    <col min="14337" max="14337" width="16.140625" style="4" customWidth="1"/>
    <col min="14338" max="14338" width="6" style="4" customWidth="1"/>
    <col min="14339" max="14339" width="6" style="4" bestFit="1" customWidth="1"/>
    <col min="14340" max="14340" width="5.7109375" style="4" bestFit="1" customWidth="1"/>
    <col min="14341" max="14341" width="1.7109375" style="4" customWidth="1"/>
    <col min="14342" max="14342" width="6" style="4" bestFit="1" customWidth="1"/>
    <col min="14343" max="14344" width="5" style="4" customWidth="1"/>
    <col min="14345" max="14345" width="1.7109375" style="4" customWidth="1"/>
    <col min="14346" max="14348" width="5" style="4" customWidth="1"/>
    <col min="14349" max="14349" width="1.7109375" style="4" customWidth="1"/>
    <col min="14350" max="14352" width="5.140625" style="4" bestFit="1" customWidth="1"/>
    <col min="14353" max="14353" width="1.7109375" style="4" customWidth="1"/>
    <col min="14354" max="14356" width="5.140625" style="4" bestFit="1" customWidth="1"/>
    <col min="14357" max="14357" width="1.7109375" style="4" customWidth="1"/>
    <col min="14358" max="14360" width="5.140625" style="4" bestFit="1" customWidth="1"/>
    <col min="14361" max="14361" width="1.7109375" style="4" customWidth="1"/>
    <col min="14362" max="14362" width="4.85546875" style="4" bestFit="1" customWidth="1"/>
    <col min="14363" max="14364" width="4.42578125" style="4" customWidth="1"/>
    <col min="14365" max="14365" width="8.85546875" style="4" customWidth="1"/>
    <col min="14366" max="14366" width="12" style="4" customWidth="1"/>
    <col min="14367" max="14369" width="6" style="4" customWidth="1"/>
    <col min="14370" max="14370" width="1.7109375" style="4" customWidth="1"/>
    <col min="14371" max="14371" width="6.140625" style="4" customWidth="1"/>
    <col min="14372" max="14373" width="5.140625" style="4" customWidth="1"/>
    <col min="14374" max="14374" width="1.7109375" style="4" customWidth="1"/>
    <col min="14375" max="14377" width="5" style="4" customWidth="1"/>
    <col min="14378" max="14378" width="1.7109375" style="4" customWidth="1"/>
    <col min="14379" max="14381" width="5" style="4" customWidth="1"/>
    <col min="14382" max="14382" width="1.7109375" style="4" customWidth="1"/>
    <col min="14383" max="14385" width="5" style="4" customWidth="1"/>
    <col min="14386" max="14386" width="1.7109375" style="4" customWidth="1"/>
    <col min="14387" max="14389" width="5.140625" style="4" customWidth="1"/>
    <col min="14390" max="14390" width="1.7109375" style="4" customWidth="1"/>
    <col min="14391" max="14392" width="5" style="4" customWidth="1"/>
    <col min="14393" max="14393" width="5.28515625" style="4" customWidth="1"/>
    <col min="14394" max="14592" width="11.42578125" style="4"/>
    <col min="14593" max="14593" width="16.140625" style="4" customWidth="1"/>
    <col min="14594" max="14594" width="6" style="4" customWidth="1"/>
    <col min="14595" max="14595" width="6" style="4" bestFit="1" customWidth="1"/>
    <col min="14596" max="14596" width="5.7109375" style="4" bestFit="1" customWidth="1"/>
    <col min="14597" max="14597" width="1.7109375" style="4" customWidth="1"/>
    <col min="14598" max="14598" width="6" style="4" bestFit="1" customWidth="1"/>
    <col min="14599" max="14600" width="5" style="4" customWidth="1"/>
    <col min="14601" max="14601" width="1.7109375" style="4" customWidth="1"/>
    <col min="14602" max="14604" width="5" style="4" customWidth="1"/>
    <col min="14605" max="14605" width="1.7109375" style="4" customWidth="1"/>
    <col min="14606" max="14608" width="5.140625" style="4" bestFit="1" customWidth="1"/>
    <col min="14609" max="14609" width="1.7109375" style="4" customWidth="1"/>
    <col min="14610" max="14612" width="5.140625" style="4" bestFit="1" customWidth="1"/>
    <col min="14613" max="14613" width="1.7109375" style="4" customWidth="1"/>
    <col min="14614" max="14616" width="5.140625" style="4" bestFit="1" customWidth="1"/>
    <col min="14617" max="14617" width="1.7109375" style="4" customWidth="1"/>
    <col min="14618" max="14618" width="4.85546875" style="4" bestFit="1" customWidth="1"/>
    <col min="14619" max="14620" width="4.42578125" style="4" customWidth="1"/>
    <col min="14621" max="14621" width="8.85546875" style="4" customWidth="1"/>
    <col min="14622" max="14622" width="12" style="4" customWidth="1"/>
    <col min="14623" max="14625" width="6" style="4" customWidth="1"/>
    <col min="14626" max="14626" width="1.7109375" style="4" customWidth="1"/>
    <col min="14627" max="14627" width="6.140625" style="4" customWidth="1"/>
    <col min="14628" max="14629" width="5.140625" style="4" customWidth="1"/>
    <col min="14630" max="14630" width="1.7109375" style="4" customWidth="1"/>
    <col min="14631" max="14633" width="5" style="4" customWidth="1"/>
    <col min="14634" max="14634" width="1.7109375" style="4" customWidth="1"/>
    <col min="14635" max="14637" width="5" style="4" customWidth="1"/>
    <col min="14638" max="14638" width="1.7109375" style="4" customWidth="1"/>
    <col min="14639" max="14641" width="5" style="4" customWidth="1"/>
    <col min="14642" max="14642" width="1.7109375" style="4" customWidth="1"/>
    <col min="14643" max="14645" width="5.140625" style="4" customWidth="1"/>
    <col min="14646" max="14646" width="1.7109375" style="4" customWidth="1"/>
    <col min="14647" max="14648" width="5" style="4" customWidth="1"/>
    <col min="14649" max="14649" width="5.28515625" style="4" customWidth="1"/>
    <col min="14650" max="14848" width="11.42578125" style="4"/>
    <col min="14849" max="14849" width="16.140625" style="4" customWidth="1"/>
    <col min="14850" max="14850" width="6" style="4" customWidth="1"/>
    <col min="14851" max="14851" width="6" style="4" bestFit="1" customWidth="1"/>
    <col min="14852" max="14852" width="5.7109375" style="4" bestFit="1" customWidth="1"/>
    <col min="14853" max="14853" width="1.7109375" style="4" customWidth="1"/>
    <col min="14854" max="14854" width="6" style="4" bestFit="1" customWidth="1"/>
    <col min="14855" max="14856" width="5" style="4" customWidth="1"/>
    <col min="14857" max="14857" width="1.7109375" style="4" customWidth="1"/>
    <col min="14858" max="14860" width="5" style="4" customWidth="1"/>
    <col min="14861" max="14861" width="1.7109375" style="4" customWidth="1"/>
    <col min="14862" max="14864" width="5.140625" style="4" bestFit="1" customWidth="1"/>
    <col min="14865" max="14865" width="1.7109375" style="4" customWidth="1"/>
    <col min="14866" max="14868" width="5.140625" style="4" bestFit="1" customWidth="1"/>
    <col min="14869" max="14869" width="1.7109375" style="4" customWidth="1"/>
    <col min="14870" max="14872" width="5.140625" style="4" bestFit="1" customWidth="1"/>
    <col min="14873" max="14873" width="1.7109375" style="4" customWidth="1"/>
    <col min="14874" max="14874" width="4.85546875" style="4" bestFit="1" customWidth="1"/>
    <col min="14875" max="14876" width="4.42578125" style="4" customWidth="1"/>
    <col min="14877" max="14877" width="8.85546875" style="4" customWidth="1"/>
    <col min="14878" max="14878" width="12" style="4" customWidth="1"/>
    <col min="14879" max="14881" width="6" style="4" customWidth="1"/>
    <col min="14882" max="14882" width="1.7109375" style="4" customWidth="1"/>
    <col min="14883" max="14883" width="6.140625" style="4" customWidth="1"/>
    <col min="14884" max="14885" width="5.140625" style="4" customWidth="1"/>
    <col min="14886" max="14886" width="1.7109375" style="4" customWidth="1"/>
    <col min="14887" max="14889" width="5" style="4" customWidth="1"/>
    <col min="14890" max="14890" width="1.7109375" style="4" customWidth="1"/>
    <col min="14891" max="14893" width="5" style="4" customWidth="1"/>
    <col min="14894" max="14894" width="1.7109375" style="4" customWidth="1"/>
    <col min="14895" max="14897" width="5" style="4" customWidth="1"/>
    <col min="14898" max="14898" width="1.7109375" style="4" customWidth="1"/>
    <col min="14899" max="14901" width="5.140625" style="4" customWidth="1"/>
    <col min="14902" max="14902" width="1.7109375" style="4" customWidth="1"/>
    <col min="14903" max="14904" width="5" style="4" customWidth="1"/>
    <col min="14905" max="14905" width="5.28515625" style="4" customWidth="1"/>
    <col min="14906" max="15104" width="11.42578125" style="4"/>
    <col min="15105" max="15105" width="16.140625" style="4" customWidth="1"/>
    <col min="15106" max="15106" width="6" style="4" customWidth="1"/>
    <col min="15107" max="15107" width="6" style="4" bestFit="1" customWidth="1"/>
    <col min="15108" max="15108" width="5.7109375" style="4" bestFit="1" customWidth="1"/>
    <col min="15109" max="15109" width="1.7109375" style="4" customWidth="1"/>
    <col min="15110" max="15110" width="6" style="4" bestFit="1" customWidth="1"/>
    <col min="15111" max="15112" width="5" style="4" customWidth="1"/>
    <col min="15113" max="15113" width="1.7109375" style="4" customWidth="1"/>
    <col min="15114" max="15116" width="5" style="4" customWidth="1"/>
    <col min="15117" max="15117" width="1.7109375" style="4" customWidth="1"/>
    <col min="15118" max="15120" width="5.140625" style="4" bestFit="1" customWidth="1"/>
    <col min="15121" max="15121" width="1.7109375" style="4" customWidth="1"/>
    <col min="15122" max="15124" width="5.140625" style="4" bestFit="1" customWidth="1"/>
    <col min="15125" max="15125" width="1.7109375" style="4" customWidth="1"/>
    <col min="15126" max="15128" width="5.140625" style="4" bestFit="1" customWidth="1"/>
    <col min="15129" max="15129" width="1.7109375" style="4" customWidth="1"/>
    <col min="15130" max="15130" width="4.85546875" style="4" bestFit="1" customWidth="1"/>
    <col min="15131" max="15132" width="4.42578125" style="4" customWidth="1"/>
    <col min="15133" max="15133" width="8.85546875" style="4" customWidth="1"/>
    <col min="15134" max="15134" width="12" style="4" customWidth="1"/>
    <col min="15135" max="15137" width="6" style="4" customWidth="1"/>
    <col min="15138" max="15138" width="1.7109375" style="4" customWidth="1"/>
    <col min="15139" max="15139" width="6.140625" style="4" customWidth="1"/>
    <col min="15140" max="15141" width="5.140625" style="4" customWidth="1"/>
    <col min="15142" max="15142" width="1.7109375" style="4" customWidth="1"/>
    <col min="15143" max="15145" width="5" style="4" customWidth="1"/>
    <col min="15146" max="15146" width="1.7109375" style="4" customWidth="1"/>
    <col min="15147" max="15149" width="5" style="4" customWidth="1"/>
    <col min="15150" max="15150" width="1.7109375" style="4" customWidth="1"/>
    <col min="15151" max="15153" width="5" style="4" customWidth="1"/>
    <col min="15154" max="15154" width="1.7109375" style="4" customWidth="1"/>
    <col min="15155" max="15157" width="5.140625" style="4" customWidth="1"/>
    <col min="15158" max="15158" width="1.7109375" style="4" customWidth="1"/>
    <col min="15159" max="15160" width="5" style="4" customWidth="1"/>
    <col min="15161" max="15161" width="5.28515625" style="4" customWidth="1"/>
    <col min="15162" max="15360" width="11.42578125" style="4"/>
    <col min="15361" max="15361" width="16.140625" style="4" customWidth="1"/>
    <col min="15362" max="15362" width="6" style="4" customWidth="1"/>
    <col min="15363" max="15363" width="6" style="4" bestFit="1" customWidth="1"/>
    <col min="15364" max="15364" width="5.7109375" style="4" bestFit="1" customWidth="1"/>
    <col min="15365" max="15365" width="1.7109375" style="4" customWidth="1"/>
    <col min="15366" max="15366" width="6" style="4" bestFit="1" customWidth="1"/>
    <col min="15367" max="15368" width="5" style="4" customWidth="1"/>
    <col min="15369" max="15369" width="1.7109375" style="4" customWidth="1"/>
    <col min="15370" max="15372" width="5" style="4" customWidth="1"/>
    <col min="15373" max="15373" width="1.7109375" style="4" customWidth="1"/>
    <col min="15374" max="15376" width="5.140625" style="4" bestFit="1" customWidth="1"/>
    <col min="15377" max="15377" width="1.7109375" style="4" customWidth="1"/>
    <col min="15378" max="15380" width="5.140625" style="4" bestFit="1" customWidth="1"/>
    <col min="15381" max="15381" width="1.7109375" style="4" customWidth="1"/>
    <col min="15382" max="15384" width="5.140625" style="4" bestFit="1" customWidth="1"/>
    <col min="15385" max="15385" width="1.7109375" style="4" customWidth="1"/>
    <col min="15386" max="15386" width="4.85546875" style="4" bestFit="1" customWidth="1"/>
    <col min="15387" max="15388" width="4.42578125" style="4" customWidth="1"/>
    <col min="15389" max="15389" width="8.85546875" style="4" customWidth="1"/>
    <col min="15390" max="15390" width="12" style="4" customWidth="1"/>
    <col min="15391" max="15393" width="6" style="4" customWidth="1"/>
    <col min="15394" max="15394" width="1.7109375" style="4" customWidth="1"/>
    <col min="15395" max="15395" width="6.140625" style="4" customWidth="1"/>
    <col min="15396" max="15397" width="5.140625" style="4" customWidth="1"/>
    <col min="15398" max="15398" width="1.7109375" style="4" customWidth="1"/>
    <col min="15399" max="15401" width="5" style="4" customWidth="1"/>
    <col min="15402" max="15402" width="1.7109375" style="4" customWidth="1"/>
    <col min="15403" max="15405" width="5" style="4" customWidth="1"/>
    <col min="15406" max="15406" width="1.7109375" style="4" customWidth="1"/>
    <col min="15407" max="15409" width="5" style="4" customWidth="1"/>
    <col min="15410" max="15410" width="1.7109375" style="4" customWidth="1"/>
    <col min="15411" max="15413" width="5.140625" style="4" customWidth="1"/>
    <col min="15414" max="15414" width="1.7109375" style="4" customWidth="1"/>
    <col min="15415" max="15416" width="5" style="4" customWidth="1"/>
    <col min="15417" max="15417" width="5.28515625" style="4" customWidth="1"/>
    <col min="15418" max="15616" width="11.42578125" style="4"/>
    <col min="15617" max="15617" width="16.140625" style="4" customWidth="1"/>
    <col min="15618" max="15618" width="6" style="4" customWidth="1"/>
    <col min="15619" max="15619" width="6" style="4" bestFit="1" customWidth="1"/>
    <col min="15620" max="15620" width="5.7109375" style="4" bestFit="1" customWidth="1"/>
    <col min="15621" max="15621" width="1.7109375" style="4" customWidth="1"/>
    <col min="15622" max="15622" width="6" style="4" bestFit="1" customWidth="1"/>
    <col min="15623" max="15624" width="5" style="4" customWidth="1"/>
    <col min="15625" max="15625" width="1.7109375" style="4" customWidth="1"/>
    <col min="15626" max="15628" width="5" style="4" customWidth="1"/>
    <col min="15629" max="15629" width="1.7109375" style="4" customWidth="1"/>
    <col min="15630" max="15632" width="5.140625" style="4" bestFit="1" customWidth="1"/>
    <col min="15633" max="15633" width="1.7109375" style="4" customWidth="1"/>
    <col min="15634" max="15636" width="5.140625" style="4" bestFit="1" customWidth="1"/>
    <col min="15637" max="15637" width="1.7109375" style="4" customWidth="1"/>
    <col min="15638" max="15640" width="5.140625" style="4" bestFit="1" customWidth="1"/>
    <col min="15641" max="15641" width="1.7109375" style="4" customWidth="1"/>
    <col min="15642" max="15642" width="4.85546875" style="4" bestFit="1" customWidth="1"/>
    <col min="15643" max="15644" width="4.42578125" style="4" customWidth="1"/>
    <col min="15645" max="15645" width="8.85546875" style="4" customWidth="1"/>
    <col min="15646" max="15646" width="12" style="4" customWidth="1"/>
    <col min="15647" max="15649" width="6" style="4" customWidth="1"/>
    <col min="15650" max="15650" width="1.7109375" style="4" customWidth="1"/>
    <col min="15651" max="15651" width="6.140625" style="4" customWidth="1"/>
    <col min="15652" max="15653" width="5.140625" style="4" customWidth="1"/>
    <col min="15654" max="15654" width="1.7109375" style="4" customWidth="1"/>
    <col min="15655" max="15657" width="5" style="4" customWidth="1"/>
    <col min="15658" max="15658" width="1.7109375" style="4" customWidth="1"/>
    <col min="15659" max="15661" width="5" style="4" customWidth="1"/>
    <col min="15662" max="15662" width="1.7109375" style="4" customWidth="1"/>
    <col min="15663" max="15665" width="5" style="4" customWidth="1"/>
    <col min="15666" max="15666" width="1.7109375" style="4" customWidth="1"/>
    <col min="15667" max="15669" width="5.140625" style="4" customWidth="1"/>
    <col min="15670" max="15670" width="1.7109375" style="4" customWidth="1"/>
    <col min="15671" max="15672" width="5" style="4" customWidth="1"/>
    <col min="15673" max="15673" width="5.28515625" style="4" customWidth="1"/>
    <col min="15674" max="15872" width="11.42578125" style="4"/>
    <col min="15873" max="15873" width="16.140625" style="4" customWidth="1"/>
    <col min="15874" max="15874" width="6" style="4" customWidth="1"/>
    <col min="15875" max="15875" width="6" style="4" bestFit="1" customWidth="1"/>
    <col min="15876" max="15876" width="5.7109375" style="4" bestFit="1" customWidth="1"/>
    <col min="15877" max="15877" width="1.7109375" style="4" customWidth="1"/>
    <col min="15878" max="15878" width="6" style="4" bestFit="1" customWidth="1"/>
    <col min="15879" max="15880" width="5" style="4" customWidth="1"/>
    <col min="15881" max="15881" width="1.7109375" style="4" customWidth="1"/>
    <col min="15882" max="15884" width="5" style="4" customWidth="1"/>
    <col min="15885" max="15885" width="1.7109375" style="4" customWidth="1"/>
    <col min="15886" max="15888" width="5.140625" style="4" bestFit="1" customWidth="1"/>
    <col min="15889" max="15889" width="1.7109375" style="4" customWidth="1"/>
    <col min="15890" max="15892" width="5.140625" style="4" bestFit="1" customWidth="1"/>
    <col min="15893" max="15893" width="1.7109375" style="4" customWidth="1"/>
    <col min="15894" max="15896" width="5.140625" style="4" bestFit="1" customWidth="1"/>
    <col min="15897" max="15897" width="1.7109375" style="4" customWidth="1"/>
    <col min="15898" max="15898" width="4.85546875" style="4" bestFit="1" customWidth="1"/>
    <col min="15899" max="15900" width="4.42578125" style="4" customWidth="1"/>
    <col min="15901" max="15901" width="8.85546875" style="4" customWidth="1"/>
    <col min="15902" max="15902" width="12" style="4" customWidth="1"/>
    <col min="15903" max="15905" width="6" style="4" customWidth="1"/>
    <col min="15906" max="15906" width="1.7109375" style="4" customWidth="1"/>
    <col min="15907" max="15907" width="6.140625" style="4" customWidth="1"/>
    <col min="15908" max="15909" width="5.140625" style="4" customWidth="1"/>
    <col min="15910" max="15910" width="1.7109375" style="4" customWidth="1"/>
    <col min="15911" max="15913" width="5" style="4" customWidth="1"/>
    <col min="15914" max="15914" width="1.7109375" style="4" customWidth="1"/>
    <col min="15915" max="15917" width="5" style="4" customWidth="1"/>
    <col min="15918" max="15918" width="1.7109375" style="4" customWidth="1"/>
    <col min="15919" max="15921" width="5" style="4" customWidth="1"/>
    <col min="15922" max="15922" width="1.7109375" style="4" customWidth="1"/>
    <col min="15923" max="15925" width="5.140625" style="4" customWidth="1"/>
    <col min="15926" max="15926" width="1.7109375" style="4" customWidth="1"/>
    <col min="15927" max="15928" width="5" style="4" customWidth="1"/>
    <col min="15929" max="15929" width="5.28515625" style="4" customWidth="1"/>
    <col min="15930" max="16128" width="11.42578125" style="4"/>
    <col min="16129" max="16129" width="16.140625" style="4" customWidth="1"/>
    <col min="16130" max="16130" width="6" style="4" customWidth="1"/>
    <col min="16131" max="16131" width="6" style="4" bestFit="1" customWidth="1"/>
    <col min="16132" max="16132" width="5.7109375" style="4" bestFit="1" customWidth="1"/>
    <col min="16133" max="16133" width="1.7109375" style="4" customWidth="1"/>
    <col min="16134" max="16134" width="6" style="4" bestFit="1" customWidth="1"/>
    <col min="16135" max="16136" width="5" style="4" customWidth="1"/>
    <col min="16137" max="16137" width="1.7109375" style="4" customWidth="1"/>
    <col min="16138" max="16140" width="5" style="4" customWidth="1"/>
    <col min="16141" max="16141" width="1.7109375" style="4" customWidth="1"/>
    <col min="16142" max="16144" width="5.140625" style="4" bestFit="1" customWidth="1"/>
    <col min="16145" max="16145" width="1.7109375" style="4" customWidth="1"/>
    <col min="16146" max="16148" width="5.140625" style="4" bestFit="1" customWidth="1"/>
    <col min="16149" max="16149" width="1.7109375" style="4" customWidth="1"/>
    <col min="16150" max="16152" width="5.140625" style="4" bestFit="1" customWidth="1"/>
    <col min="16153" max="16153" width="1.7109375" style="4" customWidth="1"/>
    <col min="16154" max="16154" width="4.85546875" style="4" bestFit="1" customWidth="1"/>
    <col min="16155" max="16156" width="4.42578125" style="4" customWidth="1"/>
    <col min="16157" max="16157" width="8.85546875" style="4" customWidth="1"/>
    <col min="16158" max="16158" width="12" style="4" customWidth="1"/>
    <col min="16159" max="16161" width="6" style="4" customWidth="1"/>
    <col min="16162" max="16162" width="1.7109375" style="4" customWidth="1"/>
    <col min="16163" max="16163" width="6.140625" style="4" customWidth="1"/>
    <col min="16164" max="16165" width="5.140625" style="4" customWidth="1"/>
    <col min="16166" max="16166" width="1.7109375" style="4" customWidth="1"/>
    <col min="16167" max="16169" width="5" style="4" customWidth="1"/>
    <col min="16170" max="16170" width="1.7109375" style="4" customWidth="1"/>
    <col min="16171" max="16173" width="5" style="4" customWidth="1"/>
    <col min="16174" max="16174" width="1.7109375" style="4" customWidth="1"/>
    <col min="16175" max="16177" width="5" style="4" customWidth="1"/>
    <col min="16178" max="16178" width="1.7109375" style="4" customWidth="1"/>
    <col min="16179" max="16181" width="5.140625" style="4" customWidth="1"/>
    <col min="16182" max="16182" width="1.7109375" style="4" customWidth="1"/>
    <col min="16183" max="16184" width="5" style="4" customWidth="1"/>
    <col min="16185" max="16185" width="5.28515625" style="4" customWidth="1"/>
    <col min="16186" max="16384" width="11.42578125" style="4"/>
  </cols>
  <sheetData>
    <row r="1" spans="1:59" ht="14.25" customHeight="1" thickBot="1" x14ac:dyDescent="0.3">
      <c r="A1" s="318" t="s">
        <v>144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D1" s="175"/>
      <c r="AE1" s="176"/>
      <c r="AF1" s="177"/>
      <c r="AG1" s="178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G1" s="258" t="s">
        <v>232</v>
      </c>
    </row>
    <row r="2" spans="1:59" ht="14.25" x14ac:dyDescent="0.25">
      <c r="A2" s="318" t="s">
        <v>9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8" t="s">
        <v>131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D3" s="326" t="s">
        <v>30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8" t="s">
        <v>133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8" t="s">
        <v>142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D5" s="326" t="s">
        <v>176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8" t="s">
        <v>129</v>
      </c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D6" s="326" t="s">
        <v>175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3.5" thickBot="1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ht="15" customHeight="1" thickBot="1" x14ac:dyDescent="0.25">
      <c r="A8" s="309" t="s">
        <v>145</v>
      </c>
      <c r="B8" s="311" t="s">
        <v>11</v>
      </c>
      <c r="C8" s="311"/>
      <c r="D8" s="311"/>
      <c r="E8" s="8"/>
      <c r="F8" s="311" t="s">
        <v>13</v>
      </c>
      <c r="G8" s="311"/>
      <c r="H8" s="311"/>
      <c r="I8" s="8"/>
      <c r="J8" s="311" t="s">
        <v>14</v>
      </c>
      <c r="K8" s="311"/>
      <c r="L8" s="311"/>
      <c r="M8" s="8"/>
      <c r="N8" s="311" t="s">
        <v>15</v>
      </c>
      <c r="O8" s="311"/>
      <c r="P8" s="311"/>
      <c r="Q8" s="8"/>
      <c r="R8" s="311" t="s">
        <v>17</v>
      </c>
      <c r="S8" s="311"/>
      <c r="T8" s="311"/>
      <c r="U8" s="8"/>
      <c r="V8" s="311" t="s">
        <v>18</v>
      </c>
      <c r="W8" s="311"/>
      <c r="X8" s="311"/>
      <c r="Y8" s="8"/>
      <c r="Z8" s="311" t="s">
        <v>19</v>
      </c>
      <c r="AA8" s="311"/>
      <c r="AB8" s="311"/>
      <c r="AD8" s="334" t="s">
        <v>145</v>
      </c>
      <c r="AE8" s="179" t="s">
        <v>41</v>
      </c>
      <c r="AF8" s="179"/>
      <c r="AG8" s="179"/>
      <c r="AH8" s="180"/>
      <c r="AI8" s="179" t="s">
        <v>13</v>
      </c>
      <c r="AJ8" s="179"/>
      <c r="AK8" s="179"/>
      <c r="AL8" s="180"/>
      <c r="AM8" s="179" t="s">
        <v>14</v>
      </c>
      <c r="AN8" s="179"/>
      <c r="AO8" s="179"/>
      <c r="AP8" s="180"/>
      <c r="AQ8" s="179" t="s">
        <v>15</v>
      </c>
      <c r="AR8" s="179"/>
      <c r="AS8" s="179"/>
      <c r="AT8" s="180"/>
      <c r="AU8" s="179" t="s">
        <v>17</v>
      </c>
      <c r="AV8" s="179"/>
      <c r="AW8" s="179"/>
      <c r="AX8" s="180"/>
      <c r="AY8" s="179" t="s">
        <v>18</v>
      </c>
      <c r="AZ8" s="179"/>
      <c r="BA8" s="179"/>
      <c r="BB8" s="180"/>
      <c r="BC8" s="179" t="s">
        <v>19</v>
      </c>
      <c r="BD8" s="179"/>
      <c r="BE8" s="179"/>
    </row>
    <row r="9" spans="1:59" ht="15" customHeight="1" thickBot="1" x14ac:dyDescent="0.25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35"/>
      <c r="AE9" s="181" t="s">
        <v>32</v>
      </c>
      <c r="AF9" s="181" t="s">
        <v>33</v>
      </c>
      <c r="AG9" s="181" t="s">
        <v>34</v>
      </c>
      <c r="AH9" s="181"/>
      <c r="AI9" s="181" t="s">
        <v>32</v>
      </c>
      <c r="AJ9" s="181" t="s">
        <v>33</v>
      </c>
      <c r="AK9" s="181" t="s">
        <v>34</v>
      </c>
      <c r="AL9" s="181"/>
      <c r="AM9" s="181" t="s">
        <v>32</v>
      </c>
      <c r="AN9" s="181" t="s">
        <v>33</v>
      </c>
      <c r="AO9" s="181" t="s">
        <v>34</v>
      </c>
      <c r="AP9" s="181"/>
      <c r="AQ9" s="181" t="s">
        <v>32</v>
      </c>
      <c r="AR9" s="181" t="s">
        <v>33</v>
      </c>
      <c r="AS9" s="181" t="s">
        <v>34</v>
      </c>
      <c r="AT9" s="181"/>
      <c r="AU9" s="181" t="s">
        <v>32</v>
      </c>
      <c r="AV9" s="181" t="s">
        <v>33</v>
      </c>
      <c r="AW9" s="181" t="s">
        <v>34</v>
      </c>
      <c r="AX9" s="181"/>
      <c r="AY9" s="181" t="s">
        <v>32</v>
      </c>
      <c r="AZ9" s="181" t="s">
        <v>33</v>
      </c>
      <c r="BA9" s="181" t="s">
        <v>34</v>
      </c>
      <c r="BB9" s="181"/>
      <c r="BC9" s="181" t="s">
        <v>32</v>
      </c>
      <c r="BD9" s="181" t="s">
        <v>33</v>
      </c>
      <c r="BE9" s="181" t="s">
        <v>34</v>
      </c>
    </row>
    <row r="10" spans="1:59" ht="15" customHeight="1" x14ac:dyDescent="0.25">
      <c r="A10" s="2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D10" s="148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4"/>
    </row>
    <row r="11" spans="1:59" s="26" customFormat="1" ht="15" customHeight="1" x14ac:dyDescent="0.25">
      <c r="A11" s="32" t="s">
        <v>50</v>
      </c>
      <c r="B11" s="109">
        <f>SUM(B13:B39)</f>
        <v>14169</v>
      </c>
      <c r="C11" s="109">
        <f>SUM(C13:C39)</f>
        <v>8629</v>
      </c>
      <c r="D11" s="109">
        <f>SUM(D13:D39)</f>
        <v>5538</v>
      </c>
      <c r="E11" s="109"/>
      <c r="F11" s="109">
        <f>SUM(F13:F39)</f>
        <v>919</v>
      </c>
      <c r="G11" s="109">
        <f>SUM(G13:G39)</f>
        <v>536</v>
      </c>
      <c r="H11" s="109">
        <f>SUM(H13:H39)</f>
        <v>383</v>
      </c>
      <c r="I11" s="109"/>
      <c r="J11" s="109">
        <f>SUM(J13:J39)</f>
        <v>5150</v>
      </c>
      <c r="K11" s="109">
        <f>SUM(K13:K39)</f>
        <v>3123</v>
      </c>
      <c r="L11" s="109">
        <f>SUM(L13:L39)</f>
        <v>2027</v>
      </c>
      <c r="M11" s="109"/>
      <c r="N11" s="109">
        <f>SUM(N13:N39)</f>
        <v>2567</v>
      </c>
      <c r="O11" s="109">
        <f>SUM(O13:O39)</f>
        <v>1545</v>
      </c>
      <c r="P11" s="109">
        <f>SUM(P13:P39)</f>
        <v>1022</v>
      </c>
      <c r="Q11" s="109"/>
      <c r="R11" s="109">
        <f>SUM(R13:R39)</f>
        <v>2927</v>
      </c>
      <c r="S11" s="109">
        <f>SUM(S13:S39)</f>
        <v>1789</v>
      </c>
      <c r="T11" s="109">
        <f>SUM(T13:T39)</f>
        <v>1138</v>
      </c>
      <c r="U11" s="109"/>
      <c r="V11" s="109">
        <f>SUM(V13:V39)</f>
        <v>1922</v>
      </c>
      <c r="W11" s="109">
        <f>SUM(W13:W39)</f>
        <v>1211</v>
      </c>
      <c r="X11" s="109">
        <f>SUM(X13:X39)</f>
        <v>711</v>
      </c>
      <c r="Y11" s="109"/>
      <c r="Z11" s="109">
        <f>SUM(Z13:Z39)</f>
        <v>684</v>
      </c>
      <c r="AA11" s="109">
        <f>SUM(AA13:AA39)</f>
        <v>421</v>
      </c>
      <c r="AB11" s="109">
        <f>SUM(AB13:AB39)</f>
        <v>263</v>
      </c>
      <c r="AD11" s="185" t="s">
        <v>50</v>
      </c>
      <c r="AE11" s="143">
        <f>SUM(AE13:AE39)</f>
        <v>444816</v>
      </c>
      <c r="AF11" s="143">
        <f>SUM(AF13:AF39)</f>
        <v>228588</v>
      </c>
      <c r="AG11" s="143">
        <f>SUM(AG13:AG39)</f>
        <v>216228</v>
      </c>
      <c r="AH11" s="143"/>
      <c r="AI11" s="143">
        <f>SUM(AI13:AI39)</f>
        <v>74541</v>
      </c>
      <c r="AJ11" s="143">
        <f>SUM(AJ13:AJ39)</f>
        <v>38335</v>
      </c>
      <c r="AK11" s="144">
        <f>+AI11-AJ11</f>
        <v>36206</v>
      </c>
      <c r="AL11" s="143"/>
      <c r="AM11" s="143">
        <f>SUM(AM13:AM39)</f>
        <v>80982</v>
      </c>
      <c r="AN11" s="143">
        <f>SUM(AN13:AN39)</f>
        <v>42147</v>
      </c>
      <c r="AO11" s="144">
        <f>+AM11-AN11</f>
        <v>38835</v>
      </c>
      <c r="AP11" s="143"/>
      <c r="AQ11" s="143">
        <f>SUM(AQ13:AQ39)</f>
        <v>74704</v>
      </c>
      <c r="AR11" s="143">
        <f>SUM(AR13:AR39)</f>
        <v>38439</v>
      </c>
      <c r="AS11" s="144">
        <f>+AQ11-AR11</f>
        <v>36265</v>
      </c>
      <c r="AT11" s="143"/>
      <c r="AU11" s="143">
        <f>SUM(AU13:AU39)</f>
        <v>73360</v>
      </c>
      <c r="AV11" s="143">
        <f>SUM(AV13:AV39)</f>
        <v>37689</v>
      </c>
      <c r="AW11" s="144">
        <f>+AU11-AV11</f>
        <v>35671</v>
      </c>
      <c r="AX11" s="143"/>
      <c r="AY11" s="143">
        <f>SUM(AY13:AY39)</f>
        <v>71380</v>
      </c>
      <c r="AZ11" s="143">
        <f>SUM(AZ13:AZ39)</f>
        <v>36471</v>
      </c>
      <c r="BA11" s="144">
        <f>+AY11-AZ11</f>
        <v>34909</v>
      </c>
      <c r="BB11" s="143"/>
      <c r="BC11" s="143">
        <f>SUM(BC13:BC39)</f>
        <v>69849</v>
      </c>
      <c r="BD11" s="143">
        <f>SUM(BD13:BD39)</f>
        <v>35507</v>
      </c>
      <c r="BE11" s="144">
        <f>+BC11-BD11</f>
        <v>34342</v>
      </c>
    </row>
    <row r="12" spans="1:59" ht="15" customHeight="1" x14ac:dyDescent="0.25">
      <c r="A12" s="25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D12" s="145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</row>
    <row r="13" spans="1:59" ht="15" customHeight="1" x14ac:dyDescent="0.25">
      <c r="A13" s="4" t="s">
        <v>51</v>
      </c>
      <c r="B13" s="28">
        <v>1123</v>
      </c>
      <c r="C13" s="28">
        <v>671</v>
      </c>
      <c r="D13" s="28">
        <v>452</v>
      </c>
      <c r="E13" s="28"/>
      <c r="F13" s="28">
        <v>38</v>
      </c>
      <c r="G13" s="28">
        <v>21</v>
      </c>
      <c r="H13" s="173">
        <f>+F13-G13</f>
        <v>17</v>
      </c>
      <c r="I13" s="28"/>
      <c r="J13" s="28">
        <v>399</v>
      </c>
      <c r="K13" s="28">
        <v>244</v>
      </c>
      <c r="L13" s="173">
        <f>+J13-K13</f>
        <v>155</v>
      </c>
      <c r="M13" s="28"/>
      <c r="N13" s="28">
        <v>223</v>
      </c>
      <c r="O13" s="28">
        <v>123</v>
      </c>
      <c r="P13" s="173">
        <f>+N13-O13</f>
        <v>100</v>
      </c>
      <c r="Q13" s="28"/>
      <c r="R13" s="28">
        <v>216</v>
      </c>
      <c r="S13" s="28">
        <v>133</v>
      </c>
      <c r="T13" s="173">
        <f>+R13-S13</f>
        <v>83</v>
      </c>
      <c r="U13" s="28"/>
      <c r="V13" s="28">
        <v>189</v>
      </c>
      <c r="W13" s="28">
        <v>116</v>
      </c>
      <c r="X13" s="173">
        <f>+V13-W13</f>
        <v>73</v>
      </c>
      <c r="Y13" s="28"/>
      <c r="Z13" s="28">
        <v>58</v>
      </c>
      <c r="AA13" s="28">
        <v>34</v>
      </c>
      <c r="AB13" s="173">
        <f>+Z13-AA13</f>
        <v>24</v>
      </c>
      <c r="AD13" s="145" t="s">
        <v>51</v>
      </c>
      <c r="AE13" s="146">
        <v>28810</v>
      </c>
      <c r="AF13" s="146">
        <v>14769</v>
      </c>
      <c r="AG13" s="146">
        <v>14041</v>
      </c>
      <c r="AH13" s="146"/>
      <c r="AI13" s="146">
        <v>4809</v>
      </c>
      <c r="AJ13" s="146">
        <v>2435</v>
      </c>
      <c r="AK13" s="144">
        <f t="shared" ref="AK13:AK39" si="0">+AI13-AJ13</f>
        <v>2374</v>
      </c>
      <c r="AL13" s="146"/>
      <c r="AM13" s="146">
        <v>5312</v>
      </c>
      <c r="AN13" s="146">
        <v>2770</v>
      </c>
      <c r="AO13" s="144">
        <f t="shared" ref="AO13:AO39" si="1">+AM13-AN13</f>
        <v>2542</v>
      </c>
      <c r="AP13" s="146"/>
      <c r="AQ13" s="146">
        <v>4850</v>
      </c>
      <c r="AR13" s="146">
        <v>2531</v>
      </c>
      <c r="AS13" s="144">
        <f t="shared" ref="AS13:AS39" si="2">+AQ13-AR13</f>
        <v>2319</v>
      </c>
      <c r="AT13" s="146"/>
      <c r="AU13" s="146">
        <v>4722</v>
      </c>
      <c r="AV13" s="146">
        <v>2426</v>
      </c>
      <c r="AW13" s="144">
        <f t="shared" ref="AW13:AW39" si="3">+AU13-AV13</f>
        <v>2296</v>
      </c>
      <c r="AX13" s="146"/>
      <c r="AY13" s="146">
        <v>4515</v>
      </c>
      <c r="AZ13" s="146">
        <v>2279</v>
      </c>
      <c r="BA13" s="144">
        <f t="shared" ref="BA13:BA39" si="4">+AY13-AZ13</f>
        <v>2236</v>
      </c>
      <c r="BB13" s="146"/>
      <c r="BC13" s="146">
        <v>4602</v>
      </c>
      <c r="BD13" s="146">
        <v>2328</v>
      </c>
      <c r="BE13" s="144">
        <f t="shared" ref="BE13:BE39" si="5">+BC13-BD13</f>
        <v>2274</v>
      </c>
    </row>
    <row r="14" spans="1:59" ht="15" customHeight="1" x14ac:dyDescent="0.25">
      <c r="A14" s="4" t="s">
        <v>52</v>
      </c>
      <c r="B14" s="28">
        <v>642</v>
      </c>
      <c r="C14" s="28">
        <v>410</v>
      </c>
      <c r="D14" s="28">
        <v>232</v>
      </c>
      <c r="E14" s="28"/>
      <c r="F14" s="28">
        <v>63</v>
      </c>
      <c r="G14" s="28">
        <v>40</v>
      </c>
      <c r="H14" s="173">
        <f t="shared" ref="H14:H39" si="6">+F14-G14</f>
        <v>23</v>
      </c>
      <c r="I14" s="28"/>
      <c r="J14" s="28">
        <v>202</v>
      </c>
      <c r="K14" s="28">
        <v>122</v>
      </c>
      <c r="L14" s="173">
        <f t="shared" ref="L14:L39" si="7">+J14-K14</f>
        <v>80</v>
      </c>
      <c r="M14" s="28"/>
      <c r="N14" s="28">
        <v>88</v>
      </c>
      <c r="O14" s="28">
        <v>53</v>
      </c>
      <c r="P14" s="173">
        <f t="shared" ref="P14:P39" si="8">+N14-O14</f>
        <v>35</v>
      </c>
      <c r="Q14" s="28"/>
      <c r="R14" s="28">
        <v>148</v>
      </c>
      <c r="S14" s="28">
        <v>107</v>
      </c>
      <c r="T14" s="173">
        <f t="shared" ref="T14:T39" si="9">+R14-S14</f>
        <v>41</v>
      </c>
      <c r="U14" s="28"/>
      <c r="V14" s="28">
        <v>116</v>
      </c>
      <c r="W14" s="28">
        <v>72</v>
      </c>
      <c r="X14" s="173">
        <f t="shared" ref="X14:X39" si="10">+V14-W14</f>
        <v>44</v>
      </c>
      <c r="Y14" s="28"/>
      <c r="Z14" s="28">
        <v>25</v>
      </c>
      <c r="AA14" s="28">
        <v>16</v>
      </c>
      <c r="AB14" s="173">
        <f t="shared" ref="AB14:AB39" si="11">+Z14-AA14</f>
        <v>9</v>
      </c>
      <c r="AD14" s="145" t="s">
        <v>52</v>
      </c>
      <c r="AE14" s="146">
        <v>28009</v>
      </c>
      <c r="AF14" s="146">
        <v>14334</v>
      </c>
      <c r="AG14" s="146">
        <v>13675</v>
      </c>
      <c r="AH14" s="146"/>
      <c r="AI14" s="146">
        <v>4625</v>
      </c>
      <c r="AJ14" s="146">
        <v>2339</v>
      </c>
      <c r="AK14" s="144">
        <f t="shared" si="0"/>
        <v>2286</v>
      </c>
      <c r="AL14" s="146"/>
      <c r="AM14" s="146">
        <v>4924</v>
      </c>
      <c r="AN14" s="146">
        <v>2568</v>
      </c>
      <c r="AO14" s="144">
        <f t="shared" si="1"/>
        <v>2356</v>
      </c>
      <c r="AP14" s="146"/>
      <c r="AQ14" s="146">
        <v>4701</v>
      </c>
      <c r="AR14" s="146">
        <v>2395</v>
      </c>
      <c r="AS14" s="144">
        <f t="shared" si="2"/>
        <v>2306</v>
      </c>
      <c r="AT14" s="146"/>
      <c r="AU14" s="146">
        <v>4720</v>
      </c>
      <c r="AV14" s="146">
        <v>2440</v>
      </c>
      <c r="AW14" s="144">
        <f t="shared" si="3"/>
        <v>2280</v>
      </c>
      <c r="AX14" s="146"/>
      <c r="AY14" s="146">
        <v>4493</v>
      </c>
      <c r="AZ14" s="146">
        <v>2287</v>
      </c>
      <c r="BA14" s="144">
        <f t="shared" si="4"/>
        <v>2206</v>
      </c>
      <c r="BB14" s="146"/>
      <c r="BC14" s="146">
        <v>4546</v>
      </c>
      <c r="BD14" s="146">
        <v>2305</v>
      </c>
      <c r="BE14" s="144">
        <f t="shared" si="5"/>
        <v>2241</v>
      </c>
    </row>
    <row r="15" spans="1:59" ht="15" customHeight="1" x14ac:dyDescent="0.25">
      <c r="A15" s="4" t="s">
        <v>53</v>
      </c>
      <c r="B15" s="28">
        <v>1077</v>
      </c>
      <c r="C15" s="28">
        <v>634</v>
      </c>
      <c r="D15" s="28">
        <v>443</v>
      </c>
      <c r="E15" s="28"/>
      <c r="F15" s="28">
        <v>46</v>
      </c>
      <c r="G15" s="28">
        <v>30</v>
      </c>
      <c r="H15" s="173">
        <f t="shared" si="6"/>
        <v>16</v>
      </c>
      <c r="I15" s="28"/>
      <c r="J15" s="28">
        <v>383</v>
      </c>
      <c r="K15" s="28">
        <v>225</v>
      </c>
      <c r="L15" s="173">
        <f t="shared" si="7"/>
        <v>158</v>
      </c>
      <c r="M15" s="28"/>
      <c r="N15" s="28">
        <v>224</v>
      </c>
      <c r="O15" s="28">
        <v>135</v>
      </c>
      <c r="P15" s="173">
        <f t="shared" si="8"/>
        <v>89</v>
      </c>
      <c r="Q15" s="28"/>
      <c r="R15" s="28">
        <v>217</v>
      </c>
      <c r="S15" s="28">
        <v>127</v>
      </c>
      <c r="T15" s="173">
        <f t="shared" si="9"/>
        <v>90</v>
      </c>
      <c r="U15" s="28"/>
      <c r="V15" s="28">
        <v>152</v>
      </c>
      <c r="W15" s="28">
        <v>89</v>
      </c>
      <c r="X15" s="173">
        <f t="shared" si="10"/>
        <v>63</v>
      </c>
      <c r="Y15" s="28"/>
      <c r="Z15" s="28">
        <v>55</v>
      </c>
      <c r="AA15" s="28">
        <v>28</v>
      </c>
      <c r="AB15" s="173">
        <f t="shared" si="11"/>
        <v>27</v>
      </c>
      <c r="AD15" s="145" t="s">
        <v>53</v>
      </c>
      <c r="AE15" s="146">
        <v>24611</v>
      </c>
      <c r="AF15" s="146">
        <v>12474</v>
      </c>
      <c r="AG15" s="146">
        <v>12137</v>
      </c>
      <c r="AH15" s="146"/>
      <c r="AI15" s="146">
        <v>4114</v>
      </c>
      <c r="AJ15" s="146">
        <v>2135</v>
      </c>
      <c r="AK15" s="144">
        <f t="shared" si="0"/>
        <v>1979</v>
      </c>
      <c r="AL15" s="146"/>
      <c r="AM15" s="146">
        <v>4641</v>
      </c>
      <c r="AN15" s="146">
        <v>2364</v>
      </c>
      <c r="AO15" s="144">
        <f t="shared" si="1"/>
        <v>2277</v>
      </c>
      <c r="AP15" s="146"/>
      <c r="AQ15" s="146">
        <v>4047</v>
      </c>
      <c r="AR15" s="146">
        <v>2063</v>
      </c>
      <c r="AS15" s="144">
        <f t="shared" si="2"/>
        <v>1984</v>
      </c>
      <c r="AT15" s="146"/>
      <c r="AU15" s="146">
        <v>4054</v>
      </c>
      <c r="AV15" s="146">
        <v>2006</v>
      </c>
      <c r="AW15" s="144">
        <f t="shared" si="3"/>
        <v>2048</v>
      </c>
      <c r="AX15" s="146"/>
      <c r="AY15" s="146">
        <v>3925</v>
      </c>
      <c r="AZ15" s="146">
        <v>1994</v>
      </c>
      <c r="BA15" s="144">
        <f t="shared" si="4"/>
        <v>1931</v>
      </c>
      <c r="BB15" s="146"/>
      <c r="BC15" s="146">
        <v>3830</v>
      </c>
      <c r="BD15" s="146">
        <v>1912</v>
      </c>
      <c r="BE15" s="144">
        <f t="shared" si="5"/>
        <v>1918</v>
      </c>
    </row>
    <row r="16" spans="1:59" ht="15" customHeight="1" x14ac:dyDescent="0.25">
      <c r="A16" s="4" t="s">
        <v>54</v>
      </c>
      <c r="B16" s="28">
        <v>906</v>
      </c>
      <c r="C16" s="28">
        <v>552</v>
      </c>
      <c r="D16" s="28">
        <v>354</v>
      </c>
      <c r="E16" s="28"/>
      <c r="F16" s="28">
        <v>104</v>
      </c>
      <c r="G16" s="28">
        <v>62</v>
      </c>
      <c r="H16" s="173">
        <f t="shared" si="6"/>
        <v>42</v>
      </c>
      <c r="I16" s="28"/>
      <c r="J16" s="28">
        <v>263</v>
      </c>
      <c r="K16" s="28">
        <v>161</v>
      </c>
      <c r="L16" s="173">
        <f t="shared" si="7"/>
        <v>102</v>
      </c>
      <c r="M16" s="28"/>
      <c r="N16" s="28">
        <v>142</v>
      </c>
      <c r="O16" s="28">
        <v>84</v>
      </c>
      <c r="P16" s="173">
        <f t="shared" si="8"/>
        <v>58</v>
      </c>
      <c r="Q16" s="28"/>
      <c r="R16" s="28">
        <v>231</v>
      </c>
      <c r="S16" s="28">
        <v>145</v>
      </c>
      <c r="T16" s="173">
        <f t="shared" si="9"/>
        <v>86</v>
      </c>
      <c r="U16" s="28"/>
      <c r="V16" s="28">
        <v>125</v>
      </c>
      <c r="W16" s="28">
        <v>78</v>
      </c>
      <c r="X16" s="173">
        <f t="shared" si="10"/>
        <v>47</v>
      </c>
      <c r="Y16" s="28"/>
      <c r="Z16" s="28">
        <v>41</v>
      </c>
      <c r="AA16" s="28">
        <v>22</v>
      </c>
      <c r="AB16" s="173">
        <f t="shared" si="11"/>
        <v>19</v>
      </c>
      <c r="AD16" s="145" t="s">
        <v>54</v>
      </c>
      <c r="AE16" s="146">
        <v>26817</v>
      </c>
      <c r="AF16" s="146">
        <v>13804</v>
      </c>
      <c r="AG16" s="146">
        <v>13013</v>
      </c>
      <c r="AH16" s="146"/>
      <c r="AI16" s="146">
        <v>4481</v>
      </c>
      <c r="AJ16" s="146">
        <v>2323</v>
      </c>
      <c r="AK16" s="144">
        <f t="shared" si="0"/>
        <v>2158</v>
      </c>
      <c r="AL16" s="146"/>
      <c r="AM16" s="146">
        <v>4682</v>
      </c>
      <c r="AN16" s="146">
        <v>2460</v>
      </c>
      <c r="AO16" s="144">
        <f t="shared" si="1"/>
        <v>2222</v>
      </c>
      <c r="AP16" s="146"/>
      <c r="AQ16" s="146">
        <v>4529</v>
      </c>
      <c r="AR16" s="146">
        <v>2329</v>
      </c>
      <c r="AS16" s="144">
        <f t="shared" si="2"/>
        <v>2200</v>
      </c>
      <c r="AT16" s="146"/>
      <c r="AU16" s="146">
        <v>4307</v>
      </c>
      <c r="AV16" s="146">
        <v>2245</v>
      </c>
      <c r="AW16" s="144">
        <f t="shared" si="3"/>
        <v>2062</v>
      </c>
      <c r="AX16" s="146"/>
      <c r="AY16" s="146">
        <v>4404</v>
      </c>
      <c r="AZ16" s="146">
        <v>2225</v>
      </c>
      <c r="BA16" s="144">
        <f t="shared" si="4"/>
        <v>2179</v>
      </c>
      <c r="BB16" s="146"/>
      <c r="BC16" s="146">
        <v>4414</v>
      </c>
      <c r="BD16" s="146">
        <v>2222</v>
      </c>
      <c r="BE16" s="144">
        <f t="shared" si="5"/>
        <v>2192</v>
      </c>
    </row>
    <row r="17" spans="1:57" ht="15" customHeight="1" x14ac:dyDescent="0.25">
      <c r="A17" s="4" t="s">
        <v>55</v>
      </c>
      <c r="B17" s="28">
        <v>125</v>
      </c>
      <c r="C17" s="28">
        <v>84</v>
      </c>
      <c r="D17" s="28">
        <v>41</v>
      </c>
      <c r="E17" s="28"/>
      <c r="F17" s="28">
        <v>18</v>
      </c>
      <c r="G17" s="28">
        <v>10</v>
      </c>
      <c r="H17" s="173">
        <f t="shared" si="6"/>
        <v>8</v>
      </c>
      <c r="I17" s="28"/>
      <c r="J17" s="28">
        <v>26</v>
      </c>
      <c r="K17" s="28">
        <v>15</v>
      </c>
      <c r="L17" s="173">
        <f t="shared" si="7"/>
        <v>11</v>
      </c>
      <c r="M17" s="28"/>
      <c r="N17" s="28">
        <v>22</v>
      </c>
      <c r="O17" s="28">
        <v>16</v>
      </c>
      <c r="P17" s="173">
        <f t="shared" si="8"/>
        <v>6</v>
      </c>
      <c r="Q17" s="28"/>
      <c r="R17" s="28">
        <v>30</v>
      </c>
      <c r="S17" s="28">
        <v>21</v>
      </c>
      <c r="T17" s="173">
        <f t="shared" si="9"/>
        <v>9</v>
      </c>
      <c r="U17" s="28"/>
      <c r="V17" s="28">
        <v>18</v>
      </c>
      <c r="W17" s="28">
        <v>15</v>
      </c>
      <c r="X17" s="173">
        <f t="shared" si="10"/>
        <v>3</v>
      </c>
      <c r="Y17" s="28"/>
      <c r="Z17" s="28">
        <v>11</v>
      </c>
      <c r="AA17" s="28">
        <v>7</v>
      </c>
      <c r="AB17" s="173">
        <f t="shared" si="11"/>
        <v>4</v>
      </c>
      <c r="AD17" s="145" t="s">
        <v>55</v>
      </c>
      <c r="AE17" s="146">
        <v>5920</v>
      </c>
      <c r="AF17" s="146">
        <v>3118</v>
      </c>
      <c r="AG17" s="146">
        <v>2802</v>
      </c>
      <c r="AH17" s="146"/>
      <c r="AI17" s="146">
        <v>991</v>
      </c>
      <c r="AJ17" s="146">
        <v>541</v>
      </c>
      <c r="AK17" s="144">
        <f t="shared" si="0"/>
        <v>450</v>
      </c>
      <c r="AL17" s="146"/>
      <c r="AM17" s="146">
        <v>1053</v>
      </c>
      <c r="AN17" s="146">
        <v>552</v>
      </c>
      <c r="AO17" s="144">
        <f t="shared" si="1"/>
        <v>501</v>
      </c>
      <c r="AP17" s="146"/>
      <c r="AQ17" s="146">
        <v>962</v>
      </c>
      <c r="AR17" s="146">
        <v>508</v>
      </c>
      <c r="AS17" s="144">
        <f t="shared" si="2"/>
        <v>454</v>
      </c>
      <c r="AT17" s="146"/>
      <c r="AU17" s="146">
        <v>978</v>
      </c>
      <c r="AV17" s="146">
        <v>505</v>
      </c>
      <c r="AW17" s="144">
        <f t="shared" si="3"/>
        <v>473</v>
      </c>
      <c r="AX17" s="146"/>
      <c r="AY17" s="146">
        <v>973</v>
      </c>
      <c r="AZ17" s="146">
        <v>513</v>
      </c>
      <c r="BA17" s="144">
        <f t="shared" si="4"/>
        <v>460</v>
      </c>
      <c r="BB17" s="146"/>
      <c r="BC17" s="146">
        <v>963</v>
      </c>
      <c r="BD17" s="146">
        <v>499</v>
      </c>
      <c r="BE17" s="144">
        <f t="shared" si="5"/>
        <v>464</v>
      </c>
    </row>
    <row r="18" spans="1:57" ht="15" customHeight="1" x14ac:dyDescent="0.25">
      <c r="A18" s="4" t="s">
        <v>56</v>
      </c>
      <c r="B18" s="28">
        <v>281</v>
      </c>
      <c r="C18" s="28">
        <v>176</v>
      </c>
      <c r="D18" s="28">
        <v>105</v>
      </c>
      <c r="E18" s="28"/>
      <c r="F18" s="28">
        <v>14</v>
      </c>
      <c r="G18" s="28">
        <v>4</v>
      </c>
      <c r="H18" s="173">
        <f t="shared" si="6"/>
        <v>10</v>
      </c>
      <c r="I18" s="28"/>
      <c r="J18" s="28">
        <v>112</v>
      </c>
      <c r="K18" s="28">
        <v>73</v>
      </c>
      <c r="L18" s="173">
        <f t="shared" si="7"/>
        <v>39</v>
      </c>
      <c r="M18" s="28"/>
      <c r="N18" s="28">
        <v>46</v>
      </c>
      <c r="O18" s="28">
        <v>27</v>
      </c>
      <c r="P18" s="173">
        <f t="shared" si="8"/>
        <v>19</v>
      </c>
      <c r="Q18" s="28"/>
      <c r="R18" s="28">
        <v>53</v>
      </c>
      <c r="S18" s="28">
        <v>30</v>
      </c>
      <c r="T18" s="173">
        <f t="shared" si="9"/>
        <v>23</v>
      </c>
      <c r="U18" s="28"/>
      <c r="V18" s="28">
        <v>38</v>
      </c>
      <c r="W18" s="28">
        <v>30</v>
      </c>
      <c r="X18" s="173">
        <f t="shared" si="10"/>
        <v>8</v>
      </c>
      <c r="Y18" s="28"/>
      <c r="Z18" s="28">
        <v>18</v>
      </c>
      <c r="AA18" s="28">
        <v>12</v>
      </c>
      <c r="AB18" s="173">
        <f t="shared" si="11"/>
        <v>6</v>
      </c>
      <c r="AD18" s="145" t="s">
        <v>56</v>
      </c>
      <c r="AE18" s="146">
        <v>14765</v>
      </c>
      <c r="AF18" s="146">
        <v>7623</v>
      </c>
      <c r="AG18" s="146">
        <v>7142</v>
      </c>
      <c r="AH18" s="146"/>
      <c r="AI18" s="146">
        <v>2471</v>
      </c>
      <c r="AJ18" s="146">
        <v>1278</v>
      </c>
      <c r="AK18" s="144">
        <f t="shared" si="0"/>
        <v>1193</v>
      </c>
      <c r="AL18" s="146"/>
      <c r="AM18" s="146">
        <v>2578</v>
      </c>
      <c r="AN18" s="146">
        <v>1319</v>
      </c>
      <c r="AO18" s="144">
        <f t="shared" si="1"/>
        <v>1259</v>
      </c>
      <c r="AP18" s="146"/>
      <c r="AQ18" s="146">
        <v>2491</v>
      </c>
      <c r="AR18" s="146">
        <v>1305</v>
      </c>
      <c r="AS18" s="144">
        <f t="shared" si="2"/>
        <v>1186</v>
      </c>
      <c r="AT18" s="146"/>
      <c r="AU18" s="146">
        <v>2414</v>
      </c>
      <c r="AV18" s="146">
        <v>1222</v>
      </c>
      <c r="AW18" s="144">
        <f t="shared" si="3"/>
        <v>1192</v>
      </c>
      <c r="AX18" s="146"/>
      <c r="AY18" s="146">
        <v>2338</v>
      </c>
      <c r="AZ18" s="146">
        <v>1210</v>
      </c>
      <c r="BA18" s="144">
        <f t="shared" si="4"/>
        <v>1128</v>
      </c>
      <c r="BB18" s="146"/>
      <c r="BC18" s="146">
        <v>2473</v>
      </c>
      <c r="BD18" s="146">
        <v>1289</v>
      </c>
      <c r="BE18" s="144">
        <f t="shared" si="5"/>
        <v>1184</v>
      </c>
    </row>
    <row r="19" spans="1:57" ht="15" customHeight="1" x14ac:dyDescent="0.25">
      <c r="A19" s="4" t="s">
        <v>57</v>
      </c>
      <c r="B19" s="28">
        <v>41</v>
      </c>
      <c r="C19" s="28">
        <v>26</v>
      </c>
      <c r="D19" s="28">
        <v>15</v>
      </c>
      <c r="E19" s="28"/>
      <c r="F19" s="28">
        <v>6</v>
      </c>
      <c r="G19" s="28">
        <v>4</v>
      </c>
      <c r="H19" s="173">
        <f t="shared" si="6"/>
        <v>2</v>
      </c>
      <c r="I19" s="28"/>
      <c r="J19" s="28">
        <v>17</v>
      </c>
      <c r="K19" s="28">
        <v>11</v>
      </c>
      <c r="L19" s="173">
        <f t="shared" si="7"/>
        <v>6</v>
      </c>
      <c r="M19" s="28"/>
      <c r="N19" s="28">
        <v>9</v>
      </c>
      <c r="O19" s="28">
        <v>5</v>
      </c>
      <c r="P19" s="173">
        <f t="shared" si="8"/>
        <v>4</v>
      </c>
      <c r="Q19" s="28"/>
      <c r="R19" s="28">
        <v>3</v>
      </c>
      <c r="S19" s="28">
        <v>2</v>
      </c>
      <c r="T19" s="173">
        <f t="shared" si="9"/>
        <v>1</v>
      </c>
      <c r="U19" s="28"/>
      <c r="V19" s="28">
        <v>4</v>
      </c>
      <c r="W19" s="28">
        <v>3</v>
      </c>
      <c r="X19" s="173">
        <f t="shared" si="10"/>
        <v>1</v>
      </c>
      <c r="Y19" s="28"/>
      <c r="Z19" s="28">
        <v>2</v>
      </c>
      <c r="AA19" s="28">
        <v>1</v>
      </c>
      <c r="AB19" s="173">
        <f t="shared" si="11"/>
        <v>1</v>
      </c>
      <c r="AD19" s="145" t="s">
        <v>57</v>
      </c>
      <c r="AE19" s="146">
        <v>3588</v>
      </c>
      <c r="AF19" s="146">
        <v>1798</v>
      </c>
      <c r="AG19" s="146">
        <v>1790</v>
      </c>
      <c r="AH19" s="146"/>
      <c r="AI19" s="146">
        <v>620</v>
      </c>
      <c r="AJ19" s="146">
        <v>315</v>
      </c>
      <c r="AK19" s="144">
        <f t="shared" si="0"/>
        <v>305</v>
      </c>
      <c r="AL19" s="146"/>
      <c r="AM19" s="146">
        <v>605</v>
      </c>
      <c r="AN19" s="146">
        <v>308</v>
      </c>
      <c r="AO19" s="144">
        <f t="shared" si="1"/>
        <v>297</v>
      </c>
      <c r="AP19" s="146"/>
      <c r="AQ19" s="146">
        <v>605</v>
      </c>
      <c r="AR19" s="146">
        <v>329</v>
      </c>
      <c r="AS19" s="144">
        <f t="shared" si="2"/>
        <v>276</v>
      </c>
      <c r="AT19" s="146"/>
      <c r="AU19" s="146">
        <v>603</v>
      </c>
      <c r="AV19" s="146">
        <v>308</v>
      </c>
      <c r="AW19" s="144">
        <f t="shared" si="3"/>
        <v>295</v>
      </c>
      <c r="AX19" s="146"/>
      <c r="AY19" s="146">
        <v>572</v>
      </c>
      <c r="AZ19" s="146">
        <v>272</v>
      </c>
      <c r="BA19" s="144">
        <f t="shared" si="4"/>
        <v>300</v>
      </c>
      <c r="BB19" s="146"/>
      <c r="BC19" s="146">
        <v>583</v>
      </c>
      <c r="BD19" s="146">
        <v>266</v>
      </c>
      <c r="BE19" s="144">
        <f t="shared" si="5"/>
        <v>317</v>
      </c>
    </row>
    <row r="20" spans="1:57" ht="15" customHeight="1" x14ac:dyDescent="0.25">
      <c r="A20" s="4" t="s">
        <v>58</v>
      </c>
      <c r="B20" s="28">
        <v>1220</v>
      </c>
      <c r="C20" s="28">
        <v>719</v>
      </c>
      <c r="D20" s="28">
        <v>499</v>
      </c>
      <c r="E20" s="28"/>
      <c r="F20" s="28">
        <v>90</v>
      </c>
      <c r="G20" s="28">
        <v>48</v>
      </c>
      <c r="H20" s="173">
        <f t="shared" si="6"/>
        <v>42</v>
      </c>
      <c r="I20" s="28"/>
      <c r="J20" s="28">
        <v>379</v>
      </c>
      <c r="K20" s="28">
        <v>217</v>
      </c>
      <c r="L20" s="173">
        <f t="shared" si="7"/>
        <v>162</v>
      </c>
      <c r="M20" s="28"/>
      <c r="N20" s="28">
        <v>227</v>
      </c>
      <c r="O20" s="28">
        <v>133</v>
      </c>
      <c r="P20" s="173">
        <f t="shared" si="8"/>
        <v>94</v>
      </c>
      <c r="Q20" s="28"/>
      <c r="R20" s="28">
        <v>282</v>
      </c>
      <c r="S20" s="28">
        <v>168</v>
      </c>
      <c r="T20" s="173">
        <f t="shared" si="9"/>
        <v>114</v>
      </c>
      <c r="U20" s="28"/>
      <c r="V20" s="28">
        <v>165</v>
      </c>
      <c r="W20" s="28">
        <v>107</v>
      </c>
      <c r="X20" s="173">
        <f t="shared" si="10"/>
        <v>58</v>
      </c>
      <c r="Y20" s="28"/>
      <c r="Z20" s="28">
        <v>77</v>
      </c>
      <c r="AA20" s="28">
        <v>46</v>
      </c>
      <c r="AB20" s="173">
        <f t="shared" si="11"/>
        <v>31</v>
      </c>
      <c r="AD20" s="145" t="s">
        <v>58</v>
      </c>
      <c r="AE20" s="146">
        <v>39385</v>
      </c>
      <c r="AF20" s="146">
        <v>20252</v>
      </c>
      <c r="AG20" s="146">
        <v>19133</v>
      </c>
      <c r="AH20" s="146"/>
      <c r="AI20" s="146">
        <v>6625</v>
      </c>
      <c r="AJ20" s="146">
        <v>3425</v>
      </c>
      <c r="AK20" s="144">
        <f t="shared" si="0"/>
        <v>3200</v>
      </c>
      <c r="AL20" s="146"/>
      <c r="AM20" s="146">
        <v>7239</v>
      </c>
      <c r="AN20" s="146">
        <v>3774</v>
      </c>
      <c r="AO20" s="144">
        <f t="shared" si="1"/>
        <v>3465</v>
      </c>
      <c r="AP20" s="146"/>
      <c r="AQ20" s="146">
        <v>6452</v>
      </c>
      <c r="AR20" s="146">
        <v>3288</v>
      </c>
      <c r="AS20" s="144">
        <f t="shared" si="2"/>
        <v>3164</v>
      </c>
      <c r="AT20" s="146"/>
      <c r="AU20" s="146">
        <v>6681</v>
      </c>
      <c r="AV20" s="146">
        <v>3435</v>
      </c>
      <c r="AW20" s="144">
        <f t="shared" si="3"/>
        <v>3246</v>
      </c>
      <c r="AX20" s="146"/>
      <c r="AY20" s="146">
        <v>6317</v>
      </c>
      <c r="AZ20" s="146">
        <v>3254</v>
      </c>
      <c r="BA20" s="144">
        <f t="shared" si="4"/>
        <v>3063</v>
      </c>
      <c r="BB20" s="146"/>
      <c r="BC20" s="146">
        <v>6071</v>
      </c>
      <c r="BD20" s="146">
        <v>3076</v>
      </c>
      <c r="BE20" s="144">
        <f t="shared" si="5"/>
        <v>2995</v>
      </c>
    </row>
    <row r="21" spans="1:57" ht="15" customHeight="1" x14ac:dyDescent="0.25">
      <c r="A21" s="4" t="s">
        <v>59</v>
      </c>
      <c r="B21" s="28">
        <v>374</v>
      </c>
      <c r="C21" s="28">
        <v>232</v>
      </c>
      <c r="D21" s="28">
        <v>142</v>
      </c>
      <c r="E21" s="28"/>
      <c r="F21" s="28">
        <v>13</v>
      </c>
      <c r="G21" s="28">
        <v>11</v>
      </c>
      <c r="H21" s="173">
        <f t="shared" si="6"/>
        <v>2</v>
      </c>
      <c r="I21" s="28"/>
      <c r="J21" s="28">
        <v>142</v>
      </c>
      <c r="K21" s="28">
        <v>81</v>
      </c>
      <c r="L21" s="173">
        <f t="shared" si="7"/>
        <v>61</v>
      </c>
      <c r="M21" s="28"/>
      <c r="N21" s="28">
        <v>77</v>
      </c>
      <c r="O21" s="28">
        <v>48</v>
      </c>
      <c r="P21" s="173">
        <f t="shared" si="8"/>
        <v>29</v>
      </c>
      <c r="Q21" s="28"/>
      <c r="R21" s="28">
        <v>68</v>
      </c>
      <c r="S21" s="28">
        <v>37</v>
      </c>
      <c r="T21" s="173">
        <f t="shared" si="9"/>
        <v>31</v>
      </c>
      <c r="U21" s="28"/>
      <c r="V21" s="28">
        <v>63</v>
      </c>
      <c r="W21" s="28">
        <v>46</v>
      </c>
      <c r="X21" s="173">
        <f t="shared" si="10"/>
        <v>17</v>
      </c>
      <c r="Y21" s="28"/>
      <c r="Z21" s="28">
        <v>11</v>
      </c>
      <c r="AA21" s="28">
        <v>9</v>
      </c>
      <c r="AB21" s="173">
        <f t="shared" si="11"/>
        <v>2</v>
      </c>
      <c r="AD21" s="145" t="s">
        <v>59</v>
      </c>
      <c r="AE21" s="146">
        <v>17728</v>
      </c>
      <c r="AF21" s="146">
        <v>9115</v>
      </c>
      <c r="AG21" s="146">
        <v>8613</v>
      </c>
      <c r="AH21" s="146"/>
      <c r="AI21" s="146">
        <v>2993</v>
      </c>
      <c r="AJ21" s="146">
        <v>1543</v>
      </c>
      <c r="AK21" s="144">
        <f t="shared" si="0"/>
        <v>1450</v>
      </c>
      <c r="AL21" s="146"/>
      <c r="AM21" s="146">
        <v>3210</v>
      </c>
      <c r="AN21" s="146">
        <v>1665</v>
      </c>
      <c r="AO21" s="144">
        <f t="shared" si="1"/>
        <v>1545</v>
      </c>
      <c r="AP21" s="146"/>
      <c r="AQ21" s="146">
        <v>2920</v>
      </c>
      <c r="AR21" s="146">
        <v>1536</v>
      </c>
      <c r="AS21" s="144">
        <f t="shared" si="2"/>
        <v>1384</v>
      </c>
      <c r="AT21" s="146"/>
      <c r="AU21" s="146">
        <v>2955</v>
      </c>
      <c r="AV21" s="146">
        <v>1512</v>
      </c>
      <c r="AW21" s="144">
        <f t="shared" si="3"/>
        <v>1443</v>
      </c>
      <c r="AX21" s="146"/>
      <c r="AY21" s="146">
        <v>2845</v>
      </c>
      <c r="AZ21" s="146">
        <v>1444</v>
      </c>
      <c r="BA21" s="144">
        <f t="shared" si="4"/>
        <v>1401</v>
      </c>
      <c r="BB21" s="146"/>
      <c r="BC21" s="146">
        <v>2805</v>
      </c>
      <c r="BD21" s="146">
        <v>1415</v>
      </c>
      <c r="BE21" s="144">
        <f t="shared" si="5"/>
        <v>1390</v>
      </c>
    </row>
    <row r="22" spans="1:57" ht="15" customHeight="1" x14ac:dyDescent="0.25">
      <c r="A22" s="4" t="s">
        <v>60</v>
      </c>
      <c r="B22" s="28">
        <v>815</v>
      </c>
      <c r="C22" s="28">
        <v>491</v>
      </c>
      <c r="D22" s="28">
        <v>324</v>
      </c>
      <c r="E22" s="28"/>
      <c r="F22" s="28">
        <v>90</v>
      </c>
      <c r="G22" s="28">
        <v>48</v>
      </c>
      <c r="H22" s="173">
        <f t="shared" si="6"/>
        <v>42</v>
      </c>
      <c r="I22" s="28"/>
      <c r="J22" s="28">
        <v>340</v>
      </c>
      <c r="K22" s="28">
        <v>203</v>
      </c>
      <c r="L22" s="173">
        <f t="shared" si="7"/>
        <v>137</v>
      </c>
      <c r="M22" s="28"/>
      <c r="N22" s="28">
        <v>161</v>
      </c>
      <c r="O22" s="28">
        <v>106</v>
      </c>
      <c r="P22" s="173">
        <f t="shared" si="8"/>
        <v>55</v>
      </c>
      <c r="Q22" s="28"/>
      <c r="R22" s="28">
        <v>104</v>
      </c>
      <c r="S22" s="28">
        <v>58</v>
      </c>
      <c r="T22" s="173">
        <f t="shared" si="9"/>
        <v>46</v>
      </c>
      <c r="U22" s="28"/>
      <c r="V22" s="28">
        <v>91</v>
      </c>
      <c r="W22" s="28">
        <v>57</v>
      </c>
      <c r="X22" s="173">
        <f t="shared" si="10"/>
        <v>34</v>
      </c>
      <c r="Y22" s="28"/>
      <c r="Z22" s="28">
        <v>29</v>
      </c>
      <c r="AA22" s="28">
        <v>19</v>
      </c>
      <c r="AB22" s="173">
        <f t="shared" si="11"/>
        <v>10</v>
      </c>
      <c r="AD22" s="145" t="s">
        <v>60</v>
      </c>
      <c r="AE22" s="146">
        <v>24834</v>
      </c>
      <c r="AF22" s="146">
        <v>12768</v>
      </c>
      <c r="AG22" s="146">
        <v>12066</v>
      </c>
      <c r="AH22" s="146"/>
      <c r="AI22" s="146">
        <v>4299</v>
      </c>
      <c r="AJ22" s="146">
        <v>2230</v>
      </c>
      <c r="AK22" s="144">
        <f t="shared" si="0"/>
        <v>2069</v>
      </c>
      <c r="AL22" s="146"/>
      <c r="AM22" s="146">
        <v>4647</v>
      </c>
      <c r="AN22" s="146">
        <v>2423</v>
      </c>
      <c r="AO22" s="144">
        <f t="shared" si="1"/>
        <v>2224</v>
      </c>
      <c r="AP22" s="146"/>
      <c r="AQ22" s="146">
        <v>4220</v>
      </c>
      <c r="AR22" s="146">
        <v>2145</v>
      </c>
      <c r="AS22" s="144">
        <f t="shared" si="2"/>
        <v>2075</v>
      </c>
      <c r="AT22" s="146"/>
      <c r="AU22" s="146">
        <v>4065</v>
      </c>
      <c r="AV22" s="146">
        <v>2094</v>
      </c>
      <c r="AW22" s="144">
        <f t="shared" si="3"/>
        <v>1971</v>
      </c>
      <c r="AX22" s="146"/>
      <c r="AY22" s="146">
        <v>3949</v>
      </c>
      <c r="AZ22" s="146">
        <v>1973</v>
      </c>
      <c r="BA22" s="144">
        <f t="shared" si="4"/>
        <v>1976</v>
      </c>
      <c r="BB22" s="146"/>
      <c r="BC22" s="146">
        <v>3654</v>
      </c>
      <c r="BD22" s="146">
        <v>1903</v>
      </c>
      <c r="BE22" s="144">
        <f t="shared" si="5"/>
        <v>1751</v>
      </c>
    </row>
    <row r="23" spans="1:57" ht="15" customHeight="1" x14ac:dyDescent="0.25">
      <c r="A23" s="4" t="s">
        <v>61</v>
      </c>
      <c r="B23" s="28">
        <v>395</v>
      </c>
      <c r="C23" s="28">
        <v>264</v>
      </c>
      <c r="D23" s="28">
        <v>131</v>
      </c>
      <c r="E23" s="28"/>
      <c r="F23" s="28">
        <v>26</v>
      </c>
      <c r="G23" s="28">
        <v>17</v>
      </c>
      <c r="H23" s="173">
        <f t="shared" si="6"/>
        <v>9</v>
      </c>
      <c r="I23" s="28"/>
      <c r="J23" s="28">
        <v>150</v>
      </c>
      <c r="K23" s="28">
        <v>100</v>
      </c>
      <c r="L23" s="173">
        <f t="shared" si="7"/>
        <v>50</v>
      </c>
      <c r="M23" s="28"/>
      <c r="N23" s="28">
        <v>69</v>
      </c>
      <c r="O23" s="28">
        <v>41</v>
      </c>
      <c r="P23" s="173">
        <f t="shared" si="8"/>
        <v>28</v>
      </c>
      <c r="Q23" s="28"/>
      <c r="R23" s="28">
        <v>78</v>
      </c>
      <c r="S23" s="28">
        <v>57</v>
      </c>
      <c r="T23" s="173">
        <f t="shared" si="9"/>
        <v>21</v>
      </c>
      <c r="U23" s="28"/>
      <c r="V23" s="28">
        <v>56</v>
      </c>
      <c r="W23" s="28">
        <v>37</v>
      </c>
      <c r="X23" s="173">
        <f t="shared" si="10"/>
        <v>19</v>
      </c>
      <c r="Y23" s="28"/>
      <c r="Z23" s="28">
        <v>16</v>
      </c>
      <c r="AA23" s="28">
        <v>12</v>
      </c>
      <c r="AB23" s="173">
        <f t="shared" si="11"/>
        <v>4</v>
      </c>
      <c r="AD23" s="145" t="s">
        <v>61</v>
      </c>
      <c r="AE23" s="146">
        <v>8466</v>
      </c>
      <c r="AF23" s="146">
        <v>4389</v>
      </c>
      <c r="AG23" s="146">
        <v>4077</v>
      </c>
      <c r="AH23" s="146"/>
      <c r="AI23" s="146">
        <v>1487</v>
      </c>
      <c r="AJ23" s="146">
        <v>774</v>
      </c>
      <c r="AK23" s="144">
        <f t="shared" si="0"/>
        <v>713</v>
      </c>
      <c r="AL23" s="146"/>
      <c r="AM23" s="146">
        <v>1578</v>
      </c>
      <c r="AN23" s="146">
        <v>827</v>
      </c>
      <c r="AO23" s="144">
        <f t="shared" si="1"/>
        <v>751</v>
      </c>
      <c r="AP23" s="146"/>
      <c r="AQ23" s="146">
        <v>1385</v>
      </c>
      <c r="AR23" s="146">
        <v>747</v>
      </c>
      <c r="AS23" s="144">
        <f t="shared" si="2"/>
        <v>638</v>
      </c>
      <c r="AT23" s="146"/>
      <c r="AU23" s="146">
        <v>1435</v>
      </c>
      <c r="AV23" s="146">
        <v>719</v>
      </c>
      <c r="AW23" s="144">
        <f t="shared" si="3"/>
        <v>716</v>
      </c>
      <c r="AX23" s="146"/>
      <c r="AY23" s="146">
        <v>1305</v>
      </c>
      <c r="AZ23" s="146">
        <v>688</v>
      </c>
      <c r="BA23" s="144">
        <f t="shared" si="4"/>
        <v>617</v>
      </c>
      <c r="BB23" s="146"/>
      <c r="BC23" s="146">
        <v>1276</v>
      </c>
      <c r="BD23" s="146">
        <v>634</v>
      </c>
      <c r="BE23" s="144">
        <f t="shared" si="5"/>
        <v>642</v>
      </c>
    </row>
    <row r="24" spans="1:57" ht="15" customHeight="1" x14ac:dyDescent="0.25">
      <c r="A24" s="93" t="s">
        <v>62</v>
      </c>
      <c r="B24" s="28">
        <v>1052</v>
      </c>
      <c r="C24" s="28">
        <v>621</v>
      </c>
      <c r="D24" s="28">
        <v>431</v>
      </c>
      <c r="E24" s="28"/>
      <c r="F24" s="28">
        <v>42</v>
      </c>
      <c r="G24" s="28">
        <v>28</v>
      </c>
      <c r="H24" s="173">
        <f t="shared" si="6"/>
        <v>14</v>
      </c>
      <c r="I24" s="28"/>
      <c r="J24" s="28">
        <v>351</v>
      </c>
      <c r="K24" s="28">
        <v>190</v>
      </c>
      <c r="L24" s="173">
        <f t="shared" si="7"/>
        <v>161</v>
      </c>
      <c r="M24" s="28"/>
      <c r="N24" s="28">
        <v>150</v>
      </c>
      <c r="O24" s="28">
        <v>100</v>
      </c>
      <c r="P24" s="173">
        <f t="shared" si="8"/>
        <v>50</v>
      </c>
      <c r="Q24" s="28"/>
      <c r="R24" s="28">
        <v>241</v>
      </c>
      <c r="S24" s="28">
        <v>140</v>
      </c>
      <c r="T24" s="173">
        <f t="shared" si="9"/>
        <v>101</v>
      </c>
      <c r="U24" s="28"/>
      <c r="V24" s="28">
        <v>191</v>
      </c>
      <c r="W24" s="28">
        <v>112</v>
      </c>
      <c r="X24" s="173">
        <f t="shared" si="10"/>
        <v>79</v>
      </c>
      <c r="Y24" s="28"/>
      <c r="Z24" s="28">
        <v>77</v>
      </c>
      <c r="AA24" s="28">
        <v>50</v>
      </c>
      <c r="AB24" s="173">
        <f t="shared" si="11"/>
        <v>27</v>
      </c>
      <c r="AD24" s="186" t="s">
        <v>62</v>
      </c>
      <c r="AE24" s="146">
        <v>36338</v>
      </c>
      <c r="AF24" s="146">
        <v>18595</v>
      </c>
      <c r="AG24" s="146">
        <v>17743</v>
      </c>
      <c r="AH24" s="146"/>
      <c r="AI24" s="146">
        <v>5923</v>
      </c>
      <c r="AJ24" s="146">
        <v>3063</v>
      </c>
      <c r="AK24" s="144">
        <f t="shared" si="0"/>
        <v>2860</v>
      </c>
      <c r="AL24" s="146"/>
      <c r="AM24" s="146">
        <v>6444</v>
      </c>
      <c r="AN24" s="146">
        <v>3282</v>
      </c>
      <c r="AO24" s="144">
        <f t="shared" si="1"/>
        <v>3162</v>
      </c>
      <c r="AP24" s="146"/>
      <c r="AQ24" s="146">
        <v>6170</v>
      </c>
      <c r="AR24" s="146">
        <v>3175</v>
      </c>
      <c r="AS24" s="144">
        <f t="shared" si="2"/>
        <v>2995</v>
      </c>
      <c r="AT24" s="146"/>
      <c r="AU24" s="146">
        <v>6075</v>
      </c>
      <c r="AV24" s="146">
        <v>3126</v>
      </c>
      <c r="AW24" s="144">
        <f t="shared" si="3"/>
        <v>2949</v>
      </c>
      <c r="AX24" s="146"/>
      <c r="AY24" s="146">
        <v>5885</v>
      </c>
      <c r="AZ24" s="146">
        <v>3027</v>
      </c>
      <c r="BA24" s="144">
        <f t="shared" si="4"/>
        <v>2858</v>
      </c>
      <c r="BB24" s="146"/>
      <c r="BC24" s="146">
        <v>5841</v>
      </c>
      <c r="BD24" s="146">
        <v>2922</v>
      </c>
      <c r="BE24" s="144">
        <f t="shared" si="5"/>
        <v>2919</v>
      </c>
    </row>
    <row r="25" spans="1:57" ht="15" customHeight="1" x14ac:dyDescent="0.25">
      <c r="A25" s="4" t="s">
        <v>63</v>
      </c>
      <c r="B25" s="28">
        <v>580</v>
      </c>
      <c r="C25" s="28">
        <v>302</v>
      </c>
      <c r="D25" s="28">
        <v>278</v>
      </c>
      <c r="E25" s="28"/>
      <c r="F25" s="28">
        <v>24</v>
      </c>
      <c r="G25" s="28">
        <v>15</v>
      </c>
      <c r="H25" s="173">
        <f t="shared" si="6"/>
        <v>9</v>
      </c>
      <c r="I25" s="28"/>
      <c r="J25" s="28">
        <v>179</v>
      </c>
      <c r="K25" s="28">
        <v>93</v>
      </c>
      <c r="L25" s="173">
        <f t="shared" si="7"/>
        <v>86</v>
      </c>
      <c r="M25" s="28"/>
      <c r="N25" s="28">
        <v>123</v>
      </c>
      <c r="O25" s="28">
        <v>65</v>
      </c>
      <c r="P25" s="173">
        <f t="shared" si="8"/>
        <v>58</v>
      </c>
      <c r="Q25" s="28"/>
      <c r="R25" s="28">
        <v>114</v>
      </c>
      <c r="S25" s="28">
        <v>61</v>
      </c>
      <c r="T25" s="173">
        <f t="shared" si="9"/>
        <v>53</v>
      </c>
      <c r="U25" s="28"/>
      <c r="V25" s="28">
        <v>81</v>
      </c>
      <c r="W25" s="28">
        <v>39</v>
      </c>
      <c r="X25" s="173">
        <f t="shared" si="10"/>
        <v>42</v>
      </c>
      <c r="Y25" s="28"/>
      <c r="Z25" s="28">
        <v>59</v>
      </c>
      <c r="AA25" s="28">
        <v>29</v>
      </c>
      <c r="AB25" s="173">
        <f t="shared" si="11"/>
        <v>30</v>
      </c>
      <c r="AD25" s="145" t="s">
        <v>63</v>
      </c>
      <c r="AE25" s="146">
        <v>9608</v>
      </c>
      <c r="AF25" s="146">
        <v>4883</v>
      </c>
      <c r="AG25" s="146">
        <v>4725</v>
      </c>
      <c r="AH25" s="146"/>
      <c r="AI25" s="146">
        <v>1548</v>
      </c>
      <c r="AJ25" s="146">
        <v>760</v>
      </c>
      <c r="AK25" s="144">
        <f t="shared" si="0"/>
        <v>788</v>
      </c>
      <c r="AL25" s="146"/>
      <c r="AM25" s="146">
        <v>1800</v>
      </c>
      <c r="AN25" s="146">
        <v>927</v>
      </c>
      <c r="AO25" s="144">
        <f t="shared" si="1"/>
        <v>873</v>
      </c>
      <c r="AP25" s="146"/>
      <c r="AQ25" s="146">
        <v>1698</v>
      </c>
      <c r="AR25" s="146">
        <v>833</v>
      </c>
      <c r="AS25" s="144">
        <f t="shared" si="2"/>
        <v>865</v>
      </c>
      <c r="AT25" s="146"/>
      <c r="AU25" s="146">
        <v>1574</v>
      </c>
      <c r="AV25" s="146">
        <v>831</v>
      </c>
      <c r="AW25" s="144">
        <f t="shared" si="3"/>
        <v>743</v>
      </c>
      <c r="AX25" s="146"/>
      <c r="AY25" s="146">
        <v>1521</v>
      </c>
      <c r="AZ25" s="146">
        <v>774</v>
      </c>
      <c r="BA25" s="144">
        <f t="shared" si="4"/>
        <v>747</v>
      </c>
      <c r="BB25" s="146"/>
      <c r="BC25" s="146">
        <v>1467</v>
      </c>
      <c r="BD25" s="146">
        <v>758</v>
      </c>
      <c r="BE25" s="144">
        <f t="shared" si="5"/>
        <v>709</v>
      </c>
    </row>
    <row r="26" spans="1:57" ht="15" customHeight="1" x14ac:dyDescent="0.25">
      <c r="A26" s="4" t="s">
        <v>64</v>
      </c>
      <c r="B26" s="28">
        <v>715</v>
      </c>
      <c r="C26" s="28">
        <v>450</v>
      </c>
      <c r="D26" s="28">
        <v>265</v>
      </c>
      <c r="E26" s="28"/>
      <c r="F26" s="28">
        <v>49</v>
      </c>
      <c r="G26" s="28">
        <v>27</v>
      </c>
      <c r="H26" s="173">
        <f t="shared" si="6"/>
        <v>22</v>
      </c>
      <c r="I26" s="28"/>
      <c r="J26" s="28">
        <v>236</v>
      </c>
      <c r="K26" s="28">
        <v>152</v>
      </c>
      <c r="L26" s="173">
        <f t="shared" si="7"/>
        <v>84</v>
      </c>
      <c r="M26" s="28"/>
      <c r="N26" s="28">
        <v>120</v>
      </c>
      <c r="O26" s="28">
        <v>75</v>
      </c>
      <c r="P26" s="173">
        <f t="shared" si="8"/>
        <v>45</v>
      </c>
      <c r="Q26" s="28"/>
      <c r="R26" s="28">
        <v>182</v>
      </c>
      <c r="S26" s="28">
        <v>108</v>
      </c>
      <c r="T26" s="173">
        <f t="shared" si="9"/>
        <v>74</v>
      </c>
      <c r="U26" s="28"/>
      <c r="V26" s="28">
        <v>103</v>
      </c>
      <c r="W26" s="28">
        <v>71</v>
      </c>
      <c r="X26" s="173">
        <f t="shared" si="10"/>
        <v>32</v>
      </c>
      <c r="Y26" s="28"/>
      <c r="Z26" s="28">
        <v>25</v>
      </c>
      <c r="AA26" s="28">
        <v>17</v>
      </c>
      <c r="AB26" s="173">
        <f t="shared" si="11"/>
        <v>8</v>
      </c>
      <c r="AD26" s="145" t="s">
        <v>64</v>
      </c>
      <c r="AE26" s="146">
        <v>33840</v>
      </c>
      <c r="AF26" s="146">
        <v>17207</v>
      </c>
      <c r="AG26" s="146">
        <v>16633</v>
      </c>
      <c r="AH26" s="146"/>
      <c r="AI26" s="146">
        <v>5696</v>
      </c>
      <c r="AJ26" s="146">
        <v>2833</v>
      </c>
      <c r="AK26" s="144">
        <f t="shared" si="0"/>
        <v>2863</v>
      </c>
      <c r="AL26" s="146"/>
      <c r="AM26" s="146">
        <v>5890</v>
      </c>
      <c r="AN26" s="146">
        <v>3027</v>
      </c>
      <c r="AO26" s="144">
        <f t="shared" si="1"/>
        <v>2863</v>
      </c>
      <c r="AP26" s="146"/>
      <c r="AQ26" s="146">
        <v>5568</v>
      </c>
      <c r="AR26" s="146">
        <v>2860</v>
      </c>
      <c r="AS26" s="144">
        <f t="shared" si="2"/>
        <v>2708</v>
      </c>
      <c r="AT26" s="146"/>
      <c r="AU26" s="146">
        <v>5580</v>
      </c>
      <c r="AV26" s="146">
        <v>2872</v>
      </c>
      <c r="AW26" s="144">
        <f t="shared" si="3"/>
        <v>2708</v>
      </c>
      <c r="AX26" s="146"/>
      <c r="AY26" s="146">
        <v>5634</v>
      </c>
      <c r="AZ26" s="146">
        <v>2872</v>
      </c>
      <c r="BA26" s="144">
        <f t="shared" si="4"/>
        <v>2762</v>
      </c>
      <c r="BB26" s="146"/>
      <c r="BC26" s="146">
        <v>5472</v>
      </c>
      <c r="BD26" s="146">
        <v>2743</v>
      </c>
      <c r="BE26" s="144">
        <f t="shared" si="5"/>
        <v>2729</v>
      </c>
    </row>
    <row r="27" spans="1:57" ht="15" customHeight="1" x14ac:dyDescent="0.25">
      <c r="A27" s="4" t="s">
        <v>65</v>
      </c>
      <c r="B27" s="28">
        <v>243</v>
      </c>
      <c r="C27" s="28">
        <v>142</v>
      </c>
      <c r="D27" s="28">
        <v>101</v>
      </c>
      <c r="E27" s="28"/>
      <c r="F27" s="28">
        <v>11</v>
      </c>
      <c r="G27" s="28">
        <v>5</v>
      </c>
      <c r="H27" s="173">
        <f t="shared" si="6"/>
        <v>6</v>
      </c>
      <c r="I27" s="28"/>
      <c r="J27" s="28">
        <v>107</v>
      </c>
      <c r="K27" s="28">
        <v>59</v>
      </c>
      <c r="L27" s="173">
        <f t="shared" si="7"/>
        <v>48</v>
      </c>
      <c r="M27" s="28"/>
      <c r="N27" s="28">
        <v>45</v>
      </c>
      <c r="O27" s="28">
        <v>25</v>
      </c>
      <c r="P27" s="173">
        <f t="shared" si="8"/>
        <v>20</v>
      </c>
      <c r="Q27" s="28"/>
      <c r="R27" s="28">
        <v>43</v>
      </c>
      <c r="S27" s="28">
        <v>27</v>
      </c>
      <c r="T27" s="173">
        <f t="shared" si="9"/>
        <v>16</v>
      </c>
      <c r="U27" s="28"/>
      <c r="V27" s="28">
        <v>30</v>
      </c>
      <c r="W27" s="28">
        <v>19</v>
      </c>
      <c r="X27" s="173">
        <f t="shared" si="10"/>
        <v>11</v>
      </c>
      <c r="Y27" s="28"/>
      <c r="Z27" s="28">
        <v>7</v>
      </c>
      <c r="AA27" s="28">
        <v>7</v>
      </c>
      <c r="AB27" s="173">
        <f t="shared" si="11"/>
        <v>0</v>
      </c>
      <c r="AD27" s="145" t="s">
        <v>65</v>
      </c>
      <c r="AE27" s="146">
        <v>7909</v>
      </c>
      <c r="AF27" s="146">
        <v>4080</v>
      </c>
      <c r="AG27" s="146">
        <v>3829</v>
      </c>
      <c r="AH27" s="146"/>
      <c r="AI27" s="146">
        <v>1354</v>
      </c>
      <c r="AJ27" s="146">
        <v>696</v>
      </c>
      <c r="AK27" s="144">
        <f t="shared" si="0"/>
        <v>658</v>
      </c>
      <c r="AL27" s="146"/>
      <c r="AM27" s="146">
        <v>1391</v>
      </c>
      <c r="AN27" s="146">
        <v>727</v>
      </c>
      <c r="AO27" s="144">
        <f t="shared" si="1"/>
        <v>664</v>
      </c>
      <c r="AP27" s="146"/>
      <c r="AQ27" s="146">
        <v>1389</v>
      </c>
      <c r="AR27" s="146">
        <v>677</v>
      </c>
      <c r="AS27" s="144">
        <f t="shared" si="2"/>
        <v>712</v>
      </c>
      <c r="AT27" s="146"/>
      <c r="AU27" s="146">
        <v>1260</v>
      </c>
      <c r="AV27" s="146">
        <v>658</v>
      </c>
      <c r="AW27" s="144">
        <f t="shared" si="3"/>
        <v>602</v>
      </c>
      <c r="AX27" s="146"/>
      <c r="AY27" s="146">
        <v>1295</v>
      </c>
      <c r="AZ27" s="146">
        <v>661</v>
      </c>
      <c r="BA27" s="144">
        <f t="shared" si="4"/>
        <v>634</v>
      </c>
      <c r="BB27" s="146"/>
      <c r="BC27" s="146">
        <v>1220</v>
      </c>
      <c r="BD27" s="146">
        <v>661</v>
      </c>
      <c r="BE27" s="144">
        <f t="shared" si="5"/>
        <v>559</v>
      </c>
    </row>
    <row r="28" spans="1:57" ht="15" customHeight="1" x14ac:dyDescent="0.25">
      <c r="A28" s="4" t="s">
        <v>66</v>
      </c>
      <c r="B28" s="28">
        <v>363</v>
      </c>
      <c r="C28" s="28">
        <v>227</v>
      </c>
      <c r="D28" s="28">
        <v>136</v>
      </c>
      <c r="E28" s="28"/>
      <c r="F28" s="28">
        <v>16</v>
      </c>
      <c r="G28" s="28">
        <v>9</v>
      </c>
      <c r="H28" s="173">
        <f t="shared" si="6"/>
        <v>7</v>
      </c>
      <c r="I28" s="28"/>
      <c r="J28" s="28">
        <v>188</v>
      </c>
      <c r="K28" s="28">
        <v>118</v>
      </c>
      <c r="L28" s="173">
        <f t="shared" si="7"/>
        <v>70</v>
      </c>
      <c r="M28" s="28"/>
      <c r="N28" s="28">
        <v>66</v>
      </c>
      <c r="O28" s="28">
        <v>37</v>
      </c>
      <c r="P28" s="173">
        <f t="shared" si="8"/>
        <v>29</v>
      </c>
      <c r="Q28" s="28"/>
      <c r="R28" s="28">
        <v>60</v>
      </c>
      <c r="S28" s="28">
        <v>40</v>
      </c>
      <c r="T28" s="173">
        <f t="shared" si="9"/>
        <v>20</v>
      </c>
      <c r="U28" s="28"/>
      <c r="V28" s="28">
        <v>28</v>
      </c>
      <c r="W28" s="28">
        <v>20</v>
      </c>
      <c r="X28" s="173">
        <f t="shared" si="10"/>
        <v>8</v>
      </c>
      <c r="Y28" s="28"/>
      <c r="Z28" s="28">
        <v>5</v>
      </c>
      <c r="AA28" s="28">
        <v>3</v>
      </c>
      <c r="AB28" s="173">
        <f t="shared" si="11"/>
        <v>2</v>
      </c>
      <c r="AD28" s="145" t="s">
        <v>66</v>
      </c>
      <c r="AE28" s="146">
        <v>12580</v>
      </c>
      <c r="AF28" s="146">
        <v>6421</v>
      </c>
      <c r="AG28" s="146">
        <v>6159</v>
      </c>
      <c r="AH28" s="146"/>
      <c r="AI28" s="146">
        <v>2189</v>
      </c>
      <c r="AJ28" s="146">
        <v>1117</v>
      </c>
      <c r="AK28" s="144">
        <f t="shared" si="0"/>
        <v>1072</v>
      </c>
      <c r="AL28" s="146"/>
      <c r="AM28" s="146">
        <v>2365</v>
      </c>
      <c r="AN28" s="146">
        <v>1250</v>
      </c>
      <c r="AO28" s="144">
        <f t="shared" si="1"/>
        <v>1115</v>
      </c>
      <c r="AP28" s="146"/>
      <c r="AQ28" s="146">
        <v>2165</v>
      </c>
      <c r="AR28" s="146">
        <v>1065</v>
      </c>
      <c r="AS28" s="144">
        <f t="shared" si="2"/>
        <v>1100</v>
      </c>
      <c r="AT28" s="146"/>
      <c r="AU28" s="146">
        <v>2023</v>
      </c>
      <c r="AV28" s="146">
        <v>1050</v>
      </c>
      <c r="AW28" s="144">
        <f t="shared" si="3"/>
        <v>973</v>
      </c>
      <c r="AX28" s="146"/>
      <c r="AY28" s="146">
        <v>1941</v>
      </c>
      <c r="AZ28" s="146">
        <v>957</v>
      </c>
      <c r="BA28" s="144">
        <f t="shared" si="4"/>
        <v>984</v>
      </c>
      <c r="BB28" s="146"/>
      <c r="BC28" s="146">
        <v>1897</v>
      </c>
      <c r="BD28" s="146">
        <v>982</v>
      </c>
      <c r="BE28" s="144">
        <f t="shared" si="5"/>
        <v>915</v>
      </c>
    </row>
    <row r="29" spans="1:57" ht="15" customHeight="1" x14ac:dyDescent="0.25">
      <c r="A29" s="4" t="s">
        <v>67</v>
      </c>
      <c r="B29" s="28">
        <v>148</v>
      </c>
      <c r="C29" s="28">
        <v>103</v>
      </c>
      <c r="D29" s="28">
        <v>45</v>
      </c>
      <c r="E29" s="28"/>
      <c r="F29" s="28">
        <v>5</v>
      </c>
      <c r="G29" s="28">
        <v>4</v>
      </c>
      <c r="H29" s="173">
        <f t="shared" si="6"/>
        <v>1</v>
      </c>
      <c r="I29" s="28"/>
      <c r="J29" s="28">
        <v>59</v>
      </c>
      <c r="K29" s="28">
        <v>47</v>
      </c>
      <c r="L29" s="173">
        <f t="shared" si="7"/>
        <v>12</v>
      </c>
      <c r="M29" s="28"/>
      <c r="N29" s="28">
        <v>28</v>
      </c>
      <c r="O29" s="28">
        <v>18</v>
      </c>
      <c r="P29" s="173">
        <f t="shared" si="8"/>
        <v>10</v>
      </c>
      <c r="Q29" s="28"/>
      <c r="R29" s="28">
        <v>30</v>
      </c>
      <c r="S29" s="28">
        <v>19</v>
      </c>
      <c r="T29" s="173">
        <f t="shared" si="9"/>
        <v>11</v>
      </c>
      <c r="U29" s="28"/>
      <c r="V29" s="28">
        <v>21</v>
      </c>
      <c r="W29" s="28">
        <v>12</v>
      </c>
      <c r="X29" s="173">
        <f t="shared" si="10"/>
        <v>9</v>
      </c>
      <c r="Y29" s="28"/>
      <c r="Z29" s="28">
        <v>5</v>
      </c>
      <c r="AA29" s="28">
        <v>3</v>
      </c>
      <c r="AB29" s="173">
        <f t="shared" si="11"/>
        <v>2</v>
      </c>
      <c r="AD29" s="145" t="s">
        <v>67</v>
      </c>
      <c r="AE29" s="146">
        <v>7012</v>
      </c>
      <c r="AF29" s="146">
        <v>3647</v>
      </c>
      <c r="AG29" s="146">
        <v>3365</v>
      </c>
      <c r="AH29" s="146"/>
      <c r="AI29" s="146">
        <v>1140</v>
      </c>
      <c r="AJ29" s="146">
        <v>607</v>
      </c>
      <c r="AK29" s="144">
        <f t="shared" si="0"/>
        <v>533</v>
      </c>
      <c r="AL29" s="146"/>
      <c r="AM29" s="146">
        <v>1284</v>
      </c>
      <c r="AN29" s="146">
        <v>684</v>
      </c>
      <c r="AO29" s="144">
        <f t="shared" si="1"/>
        <v>600</v>
      </c>
      <c r="AP29" s="146"/>
      <c r="AQ29" s="146">
        <v>1151</v>
      </c>
      <c r="AR29" s="146">
        <v>596</v>
      </c>
      <c r="AS29" s="144">
        <f t="shared" si="2"/>
        <v>555</v>
      </c>
      <c r="AT29" s="146"/>
      <c r="AU29" s="146">
        <v>1184</v>
      </c>
      <c r="AV29" s="146">
        <v>607</v>
      </c>
      <c r="AW29" s="144">
        <f t="shared" si="3"/>
        <v>577</v>
      </c>
      <c r="AX29" s="146"/>
      <c r="AY29" s="146">
        <v>1159</v>
      </c>
      <c r="AZ29" s="146">
        <v>603</v>
      </c>
      <c r="BA29" s="144">
        <f t="shared" si="4"/>
        <v>556</v>
      </c>
      <c r="BB29" s="146"/>
      <c r="BC29" s="146">
        <v>1094</v>
      </c>
      <c r="BD29" s="146">
        <v>550</v>
      </c>
      <c r="BE29" s="144">
        <f t="shared" si="5"/>
        <v>544</v>
      </c>
    </row>
    <row r="30" spans="1:57" ht="15" customHeight="1" x14ac:dyDescent="0.25">
      <c r="A30" s="4" t="s">
        <v>68</v>
      </c>
      <c r="B30" s="28">
        <v>254</v>
      </c>
      <c r="C30" s="28">
        <v>167</v>
      </c>
      <c r="D30" s="28">
        <v>87</v>
      </c>
      <c r="E30" s="28"/>
      <c r="F30" s="28">
        <v>10</v>
      </c>
      <c r="G30" s="28">
        <v>8</v>
      </c>
      <c r="H30" s="173">
        <f t="shared" si="6"/>
        <v>2</v>
      </c>
      <c r="I30" s="28"/>
      <c r="J30" s="28">
        <v>125</v>
      </c>
      <c r="K30" s="28">
        <v>83</v>
      </c>
      <c r="L30" s="173">
        <f t="shared" si="7"/>
        <v>42</v>
      </c>
      <c r="M30" s="28"/>
      <c r="N30" s="28">
        <v>47</v>
      </c>
      <c r="O30" s="28">
        <v>31</v>
      </c>
      <c r="P30" s="173">
        <f t="shared" si="8"/>
        <v>16</v>
      </c>
      <c r="Q30" s="28"/>
      <c r="R30" s="28">
        <v>51</v>
      </c>
      <c r="S30" s="28">
        <v>35</v>
      </c>
      <c r="T30" s="173">
        <f t="shared" si="9"/>
        <v>16</v>
      </c>
      <c r="U30" s="28"/>
      <c r="V30" s="28">
        <v>17</v>
      </c>
      <c r="W30" s="28">
        <v>9</v>
      </c>
      <c r="X30" s="173">
        <f t="shared" si="10"/>
        <v>8</v>
      </c>
      <c r="Y30" s="28"/>
      <c r="Z30" s="28">
        <v>4</v>
      </c>
      <c r="AA30" s="28">
        <v>1</v>
      </c>
      <c r="AB30" s="173">
        <f t="shared" si="11"/>
        <v>3</v>
      </c>
      <c r="AD30" s="145" t="s">
        <v>68</v>
      </c>
      <c r="AE30" s="146">
        <v>9991</v>
      </c>
      <c r="AF30" s="146">
        <v>5232</v>
      </c>
      <c r="AG30" s="146">
        <v>4759</v>
      </c>
      <c r="AH30" s="146"/>
      <c r="AI30" s="146">
        <v>1731</v>
      </c>
      <c r="AJ30" s="146">
        <v>947</v>
      </c>
      <c r="AK30" s="144">
        <f t="shared" si="0"/>
        <v>784</v>
      </c>
      <c r="AL30" s="146"/>
      <c r="AM30" s="146">
        <v>1890</v>
      </c>
      <c r="AN30" s="146">
        <v>1003</v>
      </c>
      <c r="AO30" s="144">
        <f t="shared" si="1"/>
        <v>887</v>
      </c>
      <c r="AP30" s="146"/>
      <c r="AQ30" s="146">
        <v>1750</v>
      </c>
      <c r="AR30" s="146">
        <v>892</v>
      </c>
      <c r="AS30" s="144">
        <f t="shared" si="2"/>
        <v>858</v>
      </c>
      <c r="AT30" s="146"/>
      <c r="AU30" s="146">
        <v>1631</v>
      </c>
      <c r="AV30" s="146">
        <v>861</v>
      </c>
      <c r="AW30" s="144">
        <f t="shared" si="3"/>
        <v>770</v>
      </c>
      <c r="AX30" s="146"/>
      <c r="AY30" s="146">
        <v>1502</v>
      </c>
      <c r="AZ30" s="146">
        <v>761</v>
      </c>
      <c r="BA30" s="144">
        <f t="shared" si="4"/>
        <v>741</v>
      </c>
      <c r="BB30" s="146"/>
      <c r="BC30" s="146">
        <v>1487</v>
      </c>
      <c r="BD30" s="146">
        <v>768</v>
      </c>
      <c r="BE30" s="144">
        <f t="shared" si="5"/>
        <v>719</v>
      </c>
    </row>
    <row r="31" spans="1:57" ht="15" customHeight="1" x14ac:dyDescent="0.25">
      <c r="A31" s="4" t="s">
        <v>69</v>
      </c>
      <c r="B31" s="28">
        <v>192</v>
      </c>
      <c r="C31" s="28">
        <v>116</v>
      </c>
      <c r="D31" s="28">
        <v>76</v>
      </c>
      <c r="E31" s="28"/>
      <c r="F31" s="28">
        <v>6</v>
      </c>
      <c r="G31" s="28">
        <v>3</v>
      </c>
      <c r="H31" s="173">
        <f t="shared" si="6"/>
        <v>3</v>
      </c>
      <c r="I31" s="28"/>
      <c r="J31" s="28">
        <v>92</v>
      </c>
      <c r="K31" s="28">
        <v>53</v>
      </c>
      <c r="L31" s="173">
        <f t="shared" si="7"/>
        <v>39</v>
      </c>
      <c r="M31" s="28"/>
      <c r="N31" s="28">
        <v>41</v>
      </c>
      <c r="O31" s="28">
        <v>26</v>
      </c>
      <c r="P31" s="173">
        <f t="shared" si="8"/>
        <v>15</v>
      </c>
      <c r="Q31" s="28"/>
      <c r="R31" s="28">
        <v>32</v>
      </c>
      <c r="S31" s="28">
        <v>23</v>
      </c>
      <c r="T31" s="173">
        <f t="shared" si="9"/>
        <v>9</v>
      </c>
      <c r="U31" s="28"/>
      <c r="V31" s="28">
        <v>17</v>
      </c>
      <c r="W31" s="28">
        <v>7</v>
      </c>
      <c r="X31" s="173">
        <f t="shared" si="10"/>
        <v>10</v>
      </c>
      <c r="Y31" s="28"/>
      <c r="Z31" s="28">
        <v>4</v>
      </c>
      <c r="AA31" s="28">
        <v>4</v>
      </c>
      <c r="AB31" s="173">
        <f t="shared" si="11"/>
        <v>0</v>
      </c>
      <c r="AD31" s="145" t="s">
        <v>69</v>
      </c>
      <c r="AE31" s="146">
        <v>6720</v>
      </c>
      <c r="AF31" s="146">
        <v>3491</v>
      </c>
      <c r="AG31" s="146">
        <v>3229</v>
      </c>
      <c r="AH31" s="146"/>
      <c r="AI31" s="146">
        <v>1112</v>
      </c>
      <c r="AJ31" s="146">
        <v>572</v>
      </c>
      <c r="AK31" s="144">
        <f t="shared" si="0"/>
        <v>540</v>
      </c>
      <c r="AL31" s="146"/>
      <c r="AM31" s="146">
        <v>1265</v>
      </c>
      <c r="AN31" s="146">
        <v>649</v>
      </c>
      <c r="AO31" s="144">
        <f t="shared" si="1"/>
        <v>616</v>
      </c>
      <c r="AP31" s="146"/>
      <c r="AQ31" s="146">
        <v>1118</v>
      </c>
      <c r="AR31" s="146">
        <v>596</v>
      </c>
      <c r="AS31" s="144">
        <f t="shared" si="2"/>
        <v>522</v>
      </c>
      <c r="AT31" s="146"/>
      <c r="AU31" s="146">
        <v>1108</v>
      </c>
      <c r="AV31" s="146">
        <v>583</v>
      </c>
      <c r="AW31" s="144">
        <f t="shared" si="3"/>
        <v>525</v>
      </c>
      <c r="AX31" s="146"/>
      <c r="AY31" s="146">
        <v>1076</v>
      </c>
      <c r="AZ31" s="146">
        <v>564</v>
      </c>
      <c r="BA31" s="144">
        <f t="shared" si="4"/>
        <v>512</v>
      </c>
      <c r="BB31" s="146"/>
      <c r="BC31" s="146">
        <v>1041</v>
      </c>
      <c r="BD31" s="146">
        <v>527</v>
      </c>
      <c r="BE31" s="144">
        <f t="shared" si="5"/>
        <v>514</v>
      </c>
    </row>
    <row r="32" spans="1:57" ht="15" customHeight="1" x14ac:dyDescent="0.25">
      <c r="A32" s="4" t="s">
        <v>70</v>
      </c>
      <c r="B32" s="28">
        <v>499</v>
      </c>
      <c r="C32" s="28">
        <v>303</v>
      </c>
      <c r="D32" s="28">
        <v>196</v>
      </c>
      <c r="E32" s="28"/>
      <c r="F32" s="28">
        <v>37</v>
      </c>
      <c r="G32" s="28">
        <v>25</v>
      </c>
      <c r="H32" s="173">
        <f t="shared" si="6"/>
        <v>12</v>
      </c>
      <c r="I32" s="28"/>
      <c r="J32" s="28">
        <v>245</v>
      </c>
      <c r="K32" s="28">
        <v>145</v>
      </c>
      <c r="L32" s="173">
        <f t="shared" si="7"/>
        <v>100</v>
      </c>
      <c r="M32" s="28"/>
      <c r="N32" s="28">
        <v>74</v>
      </c>
      <c r="O32" s="28">
        <v>46</v>
      </c>
      <c r="P32" s="173">
        <f t="shared" si="8"/>
        <v>28</v>
      </c>
      <c r="Q32" s="28"/>
      <c r="R32" s="28">
        <v>96</v>
      </c>
      <c r="S32" s="28">
        <v>54</v>
      </c>
      <c r="T32" s="173">
        <f t="shared" si="9"/>
        <v>42</v>
      </c>
      <c r="U32" s="28"/>
      <c r="V32" s="28">
        <v>36</v>
      </c>
      <c r="W32" s="28">
        <v>27</v>
      </c>
      <c r="X32" s="173">
        <f t="shared" si="10"/>
        <v>9</v>
      </c>
      <c r="Y32" s="28"/>
      <c r="Z32" s="28">
        <v>11</v>
      </c>
      <c r="AA32" s="28">
        <v>6</v>
      </c>
      <c r="AB32" s="173">
        <f t="shared" si="11"/>
        <v>5</v>
      </c>
      <c r="AD32" s="145" t="s">
        <v>70</v>
      </c>
      <c r="AE32" s="146">
        <v>14628</v>
      </c>
      <c r="AF32" s="146">
        <v>7537</v>
      </c>
      <c r="AG32" s="146">
        <v>7091</v>
      </c>
      <c r="AH32" s="146"/>
      <c r="AI32" s="146">
        <v>2423</v>
      </c>
      <c r="AJ32" s="146">
        <v>1237</v>
      </c>
      <c r="AK32" s="144">
        <f t="shared" si="0"/>
        <v>1186</v>
      </c>
      <c r="AL32" s="146"/>
      <c r="AM32" s="146">
        <v>2822</v>
      </c>
      <c r="AN32" s="146">
        <v>1449</v>
      </c>
      <c r="AO32" s="144">
        <f t="shared" si="1"/>
        <v>1373</v>
      </c>
      <c r="AP32" s="146"/>
      <c r="AQ32" s="146">
        <v>2442</v>
      </c>
      <c r="AR32" s="146">
        <v>1283</v>
      </c>
      <c r="AS32" s="144">
        <f t="shared" si="2"/>
        <v>1159</v>
      </c>
      <c r="AT32" s="146"/>
      <c r="AU32" s="146">
        <v>2382</v>
      </c>
      <c r="AV32" s="146">
        <v>1250</v>
      </c>
      <c r="AW32" s="144">
        <f t="shared" si="3"/>
        <v>1132</v>
      </c>
      <c r="AX32" s="146"/>
      <c r="AY32" s="146">
        <v>2343</v>
      </c>
      <c r="AZ32" s="146">
        <v>1190</v>
      </c>
      <c r="BA32" s="144">
        <f t="shared" si="4"/>
        <v>1153</v>
      </c>
      <c r="BB32" s="146"/>
      <c r="BC32" s="146">
        <v>2216</v>
      </c>
      <c r="BD32" s="146">
        <v>1128</v>
      </c>
      <c r="BE32" s="144">
        <f t="shared" si="5"/>
        <v>1088</v>
      </c>
    </row>
    <row r="33" spans="1:59" ht="15" customHeight="1" x14ac:dyDescent="0.25">
      <c r="A33" s="4" t="s">
        <v>71</v>
      </c>
      <c r="B33" s="28">
        <v>599</v>
      </c>
      <c r="C33" s="28">
        <v>365</v>
      </c>
      <c r="D33" s="28">
        <v>234</v>
      </c>
      <c r="E33" s="28"/>
      <c r="F33" s="28">
        <v>54</v>
      </c>
      <c r="G33" s="28">
        <v>30</v>
      </c>
      <c r="H33" s="173">
        <f t="shared" si="6"/>
        <v>24</v>
      </c>
      <c r="I33" s="28"/>
      <c r="J33" s="28">
        <v>226</v>
      </c>
      <c r="K33" s="28">
        <v>149</v>
      </c>
      <c r="L33" s="173">
        <f t="shared" si="7"/>
        <v>77</v>
      </c>
      <c r="M33" s="28"/>
      <c r="N33" s="28">
        <v>123</v>
      </c>
      <c r="O33" s="28">
        <v>75</v>
      </c>
      <c r="P33" s="173">
        <f t="shared" si="8"/>
        <v>48</v>
      </c>
      <c r="Q33" s="28"/>
      <c r="R33" s="28">
        <v>112</v>
      </c>
      <c r="S33" s="28">
        <v>63</v>
      </c>
      <c r="T33" s="173">
        <f t="shared" si="9"/>
        <v>49</v>
      </c>
      <c r="U33" s="28"/>
      <c r="V33" s="28">
        <v>54</v>
      </c>
      <c r="W33" s="28">
        <v>32</v>
      </c>
      <c r="X33" s="173">
        <f t="shared" si="10"/>
        <v>22</v>
      </c>
      <c r="Y33" s="28"/>
      <c r="Z33" s="28">
        <v>30</v>
      </c>
      <c r="AA33" s="28">
        <v>16</v>
      </c>
      <c r="AB33" s="173">
        <f t="shared" si="11"/>
        <v>14</v>
      </c>
      <c r="AD33" s="145" t="s">
        <v>71</v>
      </c>
      <c r="AE33" s="146">
        <v>14750</v>
      </c>
      <c r="AF33" s="146">
        <v>7570</v>
      </c>
      <c r="AG33" s="146">
        <v>7180</v>
      </c>
      <c r="AH33" s="146"/>
      <c r="AI33" s="146">
        <v>2409</v>
      </c>
      <c r="AJ33" s="146">
        <v>1256</v>
      </c>
      <c r="AK33" s="144">
        <f t="shared" si="0"/>
        <v>1153</v>
      </c>
      <c r="AL33" s="146"/>
      <c r="AM33" s="146">
        <v>2752</v>
      </c>
      <c r="AN33" s="146">
        <v>1428</v>
      </c>
      <c r="AO33" s="144">
        <f t="shared" si="1"/>
        <v>1324</v>
      </c>
      <c r="AP33" s="146"/>
      <c r="AQ33" s="146">
        <v>2412</v>
      </c>
      <c r="AR33" s="146">
        <v>1274</v>
      </c>
      <c r="AS33" s="144">
        <f t="shared" si="2"/>
        <v>1138</v>
      </c>
      <c r="AT33" s="146"/>
      <c r="AU33" s="146">
        <v>2459</v>
      </c>
      <c r="AV33" s="146">
        <v>1187</v>
      </c>
      <c r="AW33" s="144">
        <f t="shared" si="3"/>
        <v>1272</v>
      </c>
      <c r="AX33" s="146"/>
      <c r="AY33" s="146">
        <v>2343</v>
      </c>
      <c r="AZ33" s="146">
        <v>1210</v>
      </c>
      <c r="BA33" s="144">
        <f t="shared" si="4"/>
        <v>1133</v>
      </c>
      <c r="BB33" s="146"/>
      <c r="BC33" s="146">
        <v>2375</v>
      </c>
      <c r="BD33" s="146">
        <v>1215</v>
      </c>
      <c r="BE33" s="144">
        <f t="shared" si="5"/>
        <v>1160</v>
      </c>
    </row>
    <row r="34" spans="1:59" ht="15" customHeight="1" x14ac:dyDescent="0.25">
      <c r="A34" s="4" t="s">
        <v>72</v>
      </c>
      <c r="B34" s="28">
        <v>284</v>
      </c>
      <c r="C34" s="28">
        <v>174</v>
      </c>
      <c r="D34" s="28">
        <v>110</v>
      </c>
      <c r="E34" s="28"/>
      <c r="F34" s="28">
        <v>11</v>
      </c>
      <c r="G34" s="28">
        <v>4</v>
      </c>
      <c r="H34" s="173">
        <f t="shared" si="6"/>
        <v>7</v>
      </c>
      <c r="I34" s="28"/>
      <c r="J34" s="28">
        <v>134</v>
      </c>
      <c r="K34" s="28">
        <v>80</v>
      </c>
      <c r="L34" s="173">
        <f t="shared" si="7"/>
        <v>54</v>
      </c>
      <c r="M34" s="28"/>
      <c r="N34" s="28">
        <v>51</v>
      </c>
      <c r="O34" s="28">
        <v>32</v>
      </c>
      <c r="P34" s="173">
        <f t="shared" si="8"/>
        <v>19</v>
      </c>
      <c r="Q34" s="28"/>
      <c r="R34" s="28">
        <v>48</v>
      </c>
      <c r="S34" s="28">
        <v>29</v>
      </c>
      <c r="T34" s="173">
        <f t="shared" si="9"/>
        <v>19</v>
      </c>
      <c r="U34" s="28"/>
      <c r="V34" s="28">
        <v>32</v>
      </c>
      <c r="W34" s="28">
        <v>25</v>
      </c>
      <c r="X34" s="173">
        <f t="shared" si="10"/>
        <v>7</v>
      </c>
      <c r="Y34" s="28"/>
      <c r="Z34" s="28">
        <v>8</v>
      </c>
      <c r="AA34" s="28">
        <v>4</v>
      </c>
      <c r="AB34" s="173">
        <f t="shared" si="11"/>
        <v>4</v>
      </c>
      <c r="AD34" s="145" t="s">
        <v>72</v>
      </c>
      <c r="AE34" s="146">
        <v>7509</v>
      </c>
      <c r="AF34" s="146">
        <v>3923</v>
      </c>
      <c r="AG34" s="146">
        <v>3586</v>
      </c>
      <c r="AH34" s="146"/>
      <c r="AI34" s="146">
        <v>1295</v>
      </c>
      <c r="AJ34" s="146">
        <v>660</v>
      </c>
      <c r="AK34" s="144">
        <f t="shared" si="0"/>
        <v>635</v>
      </c>
      <c r="AL34" s="146"/>
      <c r="AM34" s="146">
        <v>1555</v>
      </c>
      <c r="AN34" s="146">
        <v>839</v>
      </c>
      <c r="AO34" s="144">
        <f t="shared" si="1"/>
        <v>716</v>
      </c>
      <c r="AP34" s="146"/>
      <c r="AQ34" s="146">
        <v>1281</v>
      </c>
      <c r="AR34" s="146">
        <v>680</v>
      </c>
      <c r="AS34" s="144">
        <f t="shared" si="2"/>
        <v>601</v>
      </c>
      <c r="AT34" s="146"/>
      <c r="AU34" s="146">
        <v>1197</v>
      </c>
      <c r="AV34" s="146">
        <v>592</v>
      </c>
      <c r="AW34" s="144">
        <f t="shared" si="3"/>
        <v>605</v>
      </c>
      <c r="AX34" s="146"/>
      <c r="AY34" s="146">
        <v>1168</v>
      </c>
      <c r="AZ34" s="146">
        <v>618</v>
      </c>
      <c r="BA34" s="144">
        <f t="shared" si="4"/>
        <v>550</v>
      </c>
      <c r="BB34" s="146"/>
      <c r="BC34" s="146">
        <v>1013</v>
      </c>
      <c r="BD34" s="146">
        <v>534</v>
      </c>
      <c r="BE34" s="144">
        <f t="shared" si="5"/>
        <v>479</v>
      </c>
    </row>
    <row r="35" spans="1:59" ht="15" customHeight="1" x14ac:dyDescent="0.25">
      <c r="A35" s="4" t="s">
        <v>73</v>
      </c>
      <c r="B35" s="28">
        <v>322</v>
      </c>
      <c r="C35" s="28">
        <v>196</v>
      </c>
      <c r="D35" s="28">
        <v>126</v>
      </c>
      <c r="E35" s="28"/>
      <c r="F35" s="28">
        <v>13</v>
      </c>
      <c r="G35" s="28">
        <v>8</v>
      </c>
      <c r="H35" s="173">
        <f t="shared" si="6"/>
        <v>5</v>
      </c>
      <c r="I35" s="28"/>
      <c r="J35" s="28">
        <v>138</v>
      </c>
      <c r="K35" s="28">
        <v>88</v>
      </c>
      <c r="L35" s="173">
        <f t="shared" si="7"/>
        <v>50</v>
      </c>
      <c r="M35" s="28"/>
      <c r="N35" s="28">
        <v>54</v>
      </c>
      <c r="O35" s="28">
        <v>30</v>
      </c>
      <c r="P35" s="173">
        <f t="shared" si="8"/>
        <v>24</v>
      </c>
      <c r="Q35" s="28"/>
      <c r="R35" s="28">
        <v>67</v>
      </c>
      <c r="S35" s="28">
        <v>39</v>
      </c>
      <c r="T35" s="173">
        <f t="shared" si="9"/>
        <v>28</v>
      </c>
      <c r="U35" s="28"/>
      <c r="V35" s="28">
        <v>48</v>
      </c>
      <c r="W35" s="28">
        <v>29</v>
      </c>
      <c r="X35" s="173">
        <f t="shared" si="10"/>
        <v>19</v>
      </c>
      <c r="Y35" s="28"/>
      <c r="Z35" s="28">
        <v>2</v>
      </c>
      <c r="AA35" s="28">
        <v>2</v>
      </c>
      <c r="AB35" s="173">
        <f t="shared" si="11"/>
        <v>0</v>
      </c>
      <c r="AD35" s="145" t="s">
        <v>73</v>
      </c>
      <c r="AE35" s="146">
        <v>8591</v>
      </c>
      <c r="AF35" s="146">
        <v>4454</v>
      </c>
      <c r="AG35" s="146">
        <v>4137</v>
      </c>
      <c r="AH35" s="146"/>
      <c r="AI35" s="146">
        <v>1391</v>
      </c>
      <c r="AJ35" s="146">
        <v>718</v>
      </c>
      <c r="AK35" s="144">
        <f t="shared" si="0"/>
        <v>673</v>
      </c>
      <c r="AL35" s="146"/>
      <c r="AM35" s="146">
        <v>1536</v>
      </c>
      <c r="AN35" s="146">
        <v>795</v>
      </c>
      <c r="AO35" s="144">
        <f t="shared" si="1"/>
        <v>741</v>
      </c>
      <c r="AP35" s="146"/>
      <c r="AQ35" s="146">
        <v>1461</v>
      </c>
      <c r="AR35" s="146">
        <v>748</v>
      </c>
      <c r="AS35" s="144">
        <f t="shared" si="2"/>
        <v>713</v>
      </c>
      <c r="AT35" s="146"/>
      <c r="AU35" s="146">
        <v>1429</v>
      </c>
      <c r="AV35" s="146">
        <v>765</v>
      </c>
      <c r="AW35" s="144">
        <f t="shared" si="3"/>
        <v>664</v>
      </c>
      <c r="AX35" s="146"/>
      <c r="AY35" s="146">
        <v>1391</v>
      </c>
      <c r="AZ35" s="146">
        <v>723</v>
      </c>
      <c r="BA35" s="144">
        <f t="shared" si="4"/>
        <v>668</v>
      </c>
      <c r="BB35" s="146"/>
      <c r="BC35" s="146">
        <v>1383</v>
      </c>
      <c r="BD35" s="146">
        <v>705</v>
      </c>
      <c r="BE35" s="144">
        <f t="shared" si="5"/>
        <v>678</v>
      </c>
    </row>
    <row r="36" spans="1:59" ht="15" customHeight="1" x14ac:dyDescent="0.25">
      <c r="A36" s="4" t="s">
        <v>74</v>
      </c>
      <c r="B36" s="28">
        <v>83</v>
      </c>
      <c r="C36" s="28">
        <v>55</v>
      </c>
      <c r="D36" s="28">
        <v>28</v>
      </c>
      <c r="E36" s="28"/>
      <c r="F36" s="28">
        <v>2</v>
      </c>
      <c r="G36" s="28">
        <v>1</v>
      </c>
      <c r="H36" s="173">
        <f t="shared" si="6"/>
        <v>1</v>
      </c>
      <c r="I36" s="28"/>
      <c r="J36" s="28">
        <v>33</v>
      </c>
      <c r="K36" s="28">
        <v>18</v>
      </c>
      <c r="L36" s="173">
        <f t="shared" si="7"/>
        <v>15</v>
      </c>
      <c r="M36" s="28"/>
      <c r="N36" s="28">
        <v>20</v>
      </c>
      <c r="O36" s="28">
        <v>13</v>
      </c>
      <c r="P36" s="173">
        <f t="shared" si="8"/>
        <v>7</v>
      </c>
      <c r="Q36" s="28"/>
      <c r="R36" s="28">
        <v>20</v>
      </c>
      <c r="S36" s="28">
        <v>18</v>
      </c>
      <c r="T36" s="173">
        <f t="shared" si="9"/>
        <v>2</v>
      </c>
      <c r="U36" s="28"/>
      <c r="V36" s="28">
        <v>7</v>
      </c>
      <c r="W36" s="28">
        <v>4</v>
      </c>
      <c r="X36" s="173">
        <f t="shared" si="10"/>
        <v>3</v>
      </c>
      <c r="Y36" s="28"/>
      <c r="Z36" s="28">
        <v>1</v>
      </c>
      <c r="AA36" s="28">
        <v>1</v>
      </c>
      <c r="AB36" s="173">
        <f t="shared" si="11"/>
        <v>0</v>
      </c>
      <c r="AD36" s="145" t="s">
        <v>74</v>
      </c>
      <c r="AE36" s="146">
        <v>2877</v>
      </c>
      <c r="AF36" s="146">
        <v>1549</v>
      </c>
      <c r="AG36" s="146">
        <v>1328</v>
      </c>
      <c r="AH36" s="146"/>
      <c r="AI36" s="146">
        <v>463</v>
      </c>
      <c r="AJ36" s="146">
        <v>247</v>
      </c>
      <c r="AK36" s="144">
        <f t="shared" si="0"/>
        <v>216</v>
      </c>
      <c r="AL36" s="146"/>
      <c r="AM36" s="146">
        <v>566</v>
      </c>
      <c r="AN36" s="146">
        <v>309</v>
      </c>
      <c r="AO36" s="144">
        <f t="shared" si="1"/>
        <v>257</v>
      </c>
      <c r="AP36" s="146"/>
      <c r="AQ36" s="146">
        <v>513</v>
      </c>
      <c r="AR36" s="146">
        <v>284</v>
      </c>
      <c r="AS36" s="144">
        <f t="shared" si="2"/>
        <v>229</v>
      </c>
      <c r="AT36" s="146"/>
      <c r="AU36" s="146">
        <v>442</v>
      </c>
      <c r="AV36" s="146">
        <v>230</v>
      </c>
      <c r="AW36" s="144">
        <f t="shared" si="3"/>
        <v>212</v>
      </c>
      <c r="AX36" s="146"/>
      <c r="AY36" s="146">
        <v>475</v>
      </c>
      <c r="AZ36" s="146">
        <v>272</v>
      </c>
      <c r="BA36" s="144">
        <f t="shared" si="4"/>
        <v>203</v>
      </c>
      <c r="BB36" s="146"/>
      <c r="BC36" s="146">
        <v>418</v>
      </c>
      <c r="BD36" s="146">
        <v>207</v>
      </c>
      <c r="BE36" s="144">
        <f t="shared" si="5"/>
        <v>211</v>
      </c>
    </row>
    <row r="37" spans="1:59" ht="15" customHeight="1" x14ac:dyDescent="0.25">
      <c r="A37" s="4" t="s">
        <v>75</v>
      </c>
      <c r="B37" s="28">
        <v>837</v>
      </c>
      <c r="C37" s="28">
        <v>550</v>
      </c>
      <c r="D37" s="28">
        <v>287</v>
      </c>
      <c r="E37" s="28"/>
      <c r="F37" s="28">
        <v>67</v>
      </c>
      <c r="G37" s="28">
        <v>39</v>
      </c>
      <c r="H37" s="173">
        <f t="shared" si="6"/>
        <v>28</v>
      </c>
      <c r="I37" s="28"/>
      <c r="J37" s="28">
        <v>288</v>
      </c>
      <c r="K37" s="28">
        <v>195</v>
      </c>
      <c r="L37" s="173">
        <f t="shared" si="7"/>
        <v>93</v>
      </c>
      <c r="M37" s="28"/>
      <c r="N37" s="28">
        <v>162</v>
      </c>
      <c r="O37" s="28">
        <v>105</v>
      </c>
      <c r="P37" s="173">
        <f t="shared" si="8"/>
        <v>57</v>
      </c>
      <c r="Q37" s="28"/>
      <c r="R37" s="28">
        <v>171</v>
      </c>
      <c r="S37" s="28">
        <v>110</v>
      </c>
      <c r="T37" s="173">
        <f t="shared" si="9"/>
        <v>61</v>
      </c>
      <c r="U37" s="28"/>
      <c r="V37" s="28">
        <v>111</v>
      </c>
      <c r="W37" s="28">
        <v>73</v>
      </c>
      <c r="X37" s="173">
        <f t="shared" si="10"/>
        <v>38</v>
      </c>
      <c r="Y37" s="28"/>
      <c r="Z37" s="28">
        <v>38</v>
      </c>
      <c r="AA37" s="28">
        <v>28</v>
      </c>
      <c r="AB37" s="173">
        <f t="shared" si="11"/>
        <v>10</v>
      </c>
      <c r="AD37" s="145" t="s">
        <v>75</v>
      </c>
      <c r="AE37" s="146">
        <v>25645</v>
      </c>
      <c r="AF37" s="146">
        <v>13170</v>
      </c>
      <c r="AG37" s="146">
        <v>12475</v>
      </c>
      <c r="AH37" s="146"/>
      <c r="AI37" s="146">
        <v>4431</v>
      </c>
      <c r="AJ37" s="146">
        <v>2253</v>
      </c>
      <c r="AK37" s="144">
        <f t="shared" si="0"/>
        <v>2178</v>
      </c>
      <c r="AL37" s="146"/>
      <c r="AM37" s="146">
        <v>4611</v>
      </c>
      <c r="AN37" s="146">
        <v>2469</v>
      </c>
      <c r="AO37" s="144">
        <f t="shared" si="1"/>
        <v>2142</v>
      </c>
      <c r="AP37" s="146"/>
      <c r="AQ37" s="146">
        <v>4343</v>
      </c>
      <c r="AR37" s="146">
        <v>2198</v>
      </c>
      <c r="AS37" s="144">
        <f t="shared" si="2"/>
        <v>2145</v>
      </c>
      <c r="AT37" s="146"/>
      <c r="AU37" s="146">
        <v>4193</v>
      </c>
      <c r="AV37" s="146">
        <v>2167</v>
      </c>
      <c r="AW37" s="144">
        <f t="shared" si="3"/>
        <v>2026</v>
      </c>
      <c r="AX37" s="146"/>
      <c r="AY37" s="146">
        <v>4122</v>
      </c>
      <c r="AZ37" s="146">
        <v>2055</v>
      </c>
      <c r="BA37" s="144">
        <f t="shared" si="4"/>
        <v>2067</v>
      </c>
      <c r="BB37" s="146"/>
      <c r="BC37" s="146">
        <v>3945</v>
      </c>
      <c r="BD37" s="146">
        <v>2028</v>
      </c>
      <c r="BE37" s="144">
        <f t="shared" si="5"/>
        <v>1917</v>
      </c>
    </row>
    <row r="38" spans="1:59" ht="15" customHeight="1" x14ac:dyDescent="0.25">
      <c r="A38" s="4" t="s">
        <v>76</v>
      </c>
      <c r="B38" s="28">
        <v>695</v>
      </c>
      <c r="C38" s="28">
        <v>419</v>
      </c>
      <c r="D38" s="28">
        <v>276</v>
      </c>
      <c r="E38" s="28"/>
      <c r="F38" s="28">
        <v>51</v>
      </c>
      <c r="G38" s="28">
        <v>27</v>
      </c>
      <c r="H38" s="173">
        <f t="shared" si="6"/>
        <v>24</v>
      </c>
      <c r="I38" s="28"/>
      <c r="J38" s="28">
        <v>258</v>
      </c>
      <c r="K38" s="28">
        <v>158</v>
      </c>
      <c r="L38" s="173">
        <f t="shared" si="7"/>
        <v>100</v>
      </c>
      <c r="M38" s="28"/>
      <c r="N38" s="28">
        <v>103</v>
      </c>
      <c r="O38" s="28">
        <v>56</v>
      </c>
      <c r="P38" s="173">
        <f t="shared" si="8"/>
        <v>47</v>
      </c>
      <c r="Q38" s="28"/>
      <c r="R38" s="28">
        <v>146</v>
      </c>
      <c r="S38" s="28">
        <v>85</v>
      </c>
      <c r="T38" s="173">
        <f t="shared" si="9"/>
        <v>61</v>
      </c>
      <c r="U38" s="28"/>
      <c r="V38" s="28">
        <v>99</v>
      </c>
      <c r="W38" s="28">
        <v>68</v>
      </c>
      <c r="X38" s="173">
        <f t="shared" si="10"/>
        <v>31</v>
      </c>
      <c r="Y38" s="28"/>
      <c r="Z38" s="28">
        <v>38</v>
      </c>
      <c r="AA38" s="28">
        <v>25</v>
      </c>
      <c r="AB38" s="173">
        <f t="shared" si="11"/>
        <v>13</v>
      </c>
      <c r="AD38" s="145" t="s">
        <v>76</v>
      </c>
      <c r="AE38" s="146">
        <v>20550</v>
      </c>
      <c r="AF38" s="146">
        <v>10639</v>
      </c>
      <c r="AG38" s="146">
        <v>9911</v>
      </c>
      <c r="AH38" s="146"/>
      <c r="AI38" s="146">
        <v>3367</v>
      </c>
      <c r="AJ38" s="146">
        <v>1746</v>
      </c>
      <c r="AK38" s="144">
        <f t="shared" si="0"/>
        <v>1621</v>
      </c>
      <c r="AL38" s="146"/>
      <c r="AM38" s="146">
        <v>3699</v>
      </c>
      <c r="AN38" s="146">
        <v>1944</v>
      </c>
      <c r="AO38" s="144">
        <f t="shared" si="1"/>
        <v>1755</v>
      </c>
      <c r="AP38" s="146"/>
      <c r="AQ38" s="146">
        <v>3494</v>
      </c>
      <c r="AR38" s="146">
        <v>1789</v>
      </c>
      <c r="AS38" s="144">
        <f t="shared" si="2"/>
        <v>1705</v>
      </c>
      <c r="AT38" s="146"/>
      <c r="AU38" s="146">
        <v>3327</v>
      </c>
      <c r="AV38" s="146">
        <v>1718</v>
      </c>
      <c r="AW38" s="144">
        <f t="shared" si="3"/>
        <v>1609</v>
      </c>
      <c r="AX38" s="146"/>
      <c r="AY38" s="146">
        <v>3382</v>
      </c>
      <c r="AZ38" s="146">
        <v>1768</v>
      </c>
      <c r="BA38" s="144">
        <f t="shared" si="4"/>
        <v>1614</v>
      </c>
      <c r="BB38" s="146"/>
      <c r="BC38" s="146">
        <v>3281</v>
      </c>
      <c r="BD38" s="146">
        <v>1674</v>
      </c>
      <c r="BE38" s="144">
        <f t="shared" si="5"/>
        <v>1607</v>
      </c>
    </row>
    <row r="39" spans="1:59" ht="15" customHeight="1" thickBot="1" x14ac:dyDescent="0.3">
      <c r="A39" s="54" t="s">
        <v>77</v>
      </c>
      <c r="B39" s="29">
        <v>304</v>
      </c>
      <c r="C39" s="29">
        <v>180</v>
      </c>
      <c r="D39" s="29">
        <v>124</v>
      </c>
      <c r="E39" s="29"/>
      <c r="F39" s="29">
        <v>13</v>
      </c>
      <c r="G39" s="29">
        <v>8</v>
      </c>
      <c r="H39" s="174">
        <f t="shared" si="6"/>
        <v>5</v>
      </c>
      <c r="I39" s="29"/>
      <c r="J39" s="29">
        <v>78</v>
      </c>
      <c r="K39" s="29">
        <v>43</v>
      </c>
      <c r="L39" s="174">
        <f t="shared" si="7"/>
        <v>35</v>
      </c>
      <c r="M39" s="29"/>
      <c r="N39" s="29">
        <v>72</v>
      </c>
      <c r="O39" s="29">
        <v>40</v>
      </c>
      <c r="P39" s="174">
        <f t="shared" si="8"/>
        <v>32</v>
      </c>
      <c r="Q39" s="29"/>
      <c r="R39" s="29">
        <v>84</v>
      </c>
      <c r="S39" s="29">
        <v>53</v>
      </c>
      <c r="T39" s="174">
        <f t="shared" si="9"/>
        <v>31</v>
      </c>
      <c r="U39" s="29"/>
      <c r="V39" s="29">
        <v>30</v>
      </c>
      <c r="W39" s="29">
        <v>14</v>
      </c>
      <c r="X39" s="174">
        <f t="shared" si="10"/>
        <v>16</v>
      </c>
      <c r="Y39" s="29"/>
      <c r="Z39" s="29">
        <v>27</v>
      </c>
      <c r="AA39" s="29">
        <v>19</v>
      </c>
      <c r="AB39" s="174">
        <f t="shared" si="11"/>
        <v>8</v>
      </c>
      <c r="AD39" s="149" t="s">
        <v>77</v>
      </c>
      <c r="AE39" s="150">
        <v>3335</v>
      </c>
      <c r="AF39" s="150">
        <v>1746</v>
      </c>
      <c r="AG39" s="150">
        <v>1589</v>
      </c>
      <c r="AH39" s="150"/>
      <c r="AI39" s="150">
        <v>554</v>
      </c>
      <c r="AJ39" s="150">
        <v>285</v>
      </c>
      <c r="AK39" s="151">
        <f t="shared" si="0"/>
        <v>269</v>
      </c>
      <c r="AL39" s="150"/>
      <c r="AM39" s="150">
        <v>643</v>
      </c>
      <c r="AN39" s="150">
        <v>335</v>
      </c>
      <c r="AO39" s="151">
        <f t="shared" si="1"/>
        <v>308</v>
      </c>
      <c r="AP39" s="150"/>
      <c r="AQ39" s="150">
        <v>587</v>
      </c>
      <c r="AR39" s="150">
        <v>313</v>
      </c>
      <c r="AS39" s="151">
        <f t="shared" si="2"/>
        <v>274</v>
      </c>
      <c r="AT39" s="150"/>
      <c r="AU39" s="150">
        <v>562</v>
      </c>
      <c r="AV39" s="150">
        <v>280</v>
      </c>
      <c r="AW39" s="151">
        <f t="shared" si="3"/>
        <v>282</v>
      </c>
      <c r="AX39" s="150"/>
      <c r="AY39" s="150">
        <v>507</v>
      </c>
      <c r="AZ39" s="150">
        <v>277</v>
      </c>
      <c r="BA39" s="151">
        <f t="shared" si="4"/>
        <v>230</v>
      </c>
      <c r="BB39" s="150"/>
      <c r="BC39" s="150">
        <v>482</v>
      </c>
      <c r="BD39" s="150">
        <v>256</v>
      </c>
      <c r="BE39" s="151">
        <f t="shared" si="5"/>
        <v>226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3.5" thickBot="1" x14ac:dyDescent="0.3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6.5" customHeight="1" thickBot="1" x14ac:dyDescent="0.3">
      <c r="A43" s="24"/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x14ac:dyDescent="0.25">
      <c r="A44" s="316" t="s">
        <v>137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9"/>
      <c r="AE44" s="30"/>
      <c r="AF44" s="30"/>
      <c r="AG44" s="30"/>
      <c r="AH44" s="30"/>
      <c r="AI44" s="30"/>
      <c r="AJ44" s="30"/>
      <c r="AL44" s="30"/>
      <c r="AM44" s="30"/>
      <c r="AN44" s="30"/>
      <c r="AP44" s="30"/>
      <c r="AQ44" s="30"/>
      <c r="AR44" s="30"/>
      <c r="AT44" s="30"/>
      <c r="AU44" s="30"/>
      <c r="AV44" s="30"/>
      <c r="AX44" s="30"/>
      <c r="AY44" s="30"/>
      <c r="AZ44" s="30"/>
      <c r="BB44" s="30"/>
      <c r="BC44" s="30"/>
      <c r="BD44" s="30"/>
    </row>
    <row r="45" spans="1:59" ht="14.25" x14ac:dyDescent="0.25">
      <c r="A45" s="316" t="s">
        <v>78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9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</row>
    <row r="46" spans="1:59" ht="14.25" x14ac:dyDescent="0.25">
      <c r="A46" s="316" t="s">
        <v>131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9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</row>
    <row r="47" spans="1:59" ht="14.25" x14ac:dyDescent="0.25">
      <c r="A47" s="316" t="s">
        <v>133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9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</row>
    <row r="48" spans="1:59" ht="14.25" x14ac:dyDescent="0.25">
      <c r="A48" s="316" t="s">
        <v>142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D48" s="9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</row>
    <row r="49" spans="1:57" ht="14.25" x14ac:dyDescent="0.25">
      <c r="A49" s="316" t="s">
        <v>129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D49" s="9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</row>
    <row r="50" spans="1:57" ht="13.5" thickBot="1" x14ac:dyDescent="0.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D50" s="9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</row>
    <row r="51" spans="1:57" ht="15" customHeight="1" thickBot="1" x14ac:dyDescent="0.3">
      <c r="A51" s="309" t="s">
        <v>145</v>
      </c>
      <c r="B51" s="311" t="s">
        <v>11</v>
      </c>
      <c r="C51" s="311"/>
      <c r="D51" s="311"/>
      <c r="E51" s="8"/>
      <c r="F51" s="311" t="s">
        <v>13</v>
      </c>
      <c r="G51" s="311"/>
      <c r="H51" s="311"/>
      <c r="I51" s="8"/>
      <c r="J51" s="311" t="s">
        <v>14</v>
      </c>
      <c r="K51" s="311"/>
      <c r="L51" s="311"/>
      <c r="M51" s="8"/>
      <c r="N51" s="311" t="s">
        <v>15</v>
      </c>
      <c r="O51" s="311"/>
      <c r="P51" s="311"/>
      <c r="Q51" s="8"/>
      <c r="R51" s="311" t="s">
        <v>17</v>
      </c>
      <c r="S51" s="311"/>
      <c r="T51" s="311"/>
      <c r="U51" s="8"/>
      <c r="V51" s="311" t="s">
        <v>18</v>
      </c>
      <c r="W51" s="311"/>
      <c r="X51" s="311"/>
      <c r="Y51" s="8"/>
      <c r="Z51" s="311" t="s">
        <v>19</v>
      </c>
      <c r="AA51" s="311"/>
      <c r="AB51" s="311"/>
      <c r="AD51" s="9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</row>
    <row r="52" spans="1:57" ht="15" customHeight="1" thickBot="1" x14ac:dyDescent="0.3">
      <c r="A52" s="309"/>
      <c r="B52" s="11" t="s">
        <v>32</v>
      </c>
      <c r="C52" s="11" t="s">
        <v>33</v>
      </c>
      <c r="D52" s="11" t="s">
        <v>34</v>
      </c>
      <c r="E52" s="11"/>
      <c r="F52" s="11" t="s">
        <v>32</v>
      </c>
      <c r="G52" s="11" t="s">
        <v>33</v>
      </c>
      <c r="H52" s="11" t="s">
        <v>34</v>
      </c>
      <c r="I52" s="11"/>
      <c r="J52" s="11" t="s">
        <v>32</v>
      </c>
      <c r="K52" s="11" t="s">
        <v>33</v>
      </c>
      <c r="L52" s="11" t="s">
        <v>34</v>
      </c>
      <c r="M52" s="11"/>
      <c r="N52" s="11" t="s">
        <v>32</v>
      </c>
      <c r="O52" s="11" t="s">
        <v>33</v>
      </c>
      <c r="P52" s="11" t="s">
        <v>34</v>
      </c>
      <c r="Q52" s="11"/>
      <c r="R52" s="11" t="s">
        <v>32</v>
      </c>
      <c r="S52" s="11" t="s">
        <v>33</v>
      </c>
      <c r="T52" s="11" t="s">
        <v>34</v>
      </c>
      <c r="U52" s="11"/>
      <c r="V52" s="11" t="s">
        <v>32</v>
      </c>
      <c r="W52" s="11" t="s">
        <v>33</v>
      </c>
      <c r="X52" s="11" t="s">
        <v>34</v>
      </c>
      <c r="Y52" s="11"/>
      <c r="Z52" s="11" t="s">
        <v>32</v>
      </c>
      <c r="AA52" s="11" t="s">
        <v>33</v>
      </c>
      <c r="AB52" s="11" t="s">
        <v>34</v>
      </c>
      <c r="AD52" s="9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</row>
    <row r="53" spans="1:57" ht="15" customHeight="1" x14ac:dyDescent="0.25">
      <c r="A53" s="2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D53" s="9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"/>
    </row>
    <row r="54" spans="1:57" s="26" customFormat="1" ht="15" customHeight="1" x14ac:dyDescent="0.25">
      <c r="A54" s="32" t="s">
        <v>50</v>
      </c>
      <c r="B54" s="75">
        <f>+B11/AE11*100</f>
        <v>3.1853620373367866</v>
      </c>
      <c r="C54" s="75">
        <f>+C11/AF11*100</f>
        <v>3.7749138187481406</v>
      </c>
      <c r="D54" s="75">
        <f>+D11/AG11*100</f>
        <v>2.5611854153948612</v>
      </c>
      <c r="E54" s="110"/>
      <c r="F54" s="75">
        <f>+F11/AI11*100</f>
        <v>1.2328785500596988</v>
      </c>
      <c r="G54" s="75">
        <f>+G11/AJ11*100</f>
        <v>1.3982000782574671</v>
      </c>
      <c r="H54" s="75">
        <f>+H11/AK11*100</f>
        <v>1.0578357178368227</v>
      </c>
      <c r="I54" s="110"/>
      <c r="J54" s="75">
        <f>+J11/AM11*100</f>
        <v>6.3594378997801986</v>
      </c>
      <c r="K54" s="75">
        <f>+K11/AN11*100</f>
        <v>7.4097800555199651</v>
      </c>
      <c r="L54" s="75">
        <f>+L11/AO11*100</f>
        <v>5.2195184756019053</v>
      </c>
      <c r="M54" s="110"/>
      <c r="N54" s="75">
        <f>+N11/AQ11*100</f>
        <v>3.4362283144142212</v>
      </c>
      <c r="O54" s="75">
        <f>+O11/AR11*100</f>
        <v>4.019355342230547</v>
      </c>
      <c r="P54" s="75">
        <f>+P11/AS11*100</f>
        <v>2.8181442161864059</v>
      </c>
      <c r="Q54" s="110"/>
      <c r="R54" s="75">
        <f>+R11/AU11*100</f>
        <v>3.9899127589967285</v>
      </c>
      <c r="S54" s="75">
        <f>+S11/AV11*100</f>
        <v>4.746743081535727</v>
      </c>
      <c r="T54" s="75">
        <f>+T11/AW11*100</f>
        <v>3.1902666031229847</v>
      </c>
      <c r="U54" s="110"/>
      <c r="V54" s="75">
        <f>+V11/AY11*100</f>
        <v>2.6926309890725695</v>
      </c>
      <c r="W54" s="75">
        <f>+W11/AZ11*100</f>
        <v>3.3204463820569767</v>
      </c>
      <c r="X54" s="75">
        <f>+X11/BA11*100</f>
        <v>2.0367240539688907</v>
      </c>
      <c r="Y54" s="110"/>
      <c r="Z54" s="75">
        <f>+Z11/BC11*100</f>
        <v>0.97925525061203444</v>
      </c>
      <c r="AA54" s="75">
        <f>+AA11/BD11*100</f>
        <v>1.1856816965668742</v>
      </c>
      <c r="AB54" s="75">
        <f>+AB11/BE11*100</f>
        <v>0.76582610214897207</v>
      </c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</row>
    <row r="55" spans="1:57" ht="15" customHeight="1" x14ac:dyDescent="0.25">
      <c r="A55" s="25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D55" s="9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"/>
    </row>
    <row r="56" spans="1:57" ht="15" customHeight="1" x14ac:dyDescent="0.25">
      <c r="A56" s="4" t="s">
        <v>51</v>
      </c>
      <c r="B56" s="65">
        <f>+B13/AE13*100</f>
        <v>3.8979520999652899</v>
      </c>
      <c r="C56" s="65">
        <f>+C13/AF13*100</f>
        <v>4.5433001557316004</v>
      </c>
      <c r="D56" s="65">
        <f>+D13/AG13*100</f>
        <v>3.2191439356171214</v>
      </c>
      <c r="E56" s="62"/>
      <c r="F56" s="65">
        <f>+F13/AI13*100</f>
        <v>0.79018506966105218</v>
      </c>
      <c r="G56" s="65">
        <f>+G13/AJ13*100</f>
        <v>0.86242299794661204</v>
      </c>
      <c r="H56" s="65">
        <f>+H13/AK13*100</f>
        <v>0.7160909856781803</v>
      </c>
      <c r="I56" s="62"/>
      <c r="J56" s="65">
        <f>+J13/AM13*100</f>
        <v>7.5112951807228923</v>
      </c>
      <c r="K56" s="65">
        <f>+K13/AN13*100</f>
        <v>8.8086642599277987</v>
      </c>
      <c r="L56" s="65">
        <f>+L13/AO13*100</f>
        <v>6.0975609756097562</v>
      </c>
      <c r="M56" s="62"/>
      <c r="N56" s="65">
        <f>+N13/AQ13*100</f>
        <v>4.5979381443298966</v>
      </c>
      <c r="O56" s="65">
        <f>+O13/AR13*100</f>
        <v>4.859739233504544</v>
      </c>
      <c r="P56" s="65">
        <f>+P13/AS13*100</f>
        <v>4.3122035360068995</v>
      </c>
      <c r="Q56" s="62"/>
      <c r="R56" s="65">
        <f>+R13/AU13*100</f>
        <v>4.5743329097839895</v>
      </c>
      <c r="S56" s="65">
        <f>+S13/AV13*100</f>
        <v>5.4822753503709816</v>
      </c>
      <c r="T56" s="65">
        <f>+T13/AW13*100</f>
        <v>3.6149825783972127</v>
      </c>
      <c r="U56" s="62"/>
      <c r="V56" s="65">
        <f>+V13/AY13*100</f>
        <v>4.1860465116279073</v>
      </c>
      <c r="W56" s="65">
        <f>+W13/AZ13*100</f>
        <v>5.0899517332163233</v>
      </c>
      <c r="X56" s="65">
        <f>+X13/BA13*100</f>
        <v>3.2647584973166368</v>
      </c>
      <c r="Y56" s="62"/>
      <c r="Z56" s="65">
        <f>+Z13/BC13*100</f>
        <v>1.2603215993046502</v>
      </c>
      <c r="AA56" s="65">
        <f>+AA13/BD13*100</f>
        <v>1.4604810996563573</v>
      </c>
      <c r="AB56" s="65">
        <f>+AB13/BE13*100</f>
        <v>1.0554089709762533</v>
      </c>
      <c r="AD56" s="9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"/>
    </row>
    <row r="57" spans="1:57" ht="15" customHeight="1" x14ac:dyDescent="0.25">
      <c r="A57" s="4" t="s">
        <v>52</v>
      </c>
      <c r="B57" s="65">
        <f t="shared" ref="B57:D65" si="12">+B18/AE18*100</f>
        <v>1.9031493396545887</v>
      </c>
      <c r="C57" s="65">
        <f t="shared" si="12"/>
        <v>2.3088023088023086</v>
      </c>
      <c r="D57" s="65">
        <f t="shared" si="12"/>
        <v>1.4701764211705404</v>
      </c>
      <c r="E57" s="62"/>
      <c r="F57" s="65">
        <f t="shared" ref="F57:H65" si="13">+F18/AI18*100</f>
        <v>0.56657223796033995</v>
      </c>
      <c r="G57" s="65">
        <f t="shared" si="13"/>
        <v>0.3129890453834116</v>
      </c>
      <c r="H57" s="65">
        <f t="shared" si="13"/>
        <v>0.83822296730930423</v>
      </c>
      <c r="I57" s="62"/>
      <c r="J57" s="65">
        <f t="shared" ref="J57:L65" si="14">+J18/AM18*100</f>
        <v>4.3444530643910007</v>
      </c>
      <c r="K57" s="65">
        <f t="shared" si="14"/>
        <v>5.5344958301743752</v>
      </c>
      <c r="L57" s="65">
        <f t="shared" si="14"/>
        <v>3.0976965845909454</v>
      </c>
      <c r="M57" s="62"/>
      <c r="N57" s="65">
        <f t="shared" ref="N57:P65" si="15">+N18/AQ18*100</f>
        <v>1.8466479325572061</v>
      </c>
      <c r="O57" s="65">
        <f t="shared" si="15"/>
        <v>2.0689655172413794</v>
      </c>
      <c r="P57" s="65">
        <f t="shared" si="15"/>
        <v>1.6020236087689714</v>
      </c>
      <c r="Q57" s="62"/>
      <c r="R57" s="65">
        <f t="shared" ref="R57:T65" si="16">+R18/AU18*100</f>
        <v>2.1955260977630489</v>
      </c>
      <c r="S57" s="65">
        <f t="shared" si="16"/>
        <v>2.4549918166939442</v>
      </c>
      <c r="T57" s="65">
        <f t="shared" si="16"/>
        <v>1.9295302013422819</v>
      </c>
      <c r="U57" s="62"/>
      <c r="V57" s="65">
        <f t="shared" ref="V57:X65" si="17">+V18/AY18*100</f>
        <v>1.6253207869974338</v>
      </c>
      <c r="W57" s="65">
        <f t="shared" si="17"/>
        <v>2.4793388429752068</v>
      </c>
      <c r="X57" s="65">
        <f t="shared" si="17"/>
        <v>0.70921985815602839</v>
      </c>
      <c r="Y57" s="62"/>
      <c r="Z57" s="65">
        <f t="shared" ref="Z57:AB65" si="18">+Z18/BC18*100</f>
        <v>0.7278608976951072</v>
      </c>
      <c r="AA57" s="65">
        <f t="shared" si="18"/>
        <v>0.93095422808378592</v>
      </c>
      <c r="AB57" s="65">
        <f t="shared" si="18"/>
        <v>0.5067567567567568</v>
      </c>
      <c r="AD57" s="9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"/>
    </row>
    <row r="58" spans="1:57" ht="15" customHeight="1" x14ac:dyDescent="0.25">
      <c r="A58" s="4" t="s">
        <v>53</v>
      </c>
      <c r="B58" s="65">
        <f t="shared" si="12"/>
        <v>1.1426978818283167</v>
      </c>
      <c r="C58" s="65">
        <f t="shared" si="12"/>
        <v>1.4460511679644048</v>
      </c>
      <c r="D58" s="65">
        <f t="shared" si="12"/>
        <v>0.83798882681564246</v>
      </c>
      <c r="E58" s="62"/>
      <c r="F58" s="65">
        <f t="shared" si="13"/>
        <v>0.967741935483871</v>
      </c>
      <c r="G58" s="65">
        <f t="shared" si="13"/>
        <v>1.2698412698412698</v>
      </c>
      <c r="H58" s="65">
        <f t="shared" si="13"/>
        <v>0.65573770491803274</v>
      </c>
      <c r="I58" s="62"/>
      <c r="J58" s="65">
        <f t="shared" si="14"/>
        <v>2.8099173553719008</v>
      </c>
      <c r="K58" s="65">
        <f t="shared" si="14"/>
        <v>3.5714285714285712</v>
      </c>
      <c r="L58" s="65">
        <f t="shared" si="14"/>
        <v>2.0202020202020203</v>
      </c>
      <c r="M58" s="62"/>
      <c r="N58" s="65">
        <f t="shared" si="15"/>
        <v>1.4876033057851239</v>
      </c>
      <c r="O58" s="65">
        <f t="shared" si="15"/>
        <v>1.5197568389057752</v>
      </c>
      <c r="P58" s="65">
        <f t="shared" si="15"/>
        <v>1.4492753623188406</v>
      </c>
      <c r="Q58" s="62"/>
      <c r="R58" s="65">
        <f t="shared" si="16"/>
        <v>0.49751243781094528</v>
      </c>
      <c r="S58" s="65">
        <f t="shared" si="16"/>
        <v>0.64935064935064934</v>
      </c>
      <c r="T58" s="65">
        <f t="shared" si="16"/>
        <v>0.33898305084745761</v>
      </c>
      <c r="U58" s="62"/>
      <c r="V58" s="65">
        <f t="shared" si="17"/>
        <v>0.69930069930069927</v>
      </c>
      <c r="W58" s="65">
        <f t="shared" si="17"/>
        <v>1.1029411764705883</v>
      </c>
      <c r="X58" s="65">
        <f t="shared" si="17"/>
        <v>0.33333333333333337</v>
      </c>
      <c r="Y58" s="62"/>
      <c r="Z58" s="65">
        <f t="shared" si="18"/>
        <v>0.34305317324185247</v>
      </c>
      <c r="AA58" s="65">
        <f t="shared" si="18"/>
        <v>0.37593984962406013</v>
      </c>
      <c r="AB58" s="65">
        <f t="shared" si="18"/>
        <v>0.31545741324921134</v>
      </c>
      <c r="AD58" s="9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"/>
    </row>
    <row r="59" spans="1:57" ht="15" customHeight="1" x14ac:dyDescent="0.25">
      <c r="A59" s="4" t="s">
        <v>54</v>
      </c>
      <c r="B59" s="65">
        <f t="shared" si="12"/>
        <v>3.0976259997460964</v>
      </c>
      <c r="C59" s="65">
        <f t="shared" si="12"/>
        <v>3.5502666403318193</v>
      </c>
      <c r="D59" s="65">
        <f t="shared" si="12"/>
        <v>2.6080593738566873</v>
      </c>
      <c r="E59" s="62"/>
      <c r="F59" s="65">
        <f t="shared" si="13"/>
        <v>1.3584905660377358</v>
      </c>
      <c r="G59" s="65">
        <f t="shared" si="13"/>
        <v>1.4014598540145984</v>
      </c>
      <c r="H59" s="65">
        <f t="shared" si="13"/>
        <v>1.3125</v>
      </c>
      <c r="I59" s="62"/>
      <c r="J59" s="65">
        <f t="shared" si="14"/>
        <v>5.2355297693051526</v>
      </c>
      <c r="K59" s="65">
        <f t="shared" si="14"/>
        <v>5.7498675145733973</v>
      </c>
      <c r="L59" s="65">
        <f t="shared" si="14"/>
        <v>4.6753246753246751</v>
      </c>
      <c r="M59" s="62"/>
      <c r="N59" s="65">
        <f t="shared" si="15"/>
        <v>3.5182889026658399</v>
      </c>
      <c r="O59" s="65">
        <f t="shared" si="15"/>
        <v>4.0450121654501219</v>
      </c>
      <c r="P59" s="65">
        <f t="shared" si="15"/>
        <v>2.9709228824273071</v>
      </c>
      <c r="Q59" s="62"/>
      <c r="R59" s="65">
        <f t="shared" si="16"/>
        <v>4.2209250112258641</v>
      </c>
      <c r="S59" s="65">
        <f t="shared" si="16"/>
        <v>4.890829694323144</v>
      </c>
      <c r="T59" s="65">
        <f t="shared" si="16"/>
        <v>3.512014787430684</v>
      </c>
      <c r="U59" s="62"/>
      <c r="V59" s="65">
        <f t="shared" si="17"/>
        <v>2.6119993667880324</v>
      </c>
      <c r="W59" s="65">
        <f t="shared" si="17"/>
        <v>3.2882606023355869</v>
      </c>
      <c r="X59" s="65">
        <f t="shared" si="17"/>
        <v>1.8935683969964086</v>
      </c>
      <c r="Y59" s="62"/>
      <c r="Z59" s="65">
        <f t="shared" si="18"/>
        <v>1.2683248229286772</v>
      </c>
      <c r="AA59" s="65">
        <f t="shared" si="18"/>
        <v>1.495448634590377</v>
      </c>
      <c r="AB59" s="65">
        <f t="shared" si="18"/>
        <v>1.0350584307178632</v>
      </c>
      <c r="AD59" s="9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"/>
    </row>
    <row r="60" spans="1:57" ht="15" customHeight="1" x14ac:dyDescent="0.25">
      <c r="A60" s="4" t="s">
        <v>55</v>
      </c>
      <c r="B60" s="65">
        <f t="shared" si="12"/>
        <v>2.1096570397111916</v>
      </c>
      <c r="C60" s="65">
        <f t="shared" si="12"/>
        <v>2.5452550740537578</v>
      </c>
      <c r="D60" s="65">
        <f t="shared" si="12"/>
        <v>1.6486706141878553</v>
      </c>
      <c r="E60" s="62"/>
      <c r="F60" s="65">
        <f t="shared" si="13"/>
        <v>0.43434680922151681</v>
      </c>
      <c r="G60" s="65">
        <f t="shared" si="13"/>
        <v>0.71289695398574204</v>
      </c>
      <c r="H60" s="65">
        <f t="shared" si="13"/>
        <v>0.13793103448275862</v>
      </c>
      <c r="I60" s="62"/>
      <c r="J60" s="65">
        <f t="shared" si="14"/>
        <v>4.4236760124610592</v>
      </c>
      <c r="K60" s="65">
        <f t="shared" si="14"/>
        <v>4.8648648648648649</v>
      </c>
      <c r="L60" s="65">
        <f t="shared" si="14"/>
        <v>3.9482200647249193</v>
      </c>
      <c r="M60" s="62"/>
      <c r="N60" s="65">
        <f t="shared" si="15"/>
        <v>2.6369863013698631</v>
      </c>
      <c r="O60" s="65">
        <f t="shared" si="15"/>
        <v>3.125</v>
      </c>
      <c r="P60" s="65">
        <f t="shared" si="15"/>
        <v>2.0953757225433525</v>
      </c>
      <c r="Q60" s="62"/>
      <c r="R60" s="65">
        <f t="shared" si="16"/>
        <v>2.3011844331641287</v>
      </c>
      <c r="S60" s="65">
        <f t="shared" si="16"/>
        <v>2.447089947089947</v>
      </c>
      <c r="T60" s="65">
        <f t="shared" si="16"/>
        <v>2.1483021483021481</v>
      </c>
      <c r="U60" s="62"/>
      <c r="V60" s="65">
        <f t="shared" si="17"/>
        <v>2.2144112478031635</v>
      </c>
      <c r="W60" s="65">
        <f t="shared" si="17"/>
        <v>3.1855955678670362</v>
      </c>
      <c r="X60" s="65">
        <f t="shared" si="17"/>
        <v>1.2134189864382585</v>
      </c>
      <c r="Y60" s="62"/>
      <c r="Z60" s="65">
        <f t="shared" si="18"/>
        <v>0.39215686274509803</v>
      </c>
      <c r="AA60" s="65">
        <f t="shared" si="18"/>
        <v>0.6360424028268552</v>
      </c>
      <c r="AB60" s="65">
        <f t="shared" si="18"/>
        <v>0.14388489208633093</v>
      </c>
      <c r="AD60" s="9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"/>
    </row>
    <row r="61" spans="1:57" ht="15" customHeight="1" x14ac:dyDescent="0.25">
      <c r="A61" s="4" t="s">
        <v>56</v>
      </c>
      <c r="B61" s="65">
        <f t="shared" si="12"/>
        <v>3.2817910928565674</v>
      </c>
      <c r="C61" s="65">
        <f t="shared" si="12"/>
        <v>3.8455513784461153</v>
      </c>
      <c r="D61" s="65">
        <f t="shared" si="12"/>
        <v>2.6852312282446547</v>
      </c>
      <c r="E61" s="62"/>
      <c r="F61" s="65">
        <f t="shared" si="13"/>
        <v>2.0935101186322398</v>
      </c>
      <c r="G61" s="65">
        <f t="shared" si="13"/>
        <v>2.1524663677130045</v>
      </c>
      <c r="H61" s="65">
        <f t="shared" si="13"/>
        <v>2.0299661672305462</v>
      </c>
      <c r="I61" s="62"/>
      <c r="J61" s="65">
        <f t="shared" si="14"/>
        <v>7.3165483107381108</v>
      </c>
      <c r="K61" s="65">
        <f t="shared" si="14"/>
        <v>8.3780437474205538</v>
      </c>
      <c r="L61" s="65">
        <f t="shared" si="14"/>
        <v>6.1600719424460433</v>
      </c>
      <c r="M61" s="62"/>
      <c r="N61" s="65">
        <f t="shared" si="15"/>
        <v>3.8151658767772512</v>
      </c>
      <c r="O61" s="65">
        <f t="shared" si="15"/>
        <v>4.9417249417249423</v>
      </c>
      <c r="P61" s="65">
        <f t="shared" si="15"/>
        <v>2.6506024096385543</v>
      </c>
      <c r="Q61" s="62"/>
      <c r="R61" s="65">
        <f t="shared" si="16"/>
        <v>2.5584255842558425</v>
      </c>
      <c r="S61" s="65">
        <f t="shared" si="16"/>
        <v>2.7698185291308501</v>
      </c>
      <c r="T61" s="65">
        <f t="shared" si="16"/>
        <v>2.3338406900050734</v>
      </c>
      <c r="U61" s="62"/>
      <c r="V61" s="65">
        <f t="shared" si="17"/>
        <v>2.3043808559128895</v>
      </c>
      <c r="W61" s="65">
        <f t="shared" si="17"/>
        <v>2.889001520527116</v>
      </c>
      <c r="X61" s="65">
        <f t="shared" si="17"/>
        <v>1.7206477732793521</v>
      </c>
      <c r="Y61" s="62"/>
      <c r="Z61" s="65">
        <f t="shared" si="18"/>
        <v>0.79365079365079361</v>
      </c>
      <c r="AA61" s="65">
        <f t="shared" si="18"/>
        <v>0.9984235417761429</v>
      </c>
      <c r="AB61" s="65">
        <f t="shared" si="18"/>
        <v>0.57110222729868643</v>
      </c>
      <c r="AD61" s="9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"/>
    </row>
    <row r="62" spans="1:57" ht="15" customHeight="1" x14ac:dyDescent="0.25">
      <c r="A62" s="4" t="s">
        <v>57</v>
      </c>
      <c r="B62" s="65">
        <f t="shared" si="12"/>
        <v>4.665721710370895</v>
      </c>
      <c r="C62" s="65">
        <f t="shared" si="12"/>
        <v>6.0150375939849621</v>
      </c>
      <c r="D62" s="65">
        <f t="shared" si="12"/>
        <v>3.2131469217561928</v>
      </c>
      <c r="E62" s="62"/>
      <c r="F62" s="65">
        <f t="shared" si="13"/>
        <v>1.7484868863483525</v>
      </c>
      <c r="G62" s="65">
        <f t="shared" si="13"/>
        <v>2.1963824289405682</v>
      </c>
      <c r="H62" s="65">
        <f t="shared" si="13"/>
        <v>1.2622720897615709</v>
      </c>
      <c r="I62" s="62"/>
      <c r="J62" s="65">
        <f t="shared" si="14"/>
        <v>9.5057034220532319</v>
      </c>
      <c r="K62" s="65">
        <f t="shared" si="14"/>
        <v>12.091898428053206</v>
      </c>
      <c r="L62" s="65">
        <f t="shared" si="14"/>
        <v>6.6577896138482027</v>
      </c>
      <c r="M62" s="62"/>
      <c r="N62" s="65">
        <f t="shared" si="15"/>
        <v>4.9819494584837543</v>
      </c>
      <c r="O62" s="65">
        <f t="shared" si="15"/>
        <v>5.4886211512717535</v>
      </c>
      <c r="P62" s="65">
        <f t="shared" si="15"/>
        <v>4.3887147335423196</v>
      </c>
      <c r="Q62" s="62"/>
      <c r="R62" s="65">
        <f t="shared" si="16"/>
        <v>5.4355400696864109</v>
      </c>
      <c r="S62" s="65">
        <f t="shared" si="16"/>
        <v>7.9276773296244789</v>
      </c>
      <c r="T62" s="65">
        <f t="shared" si="16"/>
        <v>2.9329608938547485</v>
      </c>
      <c r="U62" s="62"/>
      <c r="V62" s="65">
        <f t="shared" si="17"/>
        <v>4.2911877394636013</v>
      </c>
      <c r="W62" s="65">
        <f t="shared" si="17"/>
        <v>5.3779069767441863</v>
      </c>
      <c r="X62" s="65">
        <f t="shared" si="17"/>
        <v>3.0794165316045379</v>
      </c>
      <c r="Y62" s="62"/>
      <c r="Z62" s="65">
        <f t="shared" si="18"/>
        <v>1.2539184952978055</v>
      </c>
      <c r="AA62" s="65">
        <f t="shared" si="18"/>
        <v>1.8927444794952681</v>
      </c>
      <c r="AB62" s="65">
        <f t="shared" si="18"/>
        <v>0.62305295950155759</v>
      </c>
      <c r="AD62" s="9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"/>
    </row>
    <row r="63" spans="1:57" ht="15" customHeight="1" x14ac:dyDescent="0.25">
      <c r="A63" s="4" t="s">
        <v>58</v>
      </c>
      <c r="B63" s="65">
        <f t="shared" si="12"/>
        <v>2.895041003907755</v>
      </c>
      <c r="C63" s="65">
        <f t="shared" si="12"/>
        <v>3.3396074213498252</v>
      </c>
      <c r="D63" s="65">
        <f t="shared" si="12"/>
        <v>2.4291269796539483</v>
      </c>
      <c r="E63" s="62"/>
      <c r="F63" s="65">
        <f t="shared" si="13"/>
        <v>0.70910011818335306</v>
      </c>
      <c r="G63" s="65">
        <f t="shared" si="13"/>
        <v>0.9141364675155077</v>
      </c>
      <c r="H63" s="65">
        <f t="shared" si="13"/>
        <v>0.48951048951048953</v>
      </c>
      <c r="I63" s="62"/>
      <c r="J63" s="65">
        <f t="shared" si="14"/>
        <v>5.4469273743016755</v>
      </c>
      <c r="K63" s="65">
        <f t="shared" si="14"/>
        <v>5.7891529555149299</v>
      </c>
      <c r="L63" s="65">
        <f t="shared" si="14"/>
        <v>5.0917141049968375</v>
      </c>
      <c r="M63" s="62"/>
      <c r="N63" s="65">
        <f t="shared" si="15"/>
        <v>2.4311183144246353</v>
      </c>
      <c r="O63" s="65">
        <f t="shared" si="15"/>
        <v>3.1496062992125982</v>
      </c>
      <c r="P63" s="65">
        <f t="shared" si="15"/>
        <v>1.669449081803005</v>
      </c>
      <c r="Q63" s="62"/>
      <c r="R63" s="65">
        <f t="shared" si="16"/>
        <v>3.9670781893004117</v>
      </c>
      <c r="S63" s="65">
        <f t="shared" si="16"/>
        <v>4.4785668586052463</v>
      </c>
      <c r="T63" s="65">
        <f t="shared" si="16"/>
        <v>3.42488979315022</v>
      </c>
      <c r="U63" s="62"/>
      <c r="V63" s="65">
        <f t="shared" si="17"/>
        <v>3.2455395072217499</v>
      </c>
      <c r="W63" s="65">
        <f t="shared" si="17"/>
        <v>3.7000330360092502</v>
      </c>
      <c r="X63" s="65">
        <f t="shared" si="17"/>
        <v>2.7641707487753671</v>
      </c>
      <c r="Y63" s="62"/>
      <c r="Z63" s="65">
        <f t="shared" si="18"/>
        <v>1.3182674199623352</v>
      </c>
      <c r="AA63" s="65">
        <f t="shared" si="18"/>
        <v>1.7111567419575633</v>
      </c>
      <c r="AB63" s="65">
        <f t="shared" si="18"/>
        <v>0.92497430626927035</v>
      </c>
      <c r="AD63" s="9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"/>
    </row>
    <row r="64" spans="1:57" ht="15" customHeight="1" x14ac:dyDescent="0.25">
      <c r="A64" s="4" t="s">
        <v>59</v>
      </c>
      <c r="B64" s="65">
        <f t="shared" si="12"/>
        <v>6.0366361365528727</v>
      </c>
      <c r="C64" s="65">
        <f t="shared" si="12"/>
        <v>6.1847225066557447</v>
      </c>
      <c r="D64" s="65">
        <f t="shared" si="12"/>
        <v>5.8835978835978837</v>
      </c>
      <c r="E64" s="62"/>
      <c r="F64" s="65">
        <f t="shared" si="13"/>
        <v>1.5503875968992249</v>
      </c>
      <c r="G64" s="65">
        <f t="shared" si="13"/>
        <v>1.9736842105263157</v>
      </c>
      <c r="H64" s="65">
        <f t="shared" si="13"/>
        <v>1.1421319796954315</v>
      </c>
      <c r="I64" s="62"/>
      <c r="J64" s="65">
        <f t="shared" si="14"/>
        <v>9.9444444444444446</v>
      </c>
      <c r="K64" s="65">
        <f t="shared" si="14"/>
        <v>10.032362459546926</v>
      </c>
      <c r="L64" s="65">
        <f t="shared" si="14"/>
        <v>9.8510882016036661</v>
      </c>
      <c r="M64" s="62"/>
      <c r="N64" s="65">
        <f t="shared" si="15"/>
        <v>7.2438162544169611</v>
      </c>
      <c r="O64" s="65">
        <f t="shared" si="15"/>
        <v>7.8031212484993988</v>
      </c>
      <c r="P64" s="65">
        <f t="shared" si="15"/>
        <v>6.7052023121387281</v>
      </c>
      <c r="Q64" s="62"/>
      <c r="R64" s="65">
        <f t="shared" si="16"/>
        <v>7.2426937738246506</v>
      </c>
      <c r="S64" s="65">
        <f t="shared" si="16"/>
        <v>7.3405535499398304</v>
      </c>
      <c r="T64" s="65">
        <f t="shared" si="16"/>
        <v>7.1332436069986542</v>
      </c>
      <c r="U64" s="62"/>
      <c r="V64" s="65">
        <f t="shared" si="17"/>
        <v>5.3254437869822491</v>
      </c>
      <c r="W64" s="65">
        <f t="shared" si="17"/>
        <v>5.0387596899224807</v>
      </c>
      <c r="X64" s="65">
        <f t="shared" si="17"/>
        <v>5.6224899598393572</v>
      </c>
      <c r="Y64" s="62"/>
      <c r="Z64" s="65">
        <f t="shared" si="18"/>
        <v>4.0218132242672127</v>
      </c>
      <c r="AA64" s="65">
        <f t="shared" si="18"/>
        <v>3.8258575197889182</v>
      </c>
      <c r="AB64" s="65">
        <f t="shared" si="18"/>
        <v>4.2313117066290546</v>
      </c>
      <c r="AD64" s="9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"/>
    </row>
    <row r="65" spans="1:57" ht="15" customHeight="1" x14ac:dyDescent="0.25">
      <c r="A65" s="4" t="s">
        <v>60</v>
      </c>
      <c r="B65" s="65">
        <f t="shared" si="12"/>
        <v>2.1128841607565012</v>
      </c>
      <c r="C65" s="65">
        <f t="shared" si="12"/>
        <v>2.6152147381879467</v>
      </c>
      <c r="D65" s="65">
        <f t="shared" si="12"/>
        <v>1.5932183009679552</v>
      </c>
      <c r="E65" s="62"/>
      <c r="F65" s="65">
        <f t="shared" si="13"/>
        <v>0.86025280898876411</v>
      </c>
      <c r="G65" s="65">
        <f t="shared" si="13"/>
        <v>0.95305330038828096</v>
      </c>
      <c r="H65" s="65">
        <f t="shared" si="13"/>
        <v>0.76842472930492489</v>
      </c>
      <c r="I65" s="62"/>
      <c r="J65" s="65">
        <f t="shared" si="14"/>
        <v>4.0067911714770794</v>
      </c>
      <c r="K65" s="65">
        <f t="shared" si="14"/>
        <v>5.0214734060125537</v>
      </c>
      <c r="L65" s="65">
        <f t="shared" si="14"/>
        <v>2.9339853300733498</v>
      </c>
      <c r="M65" s="62"/>
      <c r="N65" s="65">
        <f t="shared" si="15"/>
        <v>2.1551724137931036</v>
      </c>
      <c r="O65" s="65">
        <f t="shared" si="15"/>
        <v>2.6223776223776225</v>
      </c>
      <c r="P65" s="65">
        <f t="shared" si="15"/>
        <v>1.6617429837518465</v>
      </c>
      <c r="Q65" s="62"/>
      <c r="R65" s="65">
        <f t="shared" si="16"/>
        <v>3.2616487455197127</v>
      </c>
      <c r="S65" s="65">
        <f t="shared" si="16"/>
        <v>3.7604456824512535</v>
      </c>
      <c r="T65" s="65">
        <f t="shared" si="16"/>
        <v>2.7326440177252587</v>
      </c>
      <c r="U65" s="62"/>
      <c r="V65" s="65">
        <f t="shared" si="17"/>
        <v>1.828186013489528</v>
      </c>
      <c r="W65" s="65">
        <f t="shared" si="17"/>
        <v>2.4721448467966574</v>
      </c>
      <c r="X65" s="65">
        <f t="shared" si="17"/>
        <v>1.1585807385952207</v>
      </c>
      <c r="Y65" s="62"/>
      <c r="Z65" s="65">
        <f t="shared" si="18"/>
        <v>0.45687134502923976</v>
      </c>
      <c r="AA65" s="65">
        <f t="shared" si="18"/>
        <v>0.61975938753189941</v>
      </c>
      <c r="AB65" s="65">
        <f t="shared" si="18"/>
        <v>0.29314767314034446</v>
      </c>
      <c r="AD65" s="9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"/>
    </row>
    <row r="66" spans="1:57" ht="15" customHeight="1" x14ac:dyDescent="0.25">
      <c r="A66" s="4" t="s">
        <v>61</v>
      </c>
      <c r="B66" s="65">
        <f t="shared" ref="B66:D81" si="19">+B23/AE23*100</f>
        <v>4.665721710370895</v>
      </c>
      <c r="C66" s="65">
        <f t="shared" si="19"/>
        <v>6.0150375939849621</v>
      </c>
      <c r="D66" s="65">
        <f t="shared" si="19"/>
        <v>3.2131469217561928</v>
      </c>
      <c r="E66" s="62"/>
      <c r="F66" s="65">
        <f t="shared" ref="F66:H81" si="20">+F23/AI23*100</f>
        <v>1.7484868863483525</v>
      </c>
      <c r="G66" s="65">
        <f t="shared" si="20"/>
        <v>2.1963824289405682</v>
      </c>
      <c r="H66" s="65">
        <f t="shared" si="20"/>
        <v>1.2622720897615709</v>
      </c>
      <c r="I66" s="62"/>
      <c r="J66" s="65">
        <f t="shared" ref="J66:L81" si="21">+J23/AM23*100</f>
        <v>9.5057034220532319</v>
      </c>
      <c r="K66" s="65">
        <f t="shared" si="21"/>
        <v>12.091898428053206</v>
      </c>
      <c r="L66" s="65">
        <f t="shared" si="21"/>
        <v>6.6577896138482027</v>
      </c>
      <c r="M66" s="62"/>
      <c r="N66" s="65">
        <f t="shared" ref="N66:P81" si="22">+N23/AQ23*100</f>
        <v>4.9819494584837543</v>
      </c>
      <c r="O66" s="65">
        <f t="shared" si="22"/>
        <v>5.4886211512717535</v>
      </c>
      <c r="P66" s="65">
        <f t="shared" si="22"/>
        <v>4.3887147335423196</v>
      </c>
      <c r="Q66" s="62"/>
      <c r="R66" s="65">
        <f t="shared" ref="R66:T81" si="23">+R23/AU23*100</f>
        <v>5.4355400696864109</v>
      </c>
      <c r="S66" s="65">
        <f t="shared" si="23"/>
        <v>7.9276773296244789</v>
      </c>
      <c r="T66" s="65">
        <f t="shared" si="23"/>
        <v>2.9329608938547485</v>
      </c>
      <c r="U66" s="62"/>
      <c r="V66" s="65">
        <f t="shared" ref="V66:X81" si="24">+V23/AY23*100</f>
        <v>4.2911877394636013</v>
      </c>
      <c r="W66" s="65">
        <f t="shared" si="24"/>
        <v>5.3779069767441863</v>
      </c>
      <c r="X66" s="65">
        <f t="shared" si="24"/>
        <v>3.0794165316045379</v>
      </c>
      <c r="Y66" s="62"/>
      <c r="Z66" s="65">
        <f t="shared" ref="Z66:AB81" si="25">+Z23/BC23*100</f>
        <v>1.2539184952978055</v>
      </c>
      <c r="AA66" s="65">
        <f t="shared" si="25"/>
        <v>1.8927444794952681</v>
      </c>
      <c r="AB66" s="65">
        <f t="shared" si="25"/>
        <v>0.62305295950155759</v>
      </c>
      <c r="AD66" s="9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"/>
    </row>
    <row r="67" spans="1:57" ht="15" customHeight="1" x14ac:dyDescent="0.25">
      <c r="A67" s="93" t="s">
        <v>62</v>
      </c>
      <c r="B67" s="65">
        <f t="shared" si="19"/>
        <v>2.895041003907755</v>
      </c>
      <c r="C67" s="65">
        <f t="shared" si="19"/>
        <v>3.3396074213498252</v>
      </c>
      <c r="D67" s="65">
        <f t="shared" si="19"/>
        <v>2.4291269796539483</v>
      </c>
      <c r="E67" s="62"/>
      <c r="F67" s="65">
        <f t="shared" si="20"/>
        <v>0.70910011818335306</v>
      </c>
      <c r="G67" s="65">
        <f t="shared" si="20"/>
        <v>0.9141364675155077</v>
      </c>
      <c r="H67" s="65">
        <f t="shared" si="20"/>
        <v>0.48951048951048953</v>
      </c>
      <c r="I67" s="62"/>
      <c r="J67" s="65">
        <f t="shared" si="21"/>
        <v>5.4469273743016755</v>
      </c>
      <c r="K67" s="65">
        <f t="shared" si="21"/>
        <v>5.7891529555149299</v>
      </c>
      <c r="L67" s="65">
        <f t="shared" si="21"/>
        <v>5.0917141049968375</v>
      </c>
      <c r="M67" s="62"/>
      <c r="N67" s="65">
        <f t="shared" si="22"/>
        <v>2.4311183144246353</v>
      </c>
      <c r="O67" s="65">
        <f t="shared" si="22"/>
        <v>3.1496062992125982</v>
      </c>
      <c r="P67" s="65">
        <f t="shared" si="22"/>
        <v>1.669449081803005</v>
      </c>
      <c r="Q67" s="62"/>
      <c r="R67" s="65">
        <f t="shared" si="23"/>
        <v>3.9670781893004117</v>
      </c>
      <c r="S67" s="65">
        <f t="shared" si="23"/>
        <v>4.4785668586052463</v>
      </c>
      <c r="T67" s="65">
        <f t="shared" si="23"/>
        <v>3.42488979315022</v>
      </c>
      <c r="U67" s="62"/>
      <c r="V67" s="65">
        <f t="shared" si="24"/>
        <v>3.2455395072217499</v>
      </c>
      <c r="W67" s="65">
        <f t="shared" si="24"/>
        <v>3.7000330360092502</v>
      </c>
      <c r="X67" s="65">
        <f t="shared" si="24"/>
        <v>2.7641707487753671</v>
      </c>
      <c r="Y67" s="62"/>
      <c r="Z67" s="65">
        <f t="shared" si="25"/>
        <v>1.3182674199623352</v>
      </c>
      <c r="AA67" s="65">
        <f t="shared" si="25"/>
        <v>1.7111567419575633</v>
      </c>
      <c r="AB67" s="65">
        <f t="shared" si="25"/>
        <v>0.92497430626927035</v>
      </c>
      <c r="AD67" s="9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"/>
    </row>
    <row r="68" spans="1:57" ht="15" customHeight="1" x14ac:dyDescent="0.25">
      <c r="A68" s="4" t="s">
        <v>63</v>
      </c>
      <c r="B68" s="65">
        <f t="shared" si="19"/>
        <v>6.0366361365528727</v>
      </c>
      <c r="C68" s="65">
        <f t="shared" si="19"/>
        <v>6.1847225066557447</v>
      </c>
      <c r="D68" s="65">
        <f t="shared" si="19"/>
        <v>5.8835978835978837</v>
      </c>
      <c r="E68" s="62"/>
      <c r="F68" s="65">
        <f t="shared" si="20"/>
        <v>1.5503875968992249</v>
      </c>
      <c r="G68" s="65">
        <f t="shared" si="20"/>
        <v>1.9736842105263157</v>
      </c>
      <c r="H68" s="65">
        <f t="shared" si="20"/>
        <v>1.1421319796954315</v>
      </c>
      <c r="I68" s="62"/>
      <c r="J68" s="65">
        <f t="shared" si="21"/>
        <v>9.9444444444444446</v>
      </c>
      <c r="K68" s="65">
        <f t="shared" si="21"/>
        <v>10.032362459546926</v>
      </c>
      <c r="L68" s="65">
        <f t="shared" si="21"/>
        <v>9.8510882016036661</v>
      </c>
      <c r="M68" s="62"/>
      <c r="N68" s="65">
        <f t="shared" si="22"/>
        <v>7.2438162544169611</v>
      </c>
      <c r="O68" s="65">
        <f t="shared" si="22"/>
        <v>7.8031212484993988</v>
      </c>
      <c r="P68" s="65">
        <f t="shared" si="22"/>
        <v>6.7052023121387281</v>
      </c>
      <c r="Q68" s="62"/>
      <c r="R68" s="65">
        <f t="shared" si="23"/>
        <v>7.2426937738246506</v>
      </c>
      <c r="S68" s="65">
        <f t="shared" si="23"/>
        <v>7.3405535499398304</v>
      </c>
      <c r="T68" s="65">
        <f t="shared" si="23"/>
        <v>7.1332436069986542</v>
      </c>
      <c r="U68" s="62"/>
      <c r="V68" s="65">
        <f t="shared" si="24"/>
        <v>5.3254437869822491</v>
      </c>
      <c r="W68" s="65">
        <f t="shared" si="24"/>
        <v>5.0387596899224807</v>
      </c>
      <c r="X68" s="65">
        <f t="shared" si="24"/>
        <v>5.6224899598393572</v>
      </c>
      <c r="Y68" s="62"/>
      <c r="Z68" s="65">
        <f t="shared" si="25"/>
        <v>4.0218132242672127</v>
      </c>
      <c r="AA68" s="65">
        <f t="shared" si="25"/>
        <v>3.8258575197889182</v>
      </c>
      <c r="AB68" s="65">
        <f t="shared" si="25"/>
        <v>4.2313117066290546</v>
      </c>
      <c r="AD68" s="9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"/>
    </row>
    <row r="69" spans="1:57" ht="15" customHeight="1" x14ac:dyDescent="0.25">
      <c r="A69" s="4" t="s">
        <v>64</v>
      </c>
      <c r="B69" s="65">
        <f t="shared" si="19"/>
        <v>2.1128841607565012</v>
      </c>
      <c r="C69" s="65">
        <f t="shared" si="19"/>
        <v>2.6152147381879467</v>
      </c>
      <c r="D69" s="65">
        <f t="shared" si="19"/>
        <v>1.5932183009679552</v>
      </c>
      <c r="E69" s="62"/>
      <c r="F69" s="65">
        <f t="shared" si="20"/>
        <v>0.86025280898876411</v>
      </c>
      <c r="G69" s="65">
        <f t="shared" si="20"/>
        <v>0.95305330038828096</v>
      </c>
      <c r="H69" s="65">
        <f t="shared" si="20"/>
        <v>0.76842472930492489</v>
      </c>
      <c r="I69" s="62"/>
      <c r="J69" s="65">
        <f t="shared" si="21"/>
        <v>4.0067911714770794</v>
      </c>
      <c r="K69" s="65">
        <f t="shared" si="21"/>
        <v>5.0214734060125537</v>
      </c>
      <c r="L69" s="65">
        <f t="shared" si="21"/>
        <v>2.9339853300733498</v>
      </c>
      <c r="M69" s="62"/>
      <c r="N69" s="65">
        <f t="shared" si="22"/>
        <v>2.1551724137931036</v>
      </c>
      <c r="O69" s="65">
        <f t="shared" si="22"/>
        <v>2.6223776223776225</v>
      </c>
      <c r="P69" s="65">
        <f t="shared" si="22"/>
        <v>1.6617429837518465</v>
      </c>
      <c r="Q69" s="62"/>
      <c r="R69" s="65">
        <f t="shared" si="23"/>
        <v>3.2616487455197127</v>
      </c>
      <c r="S69" s="65">
        <f t="shared" si="23"/>
        <v>3.7604456824512535</v>
      </c>
      <c r="T69" s="65">
        <f t="shared" si="23"/>
        <v>2.7326440177252587</v>
      </c>
      <c r="U69" s="62"/>
      <c r="V69" s="65">
        <f t="shared" si="24"/>
        <v>1.828186013489528</v>
      </c>
      <c r="W69" s="65">
        <f t="shared" si="24"/>
        <v>2.4721448467966574</v>
      </c>
      <c r="X69" s="65">
        <f t="shared" si="24"/>
        <v>1.1585807385952207</v>
      </c>
      <c r="Y69" s="62"/>
      <c r="Z69" s="65">
        <f t="shared" si="25"/>
        <v>0.45687134502923976</v>
      </c>
      <c r="AA69" s="65">
        <f t="shared" si="25"/>
        <v>0.61975938753189941</v>
      </c>
      <c r="AB69" s="65">
        <f t="shared" si="25"/>
        <v>0.29314767314034446</v>
      </c>
      <c r="AD69" s="9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"/>
    </row>
    <row r="70" spans="1:57" ht="15" customHeight="1" x14ac:dyDescent="0.25">
      <c r="A70" s="4" t="s">
        <v>65</v>
      </c>
      <c r="B70" s="65">
        <f t="shared" si="19"/>
        <v>3.072449108610444</v>
      </c>
      <c r="C70" s="65">
        <f t="shared" si="19"/>
        <v>3.4803921568627452</v>
      </c>
      <c r="D70" s="65">
        <f t="shared" si="19"/>
        <v>2.6377644293549229</v>
      </c>
      <c r="E70" s="62"/>
      <c r="F70" s="65">
        <f t="shared" si="20"/>
        <v>0.8124076809453471</v>
      </c>
      <c r="G70" s="65">
        <f t="shared" si="20"/>
        <v>0.7183908045977011</v>
      </c>
      <c r="H70" s="65">
        <f t="shared" si="20"/>
        <v>0.91185410334346495</v>
      </c>
      <c r="I70" s="62"/>
      <c r="J70" s="65">
        <f t="shared" si="21"/>
        <v>7.6923076923076925</v>
      </c>
      <c r="K70" s="65">
        <f t="shared" si="21"/>
        <v>8.1155433287482808</v>
      </c>
      <c r="L70" s="65">
        <f t="shared" si="21"/>
        <v>7.2289156626506017</v>
      </c>
      <c r="M70" s="62"/>
      <c r="N70" s="65">
        <f t="shared" si="22"/>
        <v>3.2397408207343417</v>
      </c>
      <c r="O70" s="65">
        <f t="shared" si="22"/>
        <v>3.6927621861152145</v>
      </c>
      <c r="P70" s="65">
        <f t="shared" si="22"/>
        <v>2.8089887640449436</v>
      </c>
      <c r="Q70" s="62"/>
      <c r="R70" s="65">
        <f t="shared" si="23"/>
        <v>3.4126984126984126</v>
      </c>
      <c r="S70" s="65">
        <f t="shared" si="23"/>
        <v>4.1033434650455929</v>
      </c>
      <c r="T70" s="65">
        <f t="shared" si="23"/>
        <v>2.6578073089700998</v>
      </c>
      <c r="U70" s="62"/>
      <c r="V70" s="65">
        <f t="shared" si="24"/>
        <v>2.3166023166023164</v>
      </c>
      <c r="W70" s="65">
        <f t="shared" si="24"/>
        <v>2.8744326777609683</v>
      </c>
      <c r="X70" s="65">
        <f t="shared" si="24"/>
        <v>1.7350157728706623</v>
      </c>
      <c r="Y70" s="62"/>
      <c r="Z70" s="65">
        <f t="shared" si="25"/>
        <v>0.57377049180327866</v>
      </c>
      <c r="AA70" s="65">
        <f t="shared" si="25"/>
        <v>1.059001512859304</v>
      </c>
      <c r="AB70" s="65">
        <f t="shared" si="25"/>
        <v>0</v>
      </c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</row>
    <row r="71" spans="1:57" ht="15" customHeight="1" x14ac:dyDescent="0.25">
      <c r="A71" s="4" t="s">
        <v>66</v>
      </c>
      <c r="B71" s="65">
        <f t="shared" si="19"/>
        <v>2.8855325914149446</v>
      </c>
      <c r="C71" s="65">
        <f t="shared" si="19"/>
        <v>3.5352748793022895</v>
      </c>
      <c r="D71" s="65">
        <f t="shared" si="19"/>
        <v>2.2081506738106835</v>
      </c>
      <c r="E71" s="62"/>
      <c r="F71" s="65">
        <f t="shared" si="20"/>
        <v>0.73092736409319325</v>
      </c>
      <c r="G71" s="65">
        <f t="shared" si="20"/>
        <v>0.80572963294538946</v>
      </c>
      <c r="H71" s="65">
        <f t="shared" si="20"/>
        <v>0.65298507462686561</v>
      </c>
      <c r="I71" s="62"/>
      <c r="J71" s="65">
        <f t="shared" si="21"/>
        <v>7.9492600422832984</v>
      </c>
      <c r="K71" s="65">
        <f t="shared" si="21"/>
        <v>9.44</v>
      </c>
      <c r="L71" s="65">
        <f t="shared" si="21"/>
        <v>6.2780269058295968</v>
      </c>
      <c r="M71" s="62"/>
      <c r="N71" s="65">
        <f t="shared" si="22"/>
        <v>3.048498845265589</v>
      </c>
      <c r="O71" s="65">
        <f t="shared" si="22"/>
        <v>3.4741784037558685</v>
      </c>
      <c r="P71" s="65">
        <f t="shared" si="22"/>
        <v>2.6363636363636362</v>
      </c>
      <c r="Q71" s="62"/>
      <c r="R71" s="65">
        <f t="shared" si="23"/>
        <v>2.9658922392486406</v>
      </c>
      <c r="S71" s="65">
        <f t="shared" si="23"/>
        <v>3.8095238095238098</v>
      </c>
      <c r="T71" s="65">
        <f t="shared" si="23"/>
        <v>2.0554984583761562</v>
      </c>
      <c r="U71" s="62"/>
      <c r="V71" s="65">
        <f t="shared" si="24"/>
        <v>1.4425553838227718</v>
      </c>
      <c r="W71" s="65">
        <f t="shared" si="24"/>
        <v>2.089864158829676</v>
      </c>
      <c r="X71" s="65">
        <f t="shared" si="24"/>
        <v>0.81300813008130091</v>
      </c>
      <c r="Y71" s="62"/>
      <c r="Z71" s="65">
        <f t="shared" si="25"/>
        <v>0.2635740643120717</v>
      </c>
      <c r="AA71" s="65">
        <f t="shared" si="25"/>
        <v>0.30549898167006106</v>
      </c>
      <c r="AB71" s="65">
        <f t="shared" si="25"/>
        <v>0.21857923497267759</v>
      </c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</row>
    <row r="72" spans="1:57" ht="15" customHeight="1" x14ac:dyDescent="0.25">
      <c r="A72" s="4" t="s">
        <v>67</v>
      </c>
      <c r="B72" s="65">
        <f t="shared" si="19"/>
        <v>2.1106674272675412</v>
      </c>
      <c r="C72" s="65">
        <f t="shared" si="19"/>
        <v>2.8242391006306553</v>
      </c>
      <c r="D72" s="65">
        <f t="shared" si="19"/>
        <v>1.3372956909361069</v>
      </c>
      <c r="E72" s="62"/>
      <c r="F72" s="65">
        <f t="shared" si="20"/>
        <v>0.43859649122807015</v>
      </c>
      <c r="G72" s="65">
        <f t="shared" si="20"/>
        <v>0.65897858319604619</v>
      </c>
      <c r="H72" s="65">
        <f t="shared" si="20"/>
        <v>0.18761726078799248</v>
      </c>
      <c r="I72" s="62"/>
      <c r="J72" s="65">
        <f t="shared" si="21"/>
        <v>4.5950155763239877</v>
      </c>
      <c r="K72" s="65">
        <f t="shared" si="21"/>
        <v>6.871345029239766</v>
      </c>
      <c r="L72" s="65">
        <f t="shared" si="21"/>
        <v>2</v>
      </c>
      <c r="M72" s="62"/>
      <c r="N72" s="65">
        <f t="shared" si="22"/>
        <v>2.4326672458731537</v>
      </c>
      <c r="O72" s="65">
        <f t="shared" si="22"/>
        <v>3.0201342281879198</v>
      </c>
      <c r="P72" s="65">
        <f t="shared" si="22"/>
        <v>1.8018018018018018</v>
      </c>
      <c r="Q72" s="62"/>
      <c r="R72" s="65">
        <f t="shared" si="23"/>
        <v>2.5337837837837838</v>
      </c>
      <c r="S72" s="65">
        <f t="shared" si="23"/>
        <v>3.1301482701812189</v>
      </c>
      <c r="T72" s="65">
        <f t="shared" si="23"/>
        <v>1.9064124783362217</v>
      </c>
      <c r="U72" s="62"/>
      <c r="V72" s="65">
        <f t="shared" si="24"/>
        <v>1.81190681622088</v>
      </c>
      <c r="W72" s="65">
        <f t="shared" si="24"/>
        <v>1.9900497512437811</v>
      </c>
      <c r="X72" s="65">
        <f t="shared" si="24"/>
        <v>1.6187050359712229</v>
      </c>
      <c r="Y72" s="62"/>
      <c r="Z72" s="65">
        <f t="shared" si="25"/>
        <v>0.45703839122486289</v>
      </c>
      <c r="AA72" s="65">
        <f t="shared" si="25"/>
        <v>0.54545454545454553</v>
      </c>
      <c r="AB72" s="65">
        <f t="shared" si="25"/>
        <v>0.36764705882352938</v>
      </c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</row>
    <row r="73" spans="1:57" ht="15" customHeight="1" x14ac:dyDescent="0.25">
      <c r="A73" s="4" t="s">
        <v>68</v>
      </c>
      <c r="B73" s="65">
        <f t="shared" si="19"/>
        <v>2.5422880592533281</v>
      </c>
      <c r="C73" s="65">
        <f t="shared" si="19"/>
        <v>3.1918960244648318</v>
      </c>
      <c r="D73" s="65">
        <f t="shared" si="19"/>
        <v>1.8281151502416475</v>
      </c>
      <c r="E73" s="62"/>
      <c r="F73" s="65">
        <f t="shared" si="20"/>
        <v>0.57770075101097629</v>
      </c>
      <c r="G73" s="65">
        <f t="shared" si="20"/>
        <v>0.84477296726504747</v>
      </c>
      <c r="H73" s="65">
        <f t="shared" si="20"/>
        <v>0.25510204081632654</v>
      </c>
      <c r="I73" s="62"/>
      <c r="J73" s="65">
        <f t="shared" si="21"/>
        <v>6.6137566137566131</v>
      </c>
      <c r="K73" s="65">
        <f t="shared" si="21"/>
        <v>8.2751744765702888</v>
      </c>
      <c r="L73" s="65">
        <f t="shared" si="21"/>
        <v>4.7350620067643741</v>
      </c>
      <c r="M73" s="62"/>
      <c r="N73" s="65">
        <f t="shared" si="22"/>
        <v>2.6857142857142859</v>
      </c>
      <c r="O73" s="65">
        <f t="shared" si="22"/>
        <v>3.4753363228699556</v>
      </c>
      <c r="P73" s="65">
        <f t="shared" si="22"/>
        <v>1.8648018648018647</v>
      </c>
      <c r="Q73" s="62"/>
      <c r="R73" s="65">
        <f t="shared" si="23"/>
        <v>3.1269160024524831</v>
      </c>
      <c r="S73" s="65">
        <f t="shared" si="23"/>
        <v>4.0650406504065035</v>
      </c>
      <c r="T73" s="65">
        <f t="shared" si="23"/>
        <v>2.0779220779220777</v>
      </c>
      <c r="U73" s="62"/>
      <c r="V73" s="65">
        <f t="shared" si="24"/>
        <v>1.1318242343541944</v>
      </c>
      <c r="W73" s="65">
        <f t="shared" si="24"/>
        <v>1.1826544021024967</v>
      </c>
      <c r="X73" s="65">
        <f t="shared" si="24"/>
        <v>1.0796221322537112</v>
      </c>
      <c r="Y73" s="62"/>
      <c r="Z73" s="65">
        <f t="shared" si="25"/>
        <v>0.26899798251513113</v>
      </c>
      <c r="AA73" s="65">
        <f t="shared" si="25"/>
        <v>0.13020833333333331</v>
      </c>
      <c r="AB73" s="65">
        <f t="shared" si="25"/>
        <v>0.41724617524339358</v>
      </c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</row>
    <row r="74" spans="1:57" ht="15" customHeight="1" x14ac:dyDescent="0.25">
      <c r="A74" s="4" t="s">
        <v>69</v>
      </c>
      <c r="B74" s="65">
        <f t="shared" si="19"/>
        <v>2.8571428571428572</v>
      </c>
      <c r="C74" s="65">
        <f t="shared" si="19"/>
        <v>3.3228301346319107</v>
      </c>
      <c r="D74" s="65">
        <f t="shared" si="19"/>
        <v>2.3536698668318365</v>
      </c>
      <c r="E74" s="62"/>
      <c r="F74" s="65">
        <f t="shared" si="20"/>
        <v>0.53956834532374098</v>
      </c>
      <c r="G74" s="65">
        <f t="shared" si="20"/>
        <v>0.52447552447552448</v>
      </c>
      <c r="H74" s="65">
        <f t="shared" si="20"/>
        <v>0.55555555555555558</v>
      </c>
      <c r="I74" s="62"/>
      <c r="J74" s="65">
        <f t="shared" si="21"/>
        <v>7.2727272727272725</v>
      </c>
      <c r="K74" s="65">
        <f t="shared" si="21"/>
        <v>8.1664098613251142</v>
      </c>
      <c r="L74" s="65">
        <f t="shared" si="21"/>
        <v>6.3311688311688306</v>
      </c>
      <c r="M74" s="62"/>
      <c r="N74" s="65">
        <f t="shared" si="22"/>
        <v>3.6672629695885508</v>
      </c>
      <c r="O74" s="65">
        <f t="shared" si="22"/>
        <v>4.3624161073825505</v>
      </c>
      <c r="P74" s="65">
        <f t="shared" si="22"/>
        <v>2.8735632183908044</v>
      </c>
      <c r="Q74" s="62"/>
      <c r="R74" s="65">
        <f t="shared" si="23"/>
        <v>2.8880866425992782</v>
      </c>
      <c r="S74" s="65">
        <f t="shared" si="23"/>
        <v>3.9451114922813035</v>
      </c>
      <c r="T74" s="65">
        <f t="shared" si="23"/>
        <v>1.7142857142857144</v>
      </c>
      <c r="U74" s="62"/>
      <c r="V74" s="65">
        <f t="shared" si="24"/>
        <v>1.5799256505576207</v>
      </c>
      <c r="W74" s="65">
        <f t="shared" si="24"/>
        <v>1.2411347517730498</v>
      </c>
      <c r="X74" s="65">
        <f t="shared" si="24"/>
        <v>1.953125</v>
      </c>
      <c r="Y74" s="62"/>
      <c r="Z74" s="65">
        <f t="shared" si="25"/>
        <v>0.38424591738712777</v>
      </c>
      <c r="AA74" s="65">
        <f t="shared" si="25"/>
        <v>0.75901328273244784</v>
      </c>
      <c r="AB74" s="65">
        <f t="shared" si="25"/>
        <v>0</v>
      </c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</row>
    <row r="75" spans="1:57" ht="15" customHeight="1" x14ac:dyDescent="0.25">
      <c r="A75" s="4" t="s">
        <v>70</v>
      </c>
      <c r="B75" s="65">
        <f t="shared" si="19"/>
        <v>3.4112660650806674</v>
      </c>
      <c r="C75" s="65">
        <f t="shared" si="19"/>
        <v>4.020167175268675</v>
      </c>
      <c r="D75" s="65">
        <f t="shared" si="19"/>
        <v>2.7640671273445214</v>
      </c>
      <c r="E75" s="62"/>
      <c r="F75" s="65">
        <f t="shared" si="20"/>
        <v>1.5270326042096576</v>
      </c>
      <c r="G75" s="65">
        <f t="shared" si="20"/>
        <v>2.0210185933710592</v>
      </c>
      <c r="H75" s="65">
        <f t="shared" si="20"/>
        <v>1.0118043844856661</v>
      </c>
      <c r="I75" s="62"/>
      <c r="J75" s="65">
        <f t="shared" si="21"/>
        <v>8.6817859673990085</v>
      </c>
      <c r="K75" s="65">
        <f t="shared" si="21"/>
        <v>10.006901311249138</v>
      </c>
      <c r="L75" s="65">
        <f t="shared" si="21"/>
        <v>7.2833211944646763</v>
      </c>
      <c r="M75" s="62"/>
      <c r="N75" s="65">
        <f t="shared" si="22"/>
        <v>3.0303030303030303</v>
      </c>
      <c r="O75" s="65">
        <f t="shared" si="22"/>
        <v>3.5853468433359312</v>
      </c>
      <c r="P75" s="65">
        <f t="shared" si="22"/>
        <v>2.4158757549611733</v>
      </c>
      <c r="Q75" s="62"/>
      <c r="R75" s="65">
        <f t="shared" si="23"/>
        <v>4.0302267002518892</v>
      </c>
      <c r="S75" s="65">
        <f t="shared" si="23"/>
        <v>4.32</v>
      </c>
      <c r="T75" s="65">
        <f t="shared" si="23"/>
        <v>3.7102473498233217</v>
      </c>
      <c r="U75" s="62"/>
      <c r="V75" s="65">
        <f t="shared" si="24"/>
        <v>1.5364916773367476</v>
      </c>
      <c r="W75" s="65">
        <f t="shared" si="24"/>
        <v>2.26890756302521</v>
      </c>
      <c r="X75" s="65">
        <f t="shared" si="24"/>
        <v>0.78057241977450131</v>
      </c>
      <c r="Y75" s="62"/>
      <c r="Z75" s="65">
        <f t="shared" si="25"/>
        <v>0.49638989169675091</v>
      </c>
      <c r="AA75" s="65">
        <f t="shared" si="25"/>
        <v>0.53191489361702127</v>
      </c>
      <c r="AB75" s="65">
        <f t="shared" si="25"/>
        <v>0.4595588235294118</v>
      </c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</row>
    <row r="76" spans="1:57" ht="15" customHeight="1" x14ac:dyDescent="0.25">
      <c r="A76" s="4" t="s">
        <v>71</v>
      </c>
      <c r="B76" s="65">
        <f t="shared" si="19"/>
        <v>4.0610169491525427</v>
      </c>
      <c r="C76" s="65">
        <f t="shared" si="19"/>
        <v>4.8216644649933951</v>
      </c>
      <c r="D76" s="65">
        <f t="shared" si="19"/>
        <v>3.2590529247910864</v>
      </c>
      <c r="E76" s="62"/>
      <c r="F76" s="65">
        <f t="shared" si="20"/>
        <v>2.2415940224159403</v>
      </c>
      <c r="G76" s="65">
        <f t="shared" si="20"/>
        <v>2.3885350318471339</v>
      </c>
      <c r="H76" s="65">
        <f t="shared" si="20"/>
        <v>2.0815264527320037</v>
      </c>
      <c r="I76" s="62"/>
      <c r="J76" s="65">
        <f t="shared" si="21"/>
        <v>8.2122093023255811</v>
      </c>
      <c r="K76" s="65">
        <f t="shared" si="21"/>
        <v>10.434173669467787</v>
      </c>
      <c r="L76" s="65">
        <f t="shared" si="21"/>
        <v>5.8157099697885197</v>
      </c>
      <c r="M76" s="62"/>
      <c r="N76" s="65">
        <f t="shared" si="22"/>
        <v>5.099502487562189</v>
      </c>
      <c r="O76" s="65">
        <f t="shared" si="22"/>
        <v>5.8869701726844585</v>
      </c>
      <c r="P76" s="65">
        <f t="shared" si="22"/>
        <v>4.2179261862917397</v>
      </c>
      <c r="Q76" s="62"/>
      <c r="R76" s="65">
        <f t="shared" si="23"/>
        <v>4.554697031313542</v>
      </c>
      <c r="S76" s="65">
        <f t="shared" si="23"/>
        <v>5.3074978938500417</v>
      </c>
      <c r="T76" s="65">
        <f t="shared" si="23"/>
        <v>3.8522012578616351</v>
      </c>
      <c r="U76" s="62"/>
      <c r="V76" s="65">
        <f t="shared" si="24"/>
        <v>2.3047375160051216</v>
      </c>
      <c r="W76" s="65">
        <f t="shared" si="24"/>
        <v>2.6446280991735538</v>
      </c>
      <c r="X76" s="65">
        <f t="shared" si="24"/>
        <v>1.9417475728155338</v>
      </c>
      <c r="Y76" s="62"/>
      <c r="Z76" s="65">
        <f t="shared" si="25"/>
        <v>1.263157894736842</v>
      </c>
      <c r="AA76" s="65">
        <f t="shared" si="25"/>
        <v>1.3168724279835391</v>
      </c>
      <c r="AB76" s="65">
        <f t="shared" si="25"/>
        <v>1.2068965517241379</v>
      </c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</row>
    <row r="77" spans="1:57" ht="15" customHeight="1" x14ac:dyDescent="0.25">
      <c r="A77" s="4" t="s">
        <v>72</v>
      </c>
      <c r="B77" s="65">
        <f t="shared" si="19"/>
        <v>3.782128112931149</v>
      </c>
      <c r="C77" s="65">
        <f t="shared" si="19"/>
        <v>4.4353810859036455</v>
      </c>
      <c r="D77" s="65">
        <f t="shared" si="19"/>
        <v>3.0674846625766872</v>
      </c>
      <c r="E77" s="62"/>
      <c r="F77" s="65">
        <f t="shared" si="20"/>
        <v>0.8494208494208495</v>
      </c>
      <c r="G77" s="65">
        <f t="shared" si="20"/>
        <v>0.60606060606060608</v>
      </c>
      <c r="H77" s="65">
        <f t="shared" si="20"/>
        <v>1.1023622047244095</v>
      </c>
      <c r="I77" s="62"/>
      <c r="J77" s="65">
        <f t="shared" si="21"/>
        <v>8.6173633440514479</v>
      </c>
      <c r="K77" s="65">
        <f t="shared" si="21"/>
        <v>9.5351609058402857</v>
      </c>
      <c r="L77" s="65">
        <f t="shared" si="21"/>
        <v>7.5418994413407825</v>
      </c>
      <c r="M77" s="62"/>
      <c r="N77" s="65">
        <f t="shared" si="22"/>
        <v>3.9812646370023423</v>
      </c>
      <c r="O77" s="65">
        <f t="shared" si="22"/>
        <v>4.7058823529411766</v>
      </c>
      <c r="P77" s="65">
        <f t="shared" si="22"/>
        <v>3.1613976705490847</v>
      </c>
      <c r="Q77" s="62"/>
      <c r="R77" s="65">
        <f t="shared" si="23"/>
        <v>4.0100250626566414</v>
      </c>
      <c r="S77" s="65">
        <f t="shared" si="23"/>
        <v>4.8986486486486482</v>
      </c>
      <c r="T77" s="65">
        <f t="shared" si="23"/>
        <v>3.1404958677685952</v>
      </c>
      <c r="U77" s="62"/>
      <c r="V77" s="65">
        <f t="shared" si="24"/>
        <v>2.7397260273972601</v>
      </c>
      <c r="W77" s="65">
        <f t="shared" si="24"/>
        <v>4.0453074433656955</v>
      </c>
      <c r="X77" s="65">
        <f t="shared" si="24"/>
        <v>1.2727272727272727</v>
      </c>
      <c r="Y77" s="62"/>
      <c r="Z77" s="65">
        <f t="shared" si="25"/>
        <v>0.78973346495557739</v>
      </c>
      <c r="AA77" s="65">
        <f t="shared" si="25"/>
        <v>0.74906367041198507</v>
      </c>
      <c r="AB77" s="65">
        <f t="shared" si="25"/>
        <v>0.83507306889352806</v>
      </c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</row>
    <row r="78" spans="1:57" ht="15" customHeight="1" x14ac:dyDescent="0.25">
      <c r="A78" s="4" t="s">
        <v>73</v>
      </c>
      <c r="B78" s="65">
        <f t="shared" si="19"/>
        <v>3.7481084856244906</v>
      </c>
      <c r="C78" s="65">
        <f t="shared" si="19"/>
        <v>4.4005388414907944</v>
      </c>
      <c r="D78" s="65">
        <f t="shared" si="19"/>
        <v>3.0456852791878175</v>
      </c>
      <c r="E78" s="62"/>
      <c r="F78" s="65">
        <f t="shared" si="20"/>
        <v>0.93457943925233633</v>
      </c>
      <c r="G78" s="65">
        <f t="shared" si="20"/>
        <v>1.1142061281337048</v>
      </c>
      <c r="H78" s="65">
        <f t="shared" si="20"/>
        <v>0.74294205052005935</v>
      </c>
      <c r="I78" s="62"/>
      <c r="J78" s="65">
        <f t="shared" si="21"/>
        <v>8.984375</v>
      </c>
      <c r="K78" s="65">
        <f t="shared" si="21"/>
        <v>11.069182389937108</v>
      </c>
      <c r="L78" s="65">
        <f t="shared" si="21"/>
        <v>6.7476383265856947</v>
      </c>
      <c r="M78" s="62"/>
      <c r="N78" s="65">
        <f t="shared" si="22"/>
        <v>3.6960985626283369</v>
      </c>
      <c r="O78" s="65">
        <f t="shared" si="22"/>
        <v>4.0106951871657754</v>
      </c>
      <c r="P78" s="65">
        <f t="shared" si="22"/>
        <v>3.3660589060308554</v>
      </c>
      <c r="Q78" s="62"/>
      <c r="R78" s="65">
        <f t="shared" si="23"/>
        <v>4.6885934219734082</v>
      </c>
      <c r="S78" s="65">
        <f t="shared" si="23"/>
        <v>5.0980392156862742</v>
      </c>
      <c r="T78" s="65">
        <f t="shared" si="23"/>
        <v>4.2168674698795181</v>
      </c>
      <c r="U78" s="62"/>
      <c r="V78" s="65">
        <f t="shared" si="24"/>
        <v>3.4507548526240113</v>
      </c>
      <c r="W78" s="65">
        <f t="shared" si="24"/>
        <v>4.0110650069156293</v>
      </c>
      <c r="X78" s="65">
        <f t="shared" si="24"/>
        <v>2.8443113772455089</v>
      </c>
      <c r="Y78" s="62"/>
      <c r="Z78" s="65">
        <f t="shared" si="25"/>
        <v>0.14461315979754158</v>
      </c>
      <c r="AA78" s="65">
        <f t="shared" si="25"/>
        <v>0.28368794326241137</v>
      </c>
      <c r="AB78" s="65">
        <f t="shared" si="25"/>
        <v>0</v>
      </c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</row>
    <row r="79" spans="1:57" ht="15" customHeight="1" x14ac:dyDescent="0.25">
      <c r="A79" s="4" t="s">
        <v>74</v>
      </c>
      <c r="B79" s="65">
        <f t="shared" si="19"/>
        <v>2.8849496002780675</v>
      </c>
      <c r="C79" s="65">
        <f t="shared" si="19"/>
        <v>3.5506778566817303</v>
      </c>
      <c r="D79" s="65">
        <f t="shared" si="19"/>
        <v>2.1084337349397591</v>
      </c>
      <c r="E79" s="62"/>
      <c r="F79" s="65">
        <f t="shared" si="20"/>
        <v>0.43196544276457888</v>
      </c>
      <c r="G79" s="65">
        <f t="shared" si="20"/>
        <v>0.40485829959514169</v>
      </c>
      <c r="H79" s="65">
        <f t="shared" si="20"/>
        <v>0.46296296296296291</v>
      </c>
      <c r="I79" s="62"/>
      <c r="J79" s="65">
        <f t="shared" si="21"/>
        <v>5.830388692579505</v>
      </c>
      <c r="K79" s="65">
        <f t="shared" si="21"/>
        <v>5.825242718446602</v>
      </c>
      <c r="L79" s="65">
        <f t="shared" si="21"/>
        <v>5.836575875486381</v>
      </c>
      <c r="M79" s="62"/>
      <c r="N79" s="65">
        <f t="shared" si="22"/>
        <v>3.8986354775828458</v>
      </c>
      <c r="O79" s="65">
        <f t="shared" si="22"/>
        <v>4.5774647887323949</v>
      </c>
      <c r="P79" s="65">
        <f t="shared" si="22"/>
        <v>3.0567685589519651</v>
      </c>
      <c r="Q79" s="62"/>
      <c r="R79" s="65">
        <f t="shared" si="23"/>
        <v>4.5248868778280542</v>
      </c>
      <c r="S79" s="65">
        <f t="shared" si="23"/>
        <v>7.8260869565217401</v>
      </c>
      <c r="T79" s="65">
        <f t="shared" si="23"/>
        <v>0.94339622641509435</v>
      </c>
      <c r="U79" s="62"/>
      <c r="V79" s="65">
        <f t="shared" si="24"/>
        <v>1.4736842105263157</v>
      </c>
      <c r="W79" s="65">
        <f t="shared" si="24"/>
        <v>1.4705882352941175</v>
      </c>
      <c r="X79" s="65">
        <f t="shared" si="24"/>
        <v>1.4778325123152709</v>
      </c>
      <c r="Y79" s="62"/>
      <c r="Z79" s="65">
        <f t="shared" si="25"/>
        <v>0.23923444976076555</v>
      </c>
      <c r="AA79" s="65">
        <f t="shared" si="25"/>
        <v>0.48309178743961351</v>
      </c>
      <c r="AB79" s="65">
        <f t="shared" si="25"/>
        <v>0</v>
      </c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</row>
    <row r="80" spans="1:57" ht="15" customHeight="1" x14ac:dyDescent="0.25">
      <c r="A80" s="4" t="s">
        <v>75</v>
      </c>
      <c r="B80" s="65">
        <f t="shared" si="19"/>
        <v>3.2637941119126537</v>
      </c>
      <c r="C80" s="65">
        <f t="shared" si="19"/>
        <v>4.1761579347000763</v>
      </c>
      <c r="D80" s="65">
        <f t="shared" si="19"/>
        <v>2.3006012024048097</v>
      </c>
      <c r="E80" s="62"/>
      <c r="F80" s="65">
        <f t="shared" si="20"/>
        <v>1.5120740239223651</v>
      </c>
      <c r="G80" s="65">
        <f t="shared" si="20"/>
        <v>1.7310252996005324</v>
      </c>
      <c r="H80" s="65">
        <f t="shared" si="20"/>
        <v>1.2855831037649219</v>
      </c>
      <c r="I80" s="62"/>
      <c r="J80" s="65">
        <f t="shared" si="21"/>
        <v>6.2459336369551073</v>
      </c>
      <c r="K80" s="65">
        <f t="shared" si="21"/>
        <v>7.8979343863912517</v>
      </c>
      <c r="L80" s="65">
        <f t="shared" si="21"/>
        <v>4.3417366946778708</v>
      </c>
      <c r="M80" s="62"/>
      <c r="N80" s="65">
        <f t="shared" si="22"/>
        <v>3.7301404559060556</v>
      </c>
      <c r="O80" s="65">
        <f t="shared" si="22"/>
        <v>4.7770700636942678</v>
      </c>
      <c r="P80" s="65">
        <f t="shared" si="22"/>
        <v>2.6573426573426575</v>
      </c>
      <c r="Q80" s="62"/>
      <c r="R80" s="65">
        <f t="shared" si="23"/>
        <v>4.0782256141187698</v>
      </c>
      <c r="S80" s="65">
        <f t="shared" si="23"/>
        <v>5.0761421319796955</v>
      </c>
      <c r="T80" s="65">
        <f t="shared" si="23"/>
        <v>3.0108588351431393</v>
      </c>
      <c r="U80" s="62"/>
      <c r="V80" s="65">
        <f t="shared" si="24"/>
        <v>2.6928675400291122</v>
      </c>
      <c r="W80" s="65">
        <f t="shared" si="24"/>
        <v>3.5523114355231145</v>
      </c>
      <c r="X80" s="65">
        <f t="shared" si="24"/>
        <v>1.8384131591678763</v>
      </c>
      <c r="Y80" s="62"/>
      <c r="Z80" s="65">
        <f t="shared" si="25"/>
        <v>0.96324461343472756</v>
      </c>
      <c r="AA80" s="65">
        <f t="shared" si="25"/>
        <v>1.3806706114398422</v>
      </c>
      <c r="AB80" s="65">
        <f t="shared" si="25"/>
        <v>0.52164840897235265</v>
      </c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</row>
    <row r="81" spans="1:57" ht="15" customHeight="1" x14ac:dyDescent="0.25">
      <c r="A81" s="4" t="s">
        <v>76</v>
      </c>
      <c r="B81" s="65">
        <f t="shared" si="19"/>
        <v>3.381995133819951</v>
      </c>
      <c r="C81" s="65">
        <f t="shared" si="19"/>
        <v>3.9383400695554092</v>
      </c>
      <c r="D81" s="65">
        <f t="shared" si="19"/>
        <v>2.7847845827868025</v>
      </c>
      <c r="E81" s="62"/>
      <c r="F81" s="65">
        <f t="shared" si="20"/>
        <v>1.5147015147015146</v>
      </c>
      <c r="G81" s="65">
        <f t="shared" si="20"/>
        <v>1.5463917525773196</v>
      </c>
      <c r="H81" s="65">
        <f t="shared" si="20"/>
        <v>1.4805675508945095</v>
      </c>
      <c r="I81" s="62"/>
      <c r="J81" s="65">
        <f t="shared" si="21"/>
        <v>6.9748580697485814</v>
      </c>
      <c r="K81" s="65">
        <f t="shared" si="21"/>
        <v>8.1275720164609062</v>
      </c>
      <c r="L81" s="65">
        <f t="shared" si="21"/>
        <v>5.6980056980056979</v>
      </c>
      <c r="M81" s="62"/>
      <c r="N81" s="65">
        <f t="shared" si="22"/>
        <v>2.9479107040641099</v>
      </c>
      <c r="O81" s="65">
        <f t="shared" si="22"/>
        <v>3.130240357741755</v>
      </c>
      <c r="P81" s="65">
        <f t="shared" si="22"/>
        <v>2.756598240469208</v>
      </c>
      <c r="Q81" s="62"/>
      <c r="R81" s="65">
        <f t="shared" si="23"/>
        <v>4.3883378418996095</v>
      </c>
      <c r="S81" s="65">
        <f t="shared" si="23"/>
        <v>4.9476135040745053</v>
      </c>
      <c r="T81" s="65">
        <f t="shared" si="23"/>
        <v>3.7911746426351769</v>
      </c>
      <c r="U81" s="62"/>
      <c r="V81" s="65">
        <f t="shared" si="24"/>
        <v>2.9272619751626259</v>
      </c>
      <c r="W81" s="65">
        <f t="shared" si="24"/>
        <v>3.8461538461538463</v>
      </c>
      <c r="X81" s="65">
        <f t="shared" si="24"/>
        <v>1.9206939281288724</v>
      </c>
      <c r="Y81" s="62"/>
      <c r="Z81" s="65">
        <f t="shared" si="25"/>
        <v>1.1581834806461446</v>
      </c>
      <c r="AA81" s="65">
        <f t="shared" si="25"/>
        <v>1.4934289127837514</v>
      </c>
      <c r="AB81" s="65">
        <f t="shared" si="25"/>
        <v>0.80896079651524588</v>
      </c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</row>
    <row r="82" spans="1:57" ht="15" customHeight="1" thickBot="1" x14ac:dyDescent="0.3">
      <c r="A82" s="54" t="s">
        <v>77</v>
      </c>
      <c r="B82" s="68">
        <f t="shared" ref="B82:D82" si="26">+B39/AE39*100</f>
        <v>9.11544227886057</v>
      </c>
      <c r="C82" s="68">
        <f t="shared" si="26"/>
        <v>10.309278350515463</v>
      </c>
      <c r="D82" s="68">
        <f t="shared" si="26"/>
        <v>7.8036500943989937</v>
      </c>
      <c r="E82" s="61"/>
      <c r="F82" s="68">
        <f t="shared" ref="F82:H82" si="27">+F39/AI39*100</f>
        <v>2.3465703971119134</v>
      </c>
      <c r="G82" s="68">
        <f t="shared" si="27"/>
        <v>2.807017543859649</v>
      </c>
      <c r="H82" s="68">
        <f t="shared" si="27"/>
        <v>1.8587360594795539</v>
      </c>
      <c r="I82" s="61"/>
      <c r="J82" s="68">
        <f t="shared" ref="J82:L82" si="28">+J39/AM39*100</f>
        <v>12.130637636080872</v>
      </c>
      <c r="K82" s="68">
        <f t="shared" si="28"/>
        <v>12.835820895522387</v>
      </c>
      <c r="L82" s="68">
        <f t="shared" si="28"/>
        <v>11.363636363636363</v>
      </c>
      <c r="M82" s="61"/>
      <c r="N82" s="68">
        <f t="shared" ref="N82:P82" si="29">+N39/AQ39*100</f>
        <v>12.265758091993186</v>
      </c>
      <c r="O82" s="68">
        <f t="shared" si="29"/>
        <v>12.779552715654951</v>
      </c>
      <c r="P82" s="68">
        <f t="shared" si="29"/>
        <v>11.678832116788321</v>
      </c>
      <c r="Q82" s="61"/>
      <c r="R82" s="68">
        <f t="shared" ref="R82:T82" si="30">+R39/AU39*100</f>
        <v>14.946619217081849</v>
      </c>
      <c r="S82" s="68">
        <f t="shared" si="30"/>
        <v>18.928571428571427</v>
      </c>
      <c r="T82" s="68">
        <f t="shared" si="30"/>
        <v>10.99290780141844</v>
      </c>
      <c r="U82" s="61"/>
      <c r="V82" s="68">
        <f t="shared" ref="V82:X82" si="31">+V39/AY39*100</f>
        <v>5.9171597633136095</v>
      </c>
      <c r="W82" s="68">
        <f t="shared" si="31"/>
        <v>5.0541516245487363</v>
      </c>
      <c r="X82" s="68">
        <f t="shared" si="31"/>
        <v>6.9565217391304346</v>
      </c>
      <c r="Y82" s="61"/>
      <c r="Z82" s="68">
        <f t="shared" ref="Z82:AB82" si="32">+Z39/BC39*100</f>
        <v>5.6016597510373449</v>
      </c>
      <c r="AA82" s="68">
        <f t="shared" si="32"/>
        <v>7.421875</v>
      </c>
      <c r="AB82" s="68">
        <f t="shared" si="32"/>
        <v>3.5398230088495577</v>
      </c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</row>
    <row r="83" spans="1:57" x14ac:dyDescent="0.25">
      <c r="A83" s="314" t="s">
        <v>140</v>
      </c>
      <c r="B83" s="314"/>
      <c r="C83" s="314"/>
      <c r="D83" s="314"/>
      <c r="E83" s="314"/>
      <c r="F83" s="314"/>
      <c r="G83" s="314"/>
      <c r="H83" s="314"/>
      <c r="I83" s="314"/>
      <c r="J83" s="314"/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</row>
    <row r="84" spans="1:57" x14ac:dyDescent="0.25">
      <c r="A84" s="328" t="s">
        <v>116</v>
      </c>
      <c r="B84" s="328"/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</row>
    <row r="85" spans="1:57" x14ac:dyDescent="0.25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</row>
    <row r="86" spans="1:57" x14ac:dyDescent="0.25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</row>
    <row r="87" spans="1:57" x14ac:dyDescent="0.25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</row>
    <row r="88" spans="1:57" x14ac:dyDescent="0.25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</row>
    <row r="89" spans="1:57" x14ac:dyDescent="0.25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</row>
    <row r="90" spans="1:57" x14ac:dyDescent="0.25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</row>
    <row r="91" spans="1:57" x14ac:dyDescent="0.25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</row>
    <row r="92" spans="1:57" x14ac:dyDescent="0.25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</row>
    <row r="93" spans="1:57" x14ac:dyDescent="0.25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</row>
    <row r="94" spans="1:57" x14ac:dyDescent="0.25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</row>
    <row r="95" spans="1:57" x14ac:dyDescent="0.25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</row>
    <row r="96" spans="1:57" x14ac:dyDescent="0.25"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</row>
    <row r="97" spans="30:57" x14ac:dyDescent="0.25"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</row>
    <row r="98" spans="30:57" x14ac:dyDescent="0.25"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</row>
    <row r="99" spans="30:57" x14ac:dyDescent="0.25"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</row>
    <row r="100" spans="30:57" x14ac:dyDescent="0.25"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</row>
    <row r="101" spans="30:57" x14ac:dyDescent="0.25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</row>
    <row r="134" spans="57:57" x14ac:dyDescent="0.25">
      <c r="BE134" s="8"/>
    </row>
    <row r="135" spans="57:57" x14ac:dyDescent="0.25">
      <c r="BE135" s="8"/>
    </row>
    <row r="190" spans="57:57" x14ac:dyDescent="0.25">
      <c r="BE190" s="8"/>
    </row>
    <row r="191" spans="57:57" x14ac:dyDescent="0.25">
      <c r="BE191" s="8"/>
    </row>
  </sheetData>
  <mergeCells count="39">
    <mergeCell ref="A83:AB83"/>
    <mergeCell ref="A84:AB84"/>
    <mergeCell ref="A44:AB44"/>
    <mergeCell ref="A45:AB45"/>
    <mergeCell ref="A46:AB46"/>
    <mergeCell ref="A47:AB47"/>
    <mergeCell ref="N51:P51"/>
    <mergeCell ref="R51:T51"/>
    <mergeCell ref="V51:X51"/>
    <mergeCell ref="A51:A52"/>
    <mergeCell ref="Z51:AB51"/>
    <mergeCell ref="B51:D51"/>
    <mergeCell ref="F51:H51"/>
    <mergeCell ref="J51:L51"/>
    <mergeCell ref="A40:AB40"/>
    <mergeCell ref="A41:AB41"/>
    <mergeCell ref="A48:AB48"/>
    <mergeCell ref="A49:AB49"/>
    <mergeCell ref="Z8:AB8"/>
    <mergeCell ref="V8:X8"/>
    <mergeCell ref="R8:T8"/>
    <mergeCell ref="N8:P8"/>
    <mergeCell ref="J8:L8"/>
    <mergeCell ref="F8:H8"/>
    <mergeCell ref="B8:D8"/>
    <mergeCell ref="A1:AB1"/>
    <mergeCell ref="A2:AB2"/>
    <mergeCell ref="A3:AB3"/>
    <mergeCell ref="A4:AB4"/>
    <mergeCell ref="A5:AB5"/>
    <mergeCell ref="AD7:BE7"/>
    <mergeCell ref="AD8:AD9"/>
    <mergeCell ref="A6:AB6"/>
    <mergeCell ref="AD2:BE2"/>
    <mergeCell ref="AD3:BE3"/>
    <mergeCell ref="AD4:BE4"/>
    <mergeCell ref="AD5:BE5"/>
    <mergeCell ref="AD6:BE6"/>
    <mergeCell ref="A8:A9"/>
  </mergeCells>
  <hyperlinks>
    <hyperlink ref="BG1" r:id="rId1" location="INDICE!A1"/>
    <hyperlink ref="BG43" r:id="rId2" location="INDICE!A1"/>
  </hyperlinks>
  <printOptions horizontalCentered="1"/>
  <pageMargins left="0.7" right="0.7" top="0.75" bottom="0.75" header="0.3" footer="0.3"/>
  <pageSetup scale="82" orientation="landscape" r:id="rId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10"/>
  <sheetViews>
    <sheetView zoomScaleNormal="100" zoomScaleSheetLayoutView="100" workbookViewId="0">
      <selection activeCell="BH14" sqref="BH14"/>
    </sheetView>
  </sheetViews>
  <sheetFormatPr baseColWidth="10" defaultColWidth="9.85546875" defaultRowHeight="12.75" x14ac:dyDescent="0.25"/>
  <cols>
    <col min="1" max="1" width="12.85546875" style="4" customWidth="1"/>
    <col min="2" max="2" width="6.7109375" style="24" customWidth="1"/>
    <col min="3" max="4" width="5.7109375" style="24" customWidth="1"/>
    <col min="5" max="5" width="1.42578125" style="24" customWidth="1"/>
    <col min="6" max="8" width="5.7109375" style="24" customWidth="1"/>
    <col min="9" max="9" width="1.42578125" style="24" customWidth="1"/>
    <col min="10" max="12" width="5.7109375" style="24" customWidth="1"/>
    <col min="13" max="13" width="1.42578125" style="24" customWidth="1"/>
    <col min="14" max="16" width="5.7109375" style="24" customWidth="1"/>
    <col min="17" max="17" width="1.42578125" style="24" customWidth="1"/>
    <col min="18" max="20" width="5.7109375" style="24" customWidth="1"/>
    <col min="21" max="21" width="1.42578125" style="24" customWidth="1"/>
    <col min="22" max="24" width="5.7109375" style="24" customWidth="1"/>
    <col min="25" max="25" width="1.42578125" style="24" customWidth="1"/>
    <col min="26" max="28" width="5.7109375" style="24" customWidth="1"/>
    <col min="29" max="29" width="9.85546875" style="24" customWidth="1"/>
    <col min="30" max="30" width="11.42578125" style="8" hidden="1" customWidth="1"/>
    <col min="31" max="33" width="6" style="24" hidden="1" customWidth="1"/>
    <col min="34" max="34" width="1.7109375" style="24" hidden="1" customWidth="1"/>
    <col min="35" max="35" width="5.85546875" style="24" hidden="1" customWidth="1"/>
    <col min="36" max="37" width="5" style="24" hidden="1" customWidth="1"/>
    <col min="38" max="38" width="1.7109375" style="24" hidden="1" customWidth="1"/>
    <col min="39" max="39" width="5.42578125" style="24" hidden="1" customWidth="1"/>
    <col min="40" max="41" width="5" style="24" hidden="1" customWidth="1"/>
    <col min="42" max="42" width="1.7109375" style="24" hidden="1" customWidth="1"/>
    <col min="43" max="45" width="5.140625" style="24" hidden="1" customWidth="1"/>
    <col min="46" max="46" width="1.7109375" style="24" hidden="1" customWidth="1"/>
    <col min="47" max="47" width="5.28515625" style="24" hidden="1" customWidth="1"/>
    <col min="48" max="49" width="5.140625" style="24" hidden="1" customWidth="1"/>
    <col min="50" max="50" width="1.7109375" style="24" hidden="1" customWidth="1"/>
    <col min="51" max="51" width="5.42578125" style="24" hidden="1" customWidth="1"/>
    <col min="52" max="53" width="5" style="24" hidden="1" customWidth="1"/>
    <col min="54" max="54" width="1.7109375" style="24" hidden="1" customWidth="1"/>
    <col min="55" max="56" width="5.42578125" style="24" hidden="1" customWidth="1"/>
    <col min="57" max="57" width="5.28515625" style="24" hidden="1" customWidth="1"/>
    <col min="58" max="58" width="9.85546875" style="24" customWidth="1"/>
    <col min="59" max="59" width="12.42578125" style="24" customWidth="1"/>
    <col min="60" max="256" width="9.85546875" style="24"/>
    <col min="257" max="257" width="12.85546875" style="24" customWidth="1"/>
    <col min="258" max="258" width="6.42578125" style="24" bestFit="1" customWidth="1"/>
    <col min="259" max="260" width="6.28515625" style="24" bestFit="1" customWidth="1"/>
    <col min="261" max="261" width="1.42578125" style="24" customWidth="1"/>
    <col min="262" max="262" width="6.42578125" style="24" customWidth="1"/>
    <col min="263" max="263" width="5" style="24" customWidth="1"/>
    <col min="264" max="264" width="4.85546875" style="24" customWidth="1"/>
    <col min="265" max="265" width="1.42578125" style="24" customWidth="1"/>
    <col min="266" max="268" width="5.5703125" style="24" bestFit="1" customWidth="1"/>
    <col min="269" max="269" width="1.42578125" style="24" customWidth="1"/>
    <col min="270" max="270" width="5.5703125" style="24" customWidth="1"/>
    <col min="271" max="271" width="4.85546875" style="24" customWidth="1"/>
    <col min="272" max="272" width="5.42578125" style="24" bestFit="1" customWidth="1"/>
    <col min="273" max="273" width="1.42578125" style="24" customWidth="1"/>
    <col min="274" max="274" width="5.5703125" style="24" bestFit="1" customWidth="1"/>
    <col min="275" max="275" width="5" style="24" customWidth="1"/>
    <col min="276" max="276" width="5.5703125" style="24" bestFit="1" customWidth="1"/>
    <col min="277" max="277" width="1.42578125" style="24" customWidth="1"/>
    <col min="278" max="278" width="5" style="24" customWidth="1"/>
    <col min="279" max="279" width="4.85546875" style="24" customWidth="1"/>
    <col min="280" max="280" width="4.7109375" style="24" customWidth="1"/>
    <col min="281" max="281" width="1.42578125" style="24" customWidth="1"/>
    <col min="282" max="282" width="5.140625" style="24" bestFit="1" customWidth="1"/>
    <col min="283" max="283" width="3.7109375" style="24" customWidth="1"/>
    <col min="284" max="284" width="4.5703125" style="24" customWidth="1"/>
    <col min="285" max="285" width="9.85546875" style="24" customWidth="1"/>
    <col min="286" max="286" width="11.42578125" style="24" customWidth="1"/>
    <col min="287" max="289" width="6" style="24" customWidth="1"/>
    <col min="290" max="290" width="1.7109375" style="24" customWidth="1"/>
    <col min="291" max="291" width="5.85546875" style="24" customWidth="1"/>
    <col min="292" max="293" width="5" style="24" customWidth="1"/>
    <col min="294" max="294" width="1.7109375" style="24" customWidth="1"/>
    <col min="295" max="295" width="5.42578125" style="24" customWidth="1"/>
    <col min="296" max="297" width="5" style="24" customWidth="1"/>
    <col min="298" max="298" width="1.7109375" style="24" customWidth="1"/>
    <col min="299" max="301" width="5.140625" style="24" customWidth="1"/>
    <col min="302" max="302" width="1.7109375" style="24" customWidth="1"/>
    <col min="303" max="303" width="5.28515625" style="24" customWidth="1"/>
    <col min="304" max="305" width="5.140625" style="24" customWidth="1"/>
    <col min="306" max="306" width="1.7109375" style="24" customWidth="1"/>
    <col min="307" max="307" width="5.42578125" style="24" customWidth="1"/>
    <col min="308" max="309" width="5" style="24" customWidth="1"/>
    <col min="310" max="310" width="1.7109375" style="24" customWidth="1"/>
    <col min="311" max="312" width="5.42578125" style="24" customWidth="1"/>
    <col min="313" max="313" width="5.28515625" style="24" customWidth="1"/>
    <col min="314" max="512" width="9.85546875" style="24"/>
    <col min="513" max="513" width="12.85546875" style="24" customWidth="1"/>
    <col min="514" max="514" width="6.42578125" style="24" bestFit="1" customWidth="1"/>
    <col min="515" max="516" width="6.28515625" style="24" bestFit="1" customWidth="1"/>
    <col min="517" max="517" width="1.42578125" style="24" customWidth="1"/>
    <col min="518" max="518" width="6.42578125" style="24" customWidth="1"/>
    <col min="519" max="519" width="5" style="24" customWidth="1"/>
    <col min="520" max="520" width="4.85546875" style="24" customWidth="1"/>
    <col min="521" max="521" width="1.42578125" style="24" customWidth="1"/>
    <col min="522" max="524" width="5.5703125" style="24" bestFit="1" customWidth="1"/>
    <col min="525" max="525" width="1.42578125" style="24" customWidth="1"/>
    <col min="526" max="526" width="5.5703125" style="24" customWidth="1"/>
    <col min="527" max="527" width="4.85546875" style="24" customWidth="1"/>
    <col min="528" max="528" width="5.42578125" style="24" bestFit="1" customWidth="1"/>
    <col min="529" max="529" width="1.42578125" style="24" customWidth="1"/>
    <col min="530" max="530" width="5.5703125" style="24" bestFit="1" customWidth="1"/>
    <col min="531" max="531" width="5" style="24" customWidth="1"/>
    <col min="532" max="532" width="5.5703125" style="24" bestFit="1" customWidth="1"/>
    <col min="533" max="533" width="1.42578125" style="24" customWidth="1"/>
    <col min="534" max="534" width="5" style="24" customWidth="1"/>
    <col min="535" max="535" width="4.85546875" style="24" customWidth="1"/>
    <col min="536" max="536" width="4.7109375" style="24" customWidth="1"/>
    <col min="537" max="537" width="1.42578125" style="24" customWidth="1"/>
    <col min="538" max="538" width="5.140625" style="24" bestFit="1" customWidth="1"/>
    <col min="539" max="539" width="3.7109375" style="24" customWidth="1"/>
    <col min="540" max="540" width="4.5703125" style="24" customWidth="1"/>
    <col min="541" max="541" width="9.85546875" style="24" customWidth="1"/>
    <col min="542" max="542" width="11.42578125" style="24" customWidth="1"/>
    <col min="543" max="545" width="6" style="24" customWidth="1"/>
    <col min="546" max="546" width="1.7109375" style="24" customWidth="1"/>
    <col min="547" max="547" width="5.85546875" style="24" customWidth="1"/>
    <col min="548" max="549" width="5" style="24" customWidth="1"/>
    <col min="550" max="550" width="1.7109375" style="24" customWidth="1"/>
    <col min="551" max="551" width="5.42578125" style="24" customWidth="1"/>
    <col min="552" max="553" width="5" style="24" customWidth="1"/>
    <col min="554" max="554" width="1.7109375" style="24" customWidth="1"/>
    <col min="555" max="557" width="5.140625" style="24" customWidth="1"/>
    <col min="558" max="558" width="1.7109375" style="24" customWidth="1"/>
    <col min="559" max="559" width="5.28515625" style="24" customWidth="1"/>
    <col min="560" max="561" width="5.140625" style="24" customWidth="1"/>
    <col min="562" max="562" width="1.7109375" style="24" customWidth="1"/>
    <col min="563" max="563" width="5.42578125" style="24" customWidth="1"/>
    <col min="564" max="565" width="5" style="24" customWidth="1"/>
    <col min="566" max="566" width="1.7109375" style="24" customWidth="1"/>
    <col min="567" max="568" width="5.42578125" style="24" customWidth="1"/>
    <col min="569" max="569" width="5.28515625" style="24" customWidth="1"/>
    <col min="570" max="768" width="9.85546875" style="24"/>
    <col min="769" max="769" width="12.85546875" style="24" customWidth="1"/>
    <col min="770" max="770" width="6.42578125" style="24" bestFit="1" customWidth="1"/>
    <col min="771" max="772" width="6.28515625" style="24" bestFit="1" customWidth="1"/>
    <col min="773" max="773" width="1.42578125" style="24" customWidth="1"/>
    <col min="774" max="774" width="6.42578125" style="24" customWidth="1"/>
    <col min="775" max="775" width="5" style="24" customWidth="1"/>
    <col min="776" max="776" width="4.85546875" style="24" customWidth="1"/>
    <col min="777" max="777" width="1.42578125" style="24" customWidth="1"/>
    <col min="778" max="780" width="5.5703125" style="24" bestFit="1" customWidth="1"/>
    <col min="781" max="781" width="1.42578125" style="24" customWidth="1"/>
    <col min="782" max="782" width="5.5703125" style="24" customWidth="1"/>
    <col min="783" max="783" width="4.85546875" style="24" customWidth="1"/>
    <col min="784" max="784" width="5.42578125" style="24" bestFit="1" customWidth="1"/>
    <col min="785" max="785" width="1.42578125" style="24" customWidth="1"/>
    <col min="786" max="786" width="5.5703125" style="24" bestFit="1" customWidth="1"/>
    <col min="787" max="787" width="5" style="24" customWidth="1"/>
    <col min="788" max="788" width="5.5703125" style="24" bestFit="1" customWidth="1"/>
    <col min="789" max="789" width="1.42578125" style="24" customWidth="1"/>
    <col min="790" max="790" width="5" style="24" customWidth="1"/>
    <col min="791" max="791" width="4.85546875" style="24" customWidth="1"/>
    <col min="792" max="792" width="4.7109375" style="24" customWidth="1"/>
    <col min="793" max="793" width="1.42578125" style="24" customWidth="1"/>
    <col min="794" max="794" width="5.140625" style="24" bestFit="1" customWidth="1"/>
    <col min="795" max="795" width="3.7109375" style="24" customWidth="1"/>
    <col min="796" max="796" width="4.5703125" style="24" customWidth="1"/>
    <col min="797" max="797" width="9.85546875" style="24" customWidth="1"/>
    <col min="798" max="798" width="11.42578125" style="24" customWidth="1"/>
    <col min="799" max="801" width="6" style="24" customWidth="1"/>
    <col min="802" max="802" width="1.7109375" style="24" customWidth="1"/>
    <col min="803" max="803" width="5.85546875" style="24" customWidth="1"/>
    <col min="804" max="805" width="5" style="24" customWidth="1"/>
    <col min="806" max="806" width="1.7109375" style="24" customWidth="1"/>
    <col min="807" max="807" width="5.42578125" style="24" customWidth="1"/>
    <col min="808" max="809" width="5" style="24" customWidth="1"/>
    <col min="810" max="810" width="1.7109375" style="24" customWidth="1"/>
    <col min="811" max="813" width="5.140625" style="24" customWidth="1"/>
    <col min="814" max="814" width="1.7109375" style="24" customWidth="1"/>
    <col min="815" max="815" width="5.28515625" style="24" customWidth="1"/>
    <col min="816" max="817" width="5.140625" style="24" customWidth="1"/>
    <col min="818" max="818" width="1.7109375" style="24" customWidth="1"/>
    <col min="819" max="819" width="5.42578125" style="24" customWidth="1"/>
    <col min="820" max="821" width="5" style="24" customWidth="1"/>
    <col min="822" max="822" width="1.7109375" style="24" customWidth="1"/>
    <col min="823" max="824" width="5.42578125" style="24" customWidth="1"/>
    <col min="825" max="825" width="5.28515625" style="24" customWidth="1"/>
    <col min="826" max="1024" width="9.85546875" style="24"/>
    <col min="1025" max="1025" width="12.85546875" style="24" customWidth="1"/>
    <col min="1026" max="1026" width="6.42578125" style="24" bestFit="1" customWidth="1"/>
    <col min="1027" max="1028" width="6.28515625" style="24" bestFit="1" customWidth="1"/>
    <col min="1029" max="1029" width="1.42578125" style="24" customWidth="1"/>
    <col min="1030" max="1030" width="6.42578125" style="24" customWidth="1"/>
    <col min="1031" max="1031" width="5" style="24" customWidth="1"/>
    <col min="1032" max="1032" width="4.85546875" style="24" customWidth="1"/>
    <col min="1033" max="1033" width="1.42578125" style="24" customWidth="1"/>
    <col min="1034" max="1036" width="5.5703125" style="24" bestFit="1" customWidth="1"/>
    <col min="1037" max="1037" width="1.42578125" style="24" customWidth="1"/>
    <col min="1038" max="1038" width="5.5703125" style="24" customWidth="1"/>
    <col min="1039" max="1039" width="4.85546875" style="24" customWidth="1"/>
    <col min="1040" max="1040" width="5.42578125" style="24" bestFit="1" customWidth="1"/>
    <col min="1041" max="1041" width="1.42578125" style="24" customWidth="1"/>
    <col min="1042" max="1042" width="5.5703125" style="24" bestFit="1" customWidth="1"/>
    <col min="1043" max="1043" width="5" style="24" customWidth="1"/>
    <col min="1044" max="1044" width="5.5703125" style="24" bestFit="1" customWidth="1"/>
    <col min="1045" max="1045" width="1.42578125" style="24" customWidth="1"/>
    <col min="1046" max="1046" width="5" style="24" customWidth="1"/>
    <col min="1047" max="1047" width="4.85546875" style="24" customWidth="1"/>
    <col min="1048" max="1048" width="4.7109375" style="24" customWidth="1"/>
    <col min="1049" max="1049" width="1.42578125" style="24" customWidth="1"/>
    <col min="1050" max="1050" width="5.140625" style="24" bestFit="1" customWidth="1"/>
    <col min="1051" max="1051" width="3.7109375" style="24" customWidth="1"/>
    <col min="1052" max="1052" width="4.5703125" style="24" customWidth="1"/>
    <col min="1053" max="1053" width="9.85546875" style="24" customWidth="1"/>
    <col min="1054" max="1054" width="11.42578125" style="24" customWidth="1"/>
    <col min="1055" max="1057" width="6" style="24" customWidth="1"/>
    <col min="1058" max="1058" width="1.7109375" style="24" customWidth="1"/>
    <col min="1059" max="1059" width="5.85546875" style="24" customWidth="1"/>
    <col min="1060" max="1061" width="5" style="24" customWidth="1"/>
    <col min="1062" max="1062" width="1.7109375" style="24" customWidth="1"/>
    <col min="1063" max="1063" width="5.42578125" style="24" customWidth="1"/>
    <col min="1064" max="1065" width="5" style="24" customWidth="1"/>
    <col min="1066" max="1066" width="1.7109375" style="24" customWidth="1"/>
    <col min="1067" max="1069" width="5.140625" style="24" customWidth="1"/>
    <col min="1070" max="1070" width="1.7109375" style="24" customWidth="1"/>
    <col min="1071" max="1071" width="5.28515625" style="24" customWidth="1"/>
    <col min="1072" max="1073" width="5.140625" style="24" customWidth="1"/>
    <col min="1074" max="1074" width="1.7109375" style="24" customWidth="1"/>
    <col min="1075" max="1075" width="5.42578125" style="24" customWidth="1"/>
    <col min="1076" max="1077" width="5" style="24" customWidth="1"/>
    <col min="1078" max="1078" width="1.7109375" style="24" customWidth="1"/>
    <col min="1079" max="1080" width="5.42578125" style="24" customWidth="1"/>
    <col min="1081" max="1081" width="5.28515625" style="24" customWidth="1"/>
    <col min="1082" max="1280" width="9.85546875" style="24"/>
    <col min="1281" max="1281" width="12.85546875" style="24" customWidth="1"/>
    <col min="1282" max="1282" width="6.42578125" style="24" bestFit="1" customWidth="1"/>
    <col min="1283" max="1284" width="6.28515625" style="24" bestFit="1" customWidth="1"/>
    <col min="1285" max="1285" width="1.42578125" style="24" customWidth="1"/>
    <col min="1286" max="1286" width="6.42578125" style="24" customWidth="1"/>
    <col min="1287" max="1287" width="5" style="24" customWidth="1"/>
    <col min="1288" max="1288" width="4.85546875" style="24" customWidth="1"/>
    <col min="1289" max="1289" width="1.42578125" style="24" customWidth="1"/>
    <col min="1290" max="1292" width="5.5703125" style="24" bestFit="1" customWidth="1"/>
    <col min="1293" max="1293" width="1.42578125" style="24" customWidth="1"/>
    <col min="1294" max="1294" width="5.5703125" style="24" customWidth="1"/>
    <col min="1295" max="1295" width="4.85546875" style="24" customWidth="1"/>
    <col min="1296" max="1296" width="5.42578125" style="24" bestFit="1" customWidth="1"/>
    <col min="1297" max="1297" width="1.42578125" style="24" customWidth="1"/>
    <col min="1298" max="1298" width="5.5703125" style="24" bestFit="1" customWidth="1"/>
    <col min="1299" max="1299" width="5" style="24" customWidth="1"/>
    <col min="1300" max="1300" width="5.5703125" style="24" bestFit="1" customWidth="1"/>
    <col min="1301" max="1301" width="1.42578125" style="24" customWidth="1"/>
    <col min="1302" max="1302" width="5" style="24" customWidth="1"/>
    <col min="1303" max="1303" width="4.85546875" style="24" customWidth="1"/>
    <col min="1304" max="1304" width="4.7109375" style="24" customWidth="1"/>
    <col min="1305" max="1305" width="1.42578125" style="24" customWidth="1"/>
    <col min="1306" max="1306" width="5.140625" style="24" bestFit="1" customWidth="1"/>
    <col min="1307" max="1307" width="3.7109375" style="24" customWidth="1"/>
    <col min="1308" max="1308" width="4.5703125" style="24" customWidth="1"/>
    <col min="1309" max="1309" width="9.85546875" style="24" customWidth="1"/>
    <col min="1310" max="1310" width="11.42578125" style="24" customWidth="1"/>
    <col min="1311" max="1313" width="6" style="24" customWidth="1"/>
    <col min="1314" max="1314" width="1.7109375" style="24" customWidth="1"/>
    <col min="1315" max="1315" width="5.85546875" style="24" customWidth="1"/>
    <col min="1316" max="1317" width="5" style="24" customWidth="1"/>
    <col min="1318" max="1318" width="1.7109375" style="24" customWidth="1"/>
    <col min="1319" max="1319" width="5.42578125" style="24" customWidth="1"/>
    <col min="1320" max="1321" width="5" style="24" customWidth="1"/>
    <col min="1322" max="1322" width="1.7109375" style="24" customWidth="1"/>
    <col min="1323" max="1325" width="5.140625" style="24" customWidth="1"/>
    <col min="1326" max="1326" width="1.7109375" style="24" customWidth="1"/>
    <col min="1327" max="1327" width="5.28515625" style="24" customWidth="1"/>
    <col min="1328" max="1329" width="5.140625" style="24" customWidth="1"/>
    <col min="1330" max="1330" width="1.7109375" style="24" customWidth="1"/>
    <col min="1331" max="1331" width="5.42578125" style="24" customWidth="1"/>
    <col min="1332" max="1333" width="5" style="24" customWidth="1"/>
    <col min="1334" max="1334" width="1.7109375" style="24" customWidth="1"/>
    <col min="1335" max="1336" width="5.42578125" style="24" customWidth="1"/>
    <col min="1337" max="1337" width="5.28515625" style="24" customWidth="1"/>
    <col min="1338" max="1536" width="9.85546875" style="24"/>
    <col min="1537" max="1537" width="12.85546875" style="24" customWidth="1"/>
    <col min="1538" max="1538" width="6.42578125" style="24" bestFit="1" customWidth="1"/>
    <col min="1539" max="1540" width="6.28515625" style="24" bestFit="1" customWidth="1"/>
    <col min="1541" max="1541" width="1.42578125" style="24" customWidth="1"/>
    <col min="1542" max="1542" width="6.42578125" style="24" customWidth="1"/>
    <col min="1543" max="1543" width="5" style="24" customWidth="1"/>
    <col min="1544" max="1544" width="4.85546875" style="24" customWidth="1"/>
    <col min="1545" max="1545" width="1.42578125" style="24" customWidth="1"/>
    <col min="1546" max="1548" width="5.5703125" style="24" bestFit="1" customWidth="1"/>
    <col min="1549" max="1549" width="1.42578125" style="24" customWidth="1"/>
    <col min="1550" max="1550" width="5.5703125" style="24" customWidth="1"/>
    <col min="1551" max="1551" width="4.85546875" style="24" customWidth="1"/>
    <col min="1552" max="1552" width="5.42578125" style="24" bestFit="1" customWidth="1"/>
    <col min="1553" max="1553" width="1.42578125" style="24" customWidth="1"/>
    <col min="1554" max="1554" width="5.5703125" style="24" bestFit="1" customWidth="1"/>
    <col min="1555" max="1555" width="5" style="24" customWidth="1"/>
    <col min="1556" max="1556" width="5.5703125" style="24" bestFit="1" customWidth="1"/>
    <col min="1557" max="1557" width="1.42578125" style="24" customWidth="1"/>
    <col min="1558" max="1558" width="5" style="24" customWidth="1"/>
    <col min="1559" max="1559" width="4.85546875" style="24" customWidth="1"/>
    <col min="1560" max="1560" width="4.7109375" style="24" customWidth="1"/>
    <col min="1561" max="1561" width="1.42578125" style="24" customWidth="1"/>
    <col min="1562" max="1562" width="5.140625" style="24" bestFit="1" customWidth="1"/>
    <col min="1563" max="1563" width="3.7109375" style="24" customWidth="1"/>
    <col min="1564" max="1564" width="4.5703125" style="24" customWidth="1"/>
    <col min="1565" max="1565" width="9.85546875" style="24" customWidth="1"/>
    <col min="1566" max="1566" width="11.42578125" style="24" customWidth="1"/>
    <col min="1567" max="1569" width="6" style="24" customWidth="1"/>
    <col min="1570" max="1570" width="1.7109375" style="24" customWidth="1"/>
    <col min="1571" max="1571" width="5.85546875" style="24" customWidth="1"/>
    <col min="1572" max="1573" width="5" style="24" customWidth="1"/>
    <col min="1574" max="1574" width="1.7109375" style="24" customWidth="1"/>
    <col min="1575" max="1575" width="5.42578125" style="24" customWidth="1"/>
    <col min="1576" max="1577" width="5" style="24" customWidth="1"/>
    <col min="1578" max="1578" width="1.7109375" style="24" customWidth="1"/>
    <col min="1579" max="1581" width="5.140625" style="24" customWidth="1"/>
    <col min="1582" max="1582" width="1.7109375" style="24" customWidth="1"/>
    <col min="1583" max="1583" width="5.28515625" style="24" customWidth="1"/>
    <col min="1584" max="1585" width="5.140625" style="24" customWidth="1"/>
    <col min="1586" max="1586" width="1.7109375" style="24" customWidth="1"/>
    <col min="1587" max="1587" width="5.42578125" style="24" customWidth="1"/>
    <col min="1588" max="1589" width="5" style="24" customWidth="1"/>
    <col min="1590" max="1590" width="1.7109375" style="24" customWidth="1"/>
    <col min="1591" max="1592" width="5.42578125" style="24" customWidth="1"/>
    <col min="1593" max="1593" width="5.28515625" style="24" customWidth="1"/>
    <col min="1594" max="1792" width="9.85546875" style="24"/>
    <col min="1793" max="1793" width="12.85546875" style="24" customWidth="1"/>
    <col min="1794" max="1794" width="6.42578125" style="24" bestFit="1" customWidth="1"/>
    <col min="1795" max="1796" width="6.28515625" style="24" bestFit="1" customWidth="1"/>
    <col min="1797" max="1797" width="1.42578125" style="24" customWidth="1"/>
    <col min="1798" max="1798" width="6.42578125" style="24" customWidth="1"/>
    <col min="1799" max="1799" width="5" style="24" customWidth="1"/>
    <col min="1800" max="1800" width="4.85546875" style="24" customWidth="1"/>
    <col min="1801" max="1801" width="1.42578125" style="24" customWidth="1"/>
    <col min="1802" max="1804" width="5.5703125" style="24" bestFit="1" customWidth="1"/>
    <col min="1805" max="1805" width="1.42578125" style="24" customWidth="1"/>
    <col min="1806" max="1806" width="5.5703125" style="24" customWidth="1"/>
    <col min="1807" max="1807" width="4.85546875" style="24" customWidth="1"/>
    <col min="1808" max="1808" width="5.42578125" style="24" bestFit="1" customWidth="1"/>
    <col min="1809" max="1809" width="1.42578125" style="24" customWidth="1"/>
    <col min="1810" max="1810" width="5.5703125" style="24" bestFit="1" customWidth="1"/>
    <col min="1811" max="1811" width="5" style="24" customWidth="1"/>
    <col min="1812" max="1812" width="5.5703125" style="24" bestFit="1" customWidth="1"/>
    <col min="1813" max="1813" width="1.42578125" style="24" customWidth="1"/>
    <col min="1814" max="1814" width="5" style="24" customWidth="1"/>
    <col min="1815" max="1815" width="4.85546875" style="24" customWidth="1"/>
    <col min="1816" max="1816" width="4.7109375" style="24" customWidth="1"/>
    <col min="1817" max="1817" width="1.42578125" style="24" customWidth="1"/>
    <col min="1818" max="1818" width="5.140625" style="24" bestFit="1" customWidth="1"/>
    <col min="1819" max="1819" width="3.7109375" style="24" customWidth="1"/>
    <col min="1820" max="1820" width="4.5703125" style="24" customWidth="1"/>
    <col min="1821" max="1821" width="9.85546875" style="24" customWidth="1"/>
    <col min="1822" max="1822" width="11.42578125" style="24" customWidth="1"/>
    <col min="1823" max="1825" width="6" style="24" customWidth="1"/>
    <col min="1826" max="1826" width="1.7109375" style="24" customWidth="1"/>
    <col min="1827" max="1827" width="5.85546875" style="24" customWidth="1"/>
    <col min="1828" max="1829" width="5" style="24" customWidth="1"/>
    <col min="1830" max="1830" width="1.7109375" style="24" customWidth="1"/>
    <col min="1831" max="1831" width="5.42578125" style="24" customWidth="1"/>
    <col min="1832" max="1833" width="5" style="24" customWidth="1"/>
    <col min="1834" max="1834" width="1.7109375" style="24" customWidth="1"/>
    <col min="1835" max="1837" width="5.140625" style="24" customWidth="1"/>
    <col min="1838" max="1838" width="1.7109375" style="24" customWidth="1"/>
    <col min="1839" max="1839" width="5.28515625" style="24" customWidth="1"/>
    <col min="1840" max="1841" width="5.140625" style="24" customWidth="1"/>
    <col min="1842" max="1842" width="1.7109375" style="24" customWidth="1"/>
    <col min="1843" max="1843" width="5.42578125" style="24" customWidth="1"/>
    <col min="1844" max="1845" width="5" style="24" customWidth="1"/>
    <col min="1846" max="1846" width="1.7109375" style="24" customWidth="1"/>
    <col min="1847" max="1848" width="5.42578125" style="24" customWidth="1"/>
    <col min="1849" max="1849" width="5.28515625" style="24" customWidth="1"/>
    <col min="1850" max="2048" width="9.85546875" style="24"/>
    <col min="2049" max="2049" width="12.85546875" style="24" customWidth="1"/>
    <col min="2050" max="2050" width="6.42578125" style="24" bestFit="1" customWidth="1"/>
    <col min="2051" max="2052" width="6.28515625" style="24" bestFit="1" customWidth="1"/>
    <col min="2053" max="2053" width="1.42578125" style="24" customWidth="1"/>
    <col min="2054" max="2054" width="6.42578125" style="24" customWidth="1"/>
    <col min="2055" max="2055" width="5" style="24" customWidth="1"/>
    <col min="2056" max="2056" width="4.85546875" style="24" customWidth="1"/>
    <col min="2057" max="2057" width="1.42578125" style="24" customWidth="1"/>
    <col min="2058" max="2060" width="5.5703125" style="24" bestFit="1" customWidth="1"/>
    <col min="2061" max="2061" width="1.42578125" style="24" customWidth="1"/>
    <col min="2062" max="2062" width="5.5703125" style="24" customWidth="1"/>
    <col min="2063" max="2063" width="4.85546875" style="24" customWidth="1"/>
    <col min="2064" max="2064" width="5.42578125" style="24" bestFit="1" customWidth="1"/>
    <col min="2065" max="2065" width="1.42578125" style="24" customWidth="1"/>
    <col min="2066" max="2066" width="5.5703125" style="24" bestFit="1" customWidth="1"/>
    <col min="2067" max="2067" width="5" style="24" customWidth="1"/>
    <col min="2068" max="2068" width="5.5703125" style="24" bestFit="1" customWidth="1"/>
    <col min="2069" max="2069" width="1.42578125" style="24" customWidth="1"/>
    <col min="2070" max="2070" width="5" style="24" customWidth="1"/>
    <col min="2071" max="2071" width="4.85546875" style="24" customWidth="1"/>
    <col min="2072" max="2072" width="4.7109375" style="24" customWidth="1"/>
    <col min="2073" max="2073" width="1.42578125" style="24" customWidth="1"/>
    <col min="2074" max="2074" width="5.140625" style="24" bestFit="1" customWidth="1"/>
    <col min="2075" max="2075" width="3.7109375" style="24" customWidth="1"/>
    <col min="2076" max="2076" width="4.5703125" style="24" customWidth="1"/>
    <col min="2077" max="2077" width="9.85546875" style="24" customWidth="1"/>
    <col min="2078" max="2078" width="11.42578125" style="24" customWidth="1"/>
    <col min="2079" max="2081" width="6" style="24" customWidth="1"/>
    <col min="2082" max="2082" width="1.7109375" style="24" customWidth="1"/>
    <col min="2083" max="2083" width="5.85546875" style="24" customWidth="1"/>
    <col min="2084" max="2085" width="5" style="24" customWidth="1"/>
    <col min="2086" max="2086" width="1.7109375" style="24" customWidth="1"/>
    <col min="2087" max="2087" width="5.42578125" style="24" customWidth="1"/>
    <col min="2088" max="2089" width="5" style="24" customWidth="1"/>
    <col min="2090" max="2090" width="1.7109375" style="24" customWidth="1"/>
    <col min="2091" max="2093" width="5.140625" style="24" customWidth="1"/>
    <col min="2094" max="2094" width="1.7109375" style="24" customWidth="1"/>
    <col min="2095" max="2095" width="5.28515625" style="24" customWidth="1"/>
    <col min="2096" max="2097" width="5.140625" style="24" customWidth="1"/>
    <col min="2098" max="2098" width="1.7109375" style="24" customWidth="1"/>
    <col min="2099" max="2099" width="5.42578125" style="24" customWidth="1"/>
    <col min="2100" max="2101" width="5" style="24" customWidth="1"/>
    <col min="2102" max="2102" width="1.7109375" style="24" customWidth="1"/>
    <col min="2103" max="2104" width="5.42578125" style="24" customWidth="1"/>
    <col min="2105" max="2105" width="5.28515625" style="24" customWidth="1"/>
    <col min="2106" max="2304" width="9.85546875" style="24"/>
    <col min="2305" max="2305" width="12.85546875" style="24" customWidth="1"/>
    <col min="2306" max="2306" width="6.42578125" style="24" bestFit="1" customWidth="1"/>
    <col min="2307" max="2308" width="6.28515625" style="24" bestFit="1" customWidth="1"/>
    <col min="2309" max="2309" width="1.42578125" style="24" customWidth="1"/>
    <col min="2310" max="2310" width="6.42578125" style="24" customWidth="1"/>
    <col min="2311" max="2311" width="5" style="24" customWidth="1"/>
    <col min="2312" max="2312" width="4.85546875" style="24" customWidth="1"/>
    <col min="2313" max="2313" width="1.42578125" style="24" customWidth="1"/>
    <col min="2314" max="2316" width="5.5703125" style="24" bestFit="1" customWidth="1"/>
    <col min="2317" max="2317" width="1.42578125" style="24" customWidth="1"/>
    <col min="2318" max="2318" width="5.5703125" style="24" customWidth="1"/>
    <col min="2319" max="2319" width="4.85546875" style="24" customWidth="1"/>
    <col min="2320" max="2320" width="5.42578125" style="24" bestFit="1" customWidth="1"/>
    <col min="2321" max="2321" width="1.42578125" style="24" customWidth="1"/>
    <col min="2322" max="2322" width="5.5703125" style="24" bestFit="1" customWidth="1"/>
    <col min="2323" max="2323" width="5" style="24" customWidth="1"/>
    <col min="2324" max="2324" width="5.5703125" style="24" bestFit="1" customWidth="1"/>
    <col min="2325" max="2325" width="1.42578125" style="24" customWidth="1"/>
    <col min="2326" max="2326" width="5" style="24" customWidth="1"/>
    <col min="2327" max="2327" width="4.85546875" style="24" customWidth="1"/>
    <col min="2328" max="2328" width="4.7109375" style="24" customWidth="1"/>
    <col min="2329" max="2329" width="1.42578125" style="24" customWidth="1"/>
    <col min="2330" max="2330" width="5.140625" style="24" bestFit="1" customWidth="1"/>
    <col min="2331" max="2331" width="3.7109375" style="24" customWidth="1"/>
    <col min="2332" max="2332" width="4.5703125" style="24" customWidth="1"/>
    <col min="2333" max="2333" width="9.85546875" style="24" customWidth="1"/>
    <col min="2334" max="2334" width="11.42578125" style="24" customWidth="1"/>
    <col min="2335" max="2337" width="6" style="24" customWidth="1"/>
    <col min="2338" max="2338" width="1.7109375" style="24" customWidth="1"/>
    <col min="2339" max="2339" width="5.85546875" style="24" customWidth="1"/>
    <col min="2340" max="2341" width="5" style="24" customWidth="1"/>
    <col min="2342" max="2342" width="1.7109375" style="24" customWidth="1"/>
    <col min="2343" max="2343" width="5.42578125" style="24" customWidth="1"/>
    <col min="2344" max="2345" width="5" style="24" customWidth="1"/>
    <col min="2346" max="2346" width="1.7109375" style="24" customWidth="1"/>
    <col min="2347" max="2349" width="5.140625" style="24" customWidth="1"/>
    <col min="2350" max="2350" width="1.7109375" style="24" customWidth="1"/>
    <col min="2351" max="2351" width="5.28515625" style="24" customWidth="1"/>
    <col min="2352" max="2353" width="5.140625" style="24" customWidth="1"/>
    <col min="2354" max="2354" width="1.7109375" style="24" customWidth="1"/>
    <col min="2355" max="2355" width="5.42578125" style="24" customWidth="1"/>
    <col min="2356" max="2357" width="5" style="24" customWidth="1"/>
    <col min="2358" max="2358" width="1.7109375" style="24" customWidth="1"/>
    <col min="2359" max="2360" width="5.42578125" style="24" customWidth="1"/>
    <col min="2361" max="2361" width="5.28515625" style="24" customWidth="1"/>
    <col min="2362" max="2560" width="9.85546875" style="24"/>
    <col min="2561" max="2561" width="12.85546875" style="24" customWidth="1"/>
    <col min="2562" max="2562" width="6.42578125" style="24" bestFit="1" customWidth="1"/>
    <col min="2563" max="2564" width="6.28515625" style="24" bestFit="1" customWidth="1"/>
    <col min="2565" max="2565" width="1.42578125" style="24" customWidth="1"/>
    <col min="2566" max="2566" width="6.42578125" style="24" customWidth="1"/>
    <col min="2567" max="2567" width="5" style="24" customWidth="1"/>
    <col min="2568" max="2568" width="4.85546875" style="24" customWidth="1"/>
    <col min="2569" max="2569" width="1.42578125" style="24" customWidth="1"/>
    <col min="2570" max="2572" width="5.5703125" style="24" bestFit="1" customWidth="1"/>
    <col min="2573" max="2573" width="1.42578125" style="24" customWidth="1"/>
    <col min="2574" max="2574" width="5.5703125" style="24" customWidth="1"/>
    <col min="2575" max="2575" width="4.85546875" style="24" customWidth="1"/>
    <col min="2576" max="2576" width="5.42578125" style="24" bestFit="1" customWidth="1"/>
    <col min="2577" max="2577" width="1.42578125" style="24" customWidth="1"/>
    <col min="2578" max="2578" width="5.5703125" style="24" bestFit="1" customWidth="1"/>
    <col min="2579" max="2579" width="5" style="24" customWidth="1"/>
    <col min="2580" max="2580" width="5.5703125" style="24" bestFit="1" customWidth="1"/>
    <col min="2581" max="2581" width="1.42578125" style="24" customWidth="1"/>
    <col min="2582" max="2582" width="5" style="24" customWidth="1"/>
    <col min="2583" max="2583" width="4.85546875" style="24" customWidth="1"/>
    <col min="2584" max="2584" width="4.7109375" style="24" customWidth="1"/>
    <col min="2585" max="2585" width="1.42578125" style="24" customWidth="1"/>
    <col min="2586" max="2586" width="5.140625" style="24" bestFit="1" customWidth="1"/>
    <col min="2587" max="2587" width="3.7109375" style="24" customWidth="1"/>
    <col min="2588" max="2588" width="4.5703125" style="24" customWidth="1"/>
    <col min="2589" max="2589" width="9.85546875" style="24" customWidth="1"/>
    <col min="2590" max="2590" width="11.42578125" style="24" customWidth="1"/>
    <col min="2591" max="2593" width="6" style="24" customWidth="1"/>
    <col min="2594" max="2594" width="1.7109375" style="24" customWidth="1"/>
    <col min="2595" max="2595" width="5.85546875" style="24" customWidth="1"/>
    <col min="2596" max="2597" width="5" style="24" customWidth="1"/>
    <col min="2598" max="2598" width="1.7109375" style="24" customWidth="1"/>
    <col min="2599" max="2599" width="5.42578125" style="24" customWidth="1"/>
    <col min="2600" max="2601" width="5" style="24" customWidth="1"/>
    <col min="2602" max="2602" width="1.7109375" style="24" customWidth="1"/>
    <col min="2603" max="2605" width="5.140625" style="24" customWidth="1"/>
    <col min="2606" max="2606" width="1.7109375" style="24" customWidth="1"/>
    <col min="2607" max="2607" width="5.28515625" style="24" customWidth="1"/>
    <col min="2608" max="2609" width="5.140625" style="24" customWidth="1"/>
    <col min="2610" max="2610" width="1.7109375" style="24" customWidth="1"/>
    <col min="2611" max="2611" width="5.42578125" style="24" customWidth="1"/>
    <col min="2612" max="2613" width="5" style="24" customWidth="1"/>
    <col min="2614" max="2614" width="1.7109375" style="24" customWidth="1"/>
    <col min="2615" max="2616" width="5.42578125" style="24" customWidth="1"/>
    <col min="2617" max="2617" width="5.28515625" style="24" customWidth="1"/>
    <col min="2618" max="2816" width="9.85546875" style="24"/>
    <col min="2817" max="2817" width="12.85546875" style="24" customWidth="1"/>
    <col min="2818" max="2818" width="6.42578125" style="24" bestFit="1" customWidth="1"/>
    <col min="2819" max="2820" width="6.28515625" style="24" bestFit="1" customWidth="1"/>
    <col min="2821" max="2821" width="1.42578125" style="24" customWidth="1"/>
    <col min="2822" max="2822" width="6.42578125" style="24" customWidth="1"/>
    <col min="2823" max="2823" width="5" style="24" customWidth="1"/>
    <col min="2824" max="2824" width="4.85546875" style="24" customWidth="1"/>
    <col min="2825" max="2825" width="1.42578125" style="24" customWidth="1"/>
    <col min="2826" max="2828" width="5.5703125" style="24" bestFit="1" customWidth="1"/>
    <col min="2829" max="2829" width="1.42578125" style="24" customWidth="1"/>
    <col min="2830" max="2830" width="5.5703125" style="24" customWidth="1"/>
    <col min="2831" max="2831" width="4.85546875" style="24" customWidth="1"/>
    <col min="2832" max="2832" width="5.42578125" style="24" bestFit="1" customWidth="1"/>
    <col min="2833" max="2833" width="1.42578125" style="24" customWidth="1"/>
    <col min="2834" max="2834" width="5.5703125" style="24" bestFit="1" customWidth="1"/>
    <col min="2835" max="2835" width="5" style="24" customWidth="1"/>
    <col min="2836" max="2836" width="5.5703125" style="24" bestFit="1" customWidth="1"/>
    <col min="2837" max="2837" width="1.42578125" style="24" customWidth="1"/>
    <col min="2838" max="2838" width="5" style="24" customWidth="1"/>
    <col min="2839" max="2839" width="4.85546875" style="24" customWidth="1"/>
    <col min="2840" max="2840" width="4.7109375" style="24" customWidth="1"/>
    <col min="2841" max="2841" width="1.42578125" style="24" customWidth="1"/>
    <col min="2842" max="2842" width="5.140625" style="24" bestFit="1" customWidth="1"/>
    <col min="2843" max="2843" width="3.7109375" style="24" customWidth="1"/>
    <col min="2844" max="2844" width="4.5703125" style="24" customWidth="1"/>
    <col min="2845" max="2845" width="9.85546875" style="24" customWidth="1"/>
    <col min="2846" max="2846" width="11.42578125" style="24" customWidth="1"/>
    <col min="2847" max="2849" width="6" style="24" customWidth="1"/>
    <col min="2850" max="2850" width="1.7109375" style="24" customWidth="1"/>
    <col min="2851" max="2851" width="5.85546875" style="24" customWidth="1"/>
    <col min="2852" max="2853" width="5" style="24" customWidth="1"/>
    <col min="2854" max="2854" width="1.7109375" style="24" customWidth="1"/>
    <col min="2855" max="2855" width="5.42578125" style="24" customWidth="1"/>
    <col min="2856" max="2857" width="5" style="24" customWidth="1"/>
    <col min="2858" max="2858" width="1.7109375" style="24" customWidth="1"/>
    <col min="2859" max="2861" width="5.140625" style="24" customWidth="1"/>
    <col min="2862" max="2862" width="1.7109375" style="24" customWidth="1"/>
    <col min="2863" max="2863" width="5.28515625" style="24" customWidth="1"/>
    <col min="2864" max="2865" width="5.140625" style="24" customWidth="1"/>
    <col min="2866" max="2866" width="1.7109375" style="24" customWidth="1"/>
    <col min="2867" max="2867" width="5.42578125" style="24" customWidth="1"/>
    <col min="2868" max="2869" width="5" style="24" customWidth="1"/>
    <col min="2870" max="2870" width="1.7109375" style="24" customWidth="1"/>
    <col min="2871" max="2872" width="5.42578125" style="24" customWidth="1"/>
    <col min="2873" max="2873" width="5.28515625" style="24" customWidth="1"/>
    <col min="2874" max="3072" width="9.85546875" style="24"/>
    <col min="3073" max="3073" width="12.85546875" style="24" customWidth="1"/>
    <col min="3074" max="3074" width="6.42578125" style="24" bestFit="1" customWidth="1"/>
    <col min="3075" max="3076" width="6.28515625" style="24" bestFit="1" customWidth="1"/>
    <col min="3077" max="3077" width="1.42578125" style="24" customWidth="1"/>
    <col min="3078" max="3078" width="6.42578125" style="24" customWidth="1"/>
    <col min="3079" max="3079" width="5" style="24" customWidth="1"/>
    <col min="3080" max="3080" width="4.85546875" style="24" customWidth="1"/>
    <col min="3081" max="3081" width="1.42578125" style="24" customWidth="1"/>
    <col min="3082" max="3084" width="5.5703125" style="24" bestFit="1" customWidth="1"/>
    <col min="3085" max="3085" width="1.42578125" style="24" customWidth="1"/>
    <col min="3086" max="3086" width="5.5703125" style="24" customWidth="1"/>
    <col min="3087" max="3087" width="4.85546875" style="24" customWidth="1"/>
    <col min="3088" max="3088" width="5.42578125" style="24" bestFit="1" customWidth="1"/>
    <col min="3089" max="3089" width="1.42578125" style="24" customWidth="1"/>
    <col min="3090" max="3090" width="5.5703125" style="24" bestFit="1" customWidth="1"/>
    <col min="3091" max="3091" width="5" style="24" customWidth="1"/>
    <col min="3092" max="3092" width="5.5703125" style="24" bestFit="1" customWidth="1"/>
    <col min="3093" max="3093" width="1.42578125" style="24" customWidth="1"/>
    <col min="3094" max="3094" width="5" style="24" customWidth="1"/>
    <col min="3095" max="3095" width="4.85546875" style="24" customWidth="1"/>
    <col min="3096" max="3096" width="4.7109375" style="24" customWidth="1"/>
    <col min="3097" max="3097" width="1.42578125" style="24" customWidth="1"/>
    <col min="3098" max="3098" width="5.140625" style="24" bestFit="1" customWidth="1"/>
    <col min="3099" max="3099" width="3.7109375" style="24" customWidth="1"/>
    <col min="3100" max="3100" width="4.5703125" style="24" customWidth="1"/>
    <col min="3101" max="3101" width="9.85546875" style="24" customWidth="1"/>
    <col min="3102" max="3102" width="11.42578125" style="24" customWidth="1"/>
    <col min="3103" max="3105" width="6" style="24" customWidth="1"/>
    <col min="3106" max="3106" width="1.7109375" style="24" customWidth="1"/>
    <col min="3107" max="3107" width="5.85546875" style="24" customWidth="1"/>
    <col min="3108" max="3109" width="5" style="24" customWidth="1"/>
    <col min="3110" max="3110" width="1.7109375" style="24" customWidth="1"/>
    <col min="3111" max="3111" width="5.42578125" style="24" customWidth="1"/>
    <col min="3112" max="3113" width="5" style="24" customWidth="1"/>
    <col min="3114" max="3114" width="1.7109375" style="24" customWidth="1"/>
    <col min="3115" max="3117" width="5.140625" style="24" customWidth="1"/>
    <col min="3118" max="3118" width="1.7109375" style="24" customWidth="1"/>
    <col min="3119" max="3119" width="5.28515625" style="24" customWidth="1"/>
    <col min="3120" max="3121" width="5.140625" style="24" customWidth="1"/>
    <col min="3122" max="3122" width="1.7109375" style="24" customWidth="1"/>
    <col min="3123" max="3123" width="5.42578125" style="24" customWidth="1"/>
    <col min="3124" max="3125" width="5" style="24" customWidth="1"/>
    <col min="3126" max="3126" width="1.7109375" style="24" customWidth="1"/>
    <col min="3127" max="3128" width="5.42578125" style="24" customWidth="1"/>
    <col min="3129" max="3129" width="5.28515625" style="24" customWidth="1"/>
    <col min="3130" max="3328" width="9.85546875" style="24"/>
    <col min="3329" max="3329" width="12.85546875" style="24" customWidth="1"/>
    <col min="3330" max="3330" width="6.42578125" style="24" bestFit="1" customWidth="1"/>
    <col min="3331" max="3332" width="6.28515625" style="24" bestFit="1" customWidth="1"/>
    <col min="3333" max="3333" width="1.42578125" style="24" customWidth="1"/>
    <col min="3334" max="3334" width="6.42578125" style="24" customWidth="1"/>
    <col min="3335" max="3335" width="5" style="24" customWidth="1"/>
    <col min="3336" max="3336" width="4.85546875" style="24" customWidth="1"/>
    <col min="3337" max="3337" width="1.42578125" style="24" customWidth="1"/>
    <col min="3338" max="3340" width="5.5703125" style="24" bestFit="1" customWidth="1"/>
    <col min="3341" max="3341" width="1.42578125" style="24" customWidth="1"/>
    <col min="3342" max="3342" width="5.5703125" style="24" customWidth="1"/>
    <col min="3343" max="3343" width="4.85546875" style="24" customWidth="1"/>
    <col min="3344" max="3344" width="5.42578125" style="24" bestFit="1" customWidth="1"/>
    <col min="3345" max="3345" width="1.42578125" style="24" customWidth="1"/>
    <col min="3346" max="3346" width="5.5703125" style="24" bestFit="1" customWidth="1"/>
    <col min="3347" max="3347" width="5" style="24" customWidth="1"/>
    <col min="3348" max="3348" width="5.5703125" style="24" bestFit="1" customWidth="1"/>
    <col min="3349" max="3349" width="1.42578125" style="24" customWidth="1"/>
    <col min="3350" max="3350" width="5" style="24" customWidth="1"/>
    <col min="3351" max="3351" width="4.85546875" style="24" customWidth="1"/>
    <col min="3352" max="3352" width="4.7109375" style="24" customWidth="1"/>
    <col min="3353" max="3353" width="1.42578125" style="24" customWidth="1"/>
    <col min="3354" max="3354" width="5.140625" style="24" bestFit="1" customWidth="1"/>
    <col min="3355" max="3355" width="3.7109375" style="24" customWidth="1"/>
    <col min="3356" max="3356" width="4.5703125" style="24" customWidth="1"/>
    <col min="3357" max="3357" width="9.85546875" style="24" customWidth="1"/>
    <col min="3358" max="3358" width="11.42578125" style="24" customWidth="1"/>
    <col min="3359" max="3361" width="6" style="24" customWidth="1"/>
    <col min="3362" max="3362" width="1.7109375" style="24" customWidth="1"/>
    <col min="3363" max="3363" width="5.85546875" style="24" customWidth="1"/>
    <col min="3364" max="3365" width="5" style="24" customWidth="1"/>
    <col min="3366" max="3366" width="1.7109375" style="24" customWidth="1"/>
    <col min="3367" max="3367" width="5.42578125" style="24" customWidth="1"/>
    <col min="3368" max="3369" width="5" style="24" customWidth="1"/>
    <col min="3370" max="3370" width="1.7109375" style="24" customWidth="1"/>
    <col min="3371" max="3373" width="5.140625" style="24" customWidth="1"/>
    <col min="3374" max="3374" width="1.7109375" style="24" customWidth="1"/>
    <col min="3375" max="3375" width="5.28515625" style="24" customWidth="1"/>
    <col min="3376" max="3377" width="5.140625" style="24" customWidth="1"/>
    <col min="3378" max="3378" width="1.7109375" style="24" customWidth="1"/>
    <col min="3379" max="3379" width="5.42578125" style="24" customWidth="1"/>
    <col min="3380" max="3381" width="5" style="24" customWidth="1"/>
    <col min="3382" max="3382" width="1.7109375" style="24" customWidth="1"/>
    <col min="3383" max="3384" width="5.42578125" style="24" customWidth="1"/>
    <col min="3385" max="3385" width="5.28515625" style="24" customWidth="1"/>
    <col min="3386" max="3584" width="9.85546875" style="24"/>
    <col min="3585" max="3585" width="12.85546875" style="24" customWidth="1"/>
    <col min="3586" max="3586" width="6.42578125" style="24" bestFit="1" customWidth="1"/>
    <col min="3587" max="3588" width="6.28515625" style="24" bestFit="1" customWidth="1"/>
    <col min="3589" max="3589" width="1.42578125" style="24" customWidth="1"/>
    <col min="3590" max="3590" width="6.42578125" style="24" customWidth="1"/>
    <col min="3591" max="3591" width="5" style="24" customWidth="1"/>
    <col min="3592" max="3592" width="4.85546875" style="24" customWidth="1"/>
    <col min="3593" max="3593" width="1.42578125" style="24" customWidth="1"/>
    <col min="3594" max="3596" width="5.5703125" style="24" bestFit="1" customWidth="1"/>
    <col min="3597" max="3597" width="1.42578125" style="24" customWidth="1"/>
    <col min="3598" max="3598" width="5.5703125" style="24" customWidth="1"/>
    <col min="3599" max="3599" width="4.85546875" style="24" customWidth="1"/>
    <col min="3600" max="3600" width="5.42578125" style="24" bestFit="1" customWidth="1"/>
    <col min="3601" max="3601" width="1.42578125" style="24" customWidth="1"/>
    <col min="3602" max="3602" width="5.5703125" style="24" bestFit="1" customWidth="1"/>
    <col min="3603" max="3603" width="5" style="24" customWidth="1"/>
    <col min="3604" max="3604" width="5.5703125" style="24" bestFit="1" customWidth="1"/>
    <col min="3605" max="3605" width="1.42578125" style="24" customWidth="1"/>
    <col min="3606" max="3606" width="5" style="24" customWidth="1"/>
    <col min="3607" max="3607" width="4.85546875" style="24" customWidth="1"/>
    <col min="3608" max="3608" width="4.7109375" style="24" customWidth="1"/>
    <col min="3609" max="3609" width="1.42578125" style="24" customWidth="1"/>
    <col min="3610" max="3610" width="5.140625" style="24" bestFit="1" customWidth="1"/>
    <col min="3611" max="3611" width="3.7109375" style="24" customWidth="1"/>
    <col min="3612" max="3612" width="4.5703125" style="24" customWidth="1"/>
    <col min="3613" max="3613" width="9.85546875" style="24" customWidth="1"/>
    <col min="3614" max="3614" width="11.42578125" style="24" customWidth="1"/>
    <col min="3615" max="3617" width="6" style="24" customWidth="1"/>
    <col min="3618" max="3618" width="1.7109375" style="24" customWidth="1"/>
    <col min="3619" max="3619" width="5.85546875" style="24" customWidth="1"/>
    <col min="3620" max="3621" width="5" style="24" customWidth="1"/>
    <col min="3622" max="3622" width="1.7109375" style="24" customWidth="1"/>
    <col min="3623" max="3623" width="5.42578125" style="24" customWidth="1"/>
    <col min="3624" max="3625" width="5" style="24" customWidth="1"/>
    <col min="3626" max="3626" width="1.7109375" style="24" customWidth="1"/>
    <col min="3627" max="3629" width="5.140625" style="24" customWidth="1"/>
    <col min="3630" max="3630" width="1.7109375" style="24" customWidth="1"/>
    <col min="3631" max="3631" width="5.28515625" style="24" customWidth="1"/>
    <col min="3632" max="3633" width="5.140625" style="24" customWidth="1"/>
    <col min="3634" max="3634" width="1.7109375" style="24" customWidth="1"/>
    <col min="3635" max="3635" width="5.42578125" style="24" customWidth="1"/>
    <col min="3636" max="3637" width="5" style="24" customWidth="1"/>
    <col min="3638" max="3638" width="1.7109375" style="24" customWidth="1"/>
    <col min="3639" max="3640" width="5.42578125" style="24" customWidth="1"/>
    <col min="3641" max="3641" width="5.28515625" style="24" customWidth="1"/>
    <col min="3642" max="3840" width="9.85546875" style="24"/>
    <col min="3841" max="3841" width="12.85546875" style="24" customWidth="1"/>
    <col min="3842" max="3842" width="6.42578125" style="24" bestFit="1" customWidth="1"/>
    <col min="3843" max="3844" width="6.28515625" style="24" bestFit="1" customWidth="1"/>
    <col min="3845" max="3845" width="1.42578125" style="24" customWidth="1"/>
    <col min="3846" max="3846" width="6.42578125" style="24" customWidth="1"/>
    <col min="3847" max="3847" width="5" style="24" customWidth="1"/>
    <col min="3848" max="3848" width="4.85546875" style="24" customWidth="1"/>
    <col min="3849" max="3849" width="1.42578125" style="24" customWidth="1"/>
    <col min="3850" max="3852" width="5.5703125" style="24" bestFit="1" customWidth="1"/>
    <col min="3853" max="3853" width="1.42578125" style="24" customWidth="1"/>
    <col min="3854" max="3854" width="5.5703125" style="24" customWidth="1"/>
    <col min="3855" max="3855" width="4.85546875" style="24" customWidth="1"/>
    <col min="3856" max="3856" width="5.42578125" style="24" bestFit="1" customWidth="1"/>
    <col min="3857" max="3857" width="1.42578125" style="24" customWidth="1"/>
    <col min="3858" max="3858" width="5.5703125" style="24" bestFit="1" customWidth="1"/>
    <col min="3859" max="3859" width="5" style="24" customWidth="1"/>
    <col min="3860" max="3860" width="5.5703125" style="24" bestFit="1" customWidth="1"/>
    <col min="3861" max="3861" width="1.42578125" style="24" customWidth="1"/>
    <col min="3862" max="3862" width="5" style="24" customWidth="1"/>
    <col min="3863" max="3863" width="4.85546875" style="24" customWidth="1"/>
    <col min="3864" max="3864" width="4.7109375" style="24" customWidth="1"/>
    <col min="3865" max="3865" width="1.42578125" style="24" customWidth="1"/>
    <col min="3866" max="3866" width="5.140625" style="24" bestFit="1" customWidth="1"/>
    <col min="3867" max="3867" width="3.7109375" style="24" customWidth="1"/>
    <col min="3868" max="3868" width="4.5703125" style="24" customWidth="1"/>
    <col min="3869" max="3869" width="9.85546875" style="24" customWidth="1"/>
    <col min="3870" max="3870" width="11.42578125" style="24" customWidth="1"/>
    <col min="3871" max="3873" width="6" style="24" customWidth="1"/>
    <col min="3874" max="3874" width="1.7109375" style="24" customWidth="1"/>
    <col min="3875" max="3875" width="5.85546875" style="24" customWidth="1"/>
    <col min="3876" max="3877" width="5" style="24" customWidth="1"/>
    <col min="3878" max="3878" width="1.7109375" style="24" customWidth="1"/>
    <col min="3879" max="3879" width="5.42578125" style="24" customWidth="1"/>
    <col min="3880" max="3881" width="5" style="24" customWidth="1"/>
    <col min="3882" max="3882" width="1.7109375" style="24" customWidth="1"/>
    <col min="3883" max="3885" width="5.140625" style="24" customWidth="1"/>
    <col min="3886" max="3886" width="1.7109375" style="24" customWidth="1"/>
    <col min="3887" max="3887" width="5.28515625" style="24" customWidth="1"/>
    <col min="3888" max="3889" width="5.140625" style="24" customWidth="1"/>
    <col min="3890" max="3890" width="1.7109375" style="24" customWidth="1"/>
    <col min="3891" max="3891" width="5.42578125" style="24" customWidth="1"/>
    <col min="3892" max="3893" width="5" style="24" customWidth="1"/>
    <col min="3894" max="3894" width="1.7109375" style="24" customWidth="1"/>
    <col min="3895" max="3896" width="5.42578125" style="24" customWidth="1"/>
    <col min="3897" max="3897" width="5.28515625" style="24" customWidth="1"/>
    <col min="3898" max="4096" width="9.85546875" style="24"/>
    <col min="4097" max="4097" width="12.85546875" style="24" customWidth="1"/>
    <col min="4098" max="4098" width="6.42578125" style="24" bestFit="1" customWidth="1"/>
    <col min="4099" max="4100" width="6.28515625" style="24" bestFit="1" customWidth="1"/>
    <col min="4101" max="4101" width="1.42578125" style="24" customWidth="1"/>
    <col min="4102" max="4102" width="6.42578125" style="24" customWidth="1"/>
    <col min="4103" max="4103" width="5" style="24" customWidth="1"/>
    <col min="4104" max="4104" width="4.85546875" style="24" customWidth="1"/>
    <col min="4105" max="4105" width="1.42578125" style="24" customWidth="1"/>
    <col min="4106" max="4108" width="5.5703125" style="24" bestFit="1" customWidth="1"/>
    <col min="4109" max="4109" width="1.42578125" style="24" customWidth="1"/>
    <col min="4110" max="4110" width="5.5703125" style="24" customWidth="1"/>
    <col min="4111" max="4111" width="4.85546875" style="24" customWidth="1"/>
    <col min="4112" max="4112" width="5.42578125" style="24" bestFit="1" customWidth="1"/>
    <col min="4113" max="4113" width="1.42578125" style="24" customWidth="1"/>
    <col min="4114" max="4114" width="5.5703125" style="24" bestFit="1" customWidth="1"/>
    <col min="4115" max="4115" width="5" style="24" customWidth="1"/>
    <col min="4116" max="4116" width="5.5703125" style="24" bestFit="1" customWidth="1"/>
    <col min="4117" max="4117" width="1.42578125" style="24" customWidth="1"/>
    <col min="4118" max="4118" width="5" style="24" customWidth="1"/>
    <col min="4119" max="4119" width="4.85546875" style="24" customWidth="1"/>
    <col min="4120" max="4120" width="4.7109375" style="24" customWidth="1"/>
    <col min="4121" max="4121" width="1.42578125" style="24" customWidth="1"/>
    <col min="4122" max="4122" width="5.140625" style="24" bestFit="1" customWidth="1"/>
    <col min="4123" max="4123" width="3.7109375" style="24" customWidth="1"/>
    <col min="4124" max="4124" width="4.5703125" style="24" customWidth="1"/>
    <col min="4125" max="4125" width="9.85546875" style="24" customWidth="1"/>
    <col min="4126" max="4126" width="11.42578125" style="24" customWidth="1"/>
    <col min="4127" max="4129" width="6" style="24" customWidth="1"/>
    <col min="4130" max="4130" width="1.7109375" style="24" customWidth="1"/>
    <col min="4131" max="4131" width="5.85546875" style="24" customWidth="1"/>
    <col min="4132" max="4133" width="5" style="24" customWidth="1"/>
    <col min="4134" max="4134" width="1.7109375" style="24" customWidth="1"/>
    <col min="4135" max="4135" width="5.42578125" style="24" customWidth="1"/>
    <col min="4136" max="4137" width="5" style="24" customWidth="1"/>
    <col min="4138" max="4138" width="1.7109375" style="24" customWidth="1"/>
    <col min="4139" max="4141" width="5.140625" style="24" customWidth="1"/>
    <col min="4142" max="4142" width="1.7109375" style="24" customWidth="1"/>
    <col min="4143" max="4143" width="5.28515625" style="24" customWidth="1"/>
    <col min="4144" max="4145" width="5.140625" style="24" customWidth="1"/>
    <col min="4146" max="4146" width="1.7109375" style="24" customWidth="1"/>
    <col min="4147" max="4147" width="5.42578125" style="24" customWidth="1"/>
    <col min="4148" max="4149" width="5" style="24" customWidth="1"/>
    <col min="4150" max="4150" width="1.7109375" style="24" customWidth="1"/>
    <col min="4151" max="4152" width="5.42578125" style="24" customWidth="1"/>
    <col min="4153" max="4153" width="5.28515625" style="24" customWidth="1"/>
    <col min="4154" max="4352" width="9.85546875" style="24"/>
    <col min="4353" max="4353" width="12.85546875" style="24" customWidth="1"/>
    <col min="4354" max="4354" width="6.42578125" style="24" bestFit="1" customWidth="1"/>
    <col min="4355" max="4356" width="6.28515625" style="24" bestFit="1" customWidth="1"/>
    <col min="4357" max="4357" width="1.42578125" style="24" customWidth="1"/>
    <col min="4358" max="4358" width="6.42578125" style="24" customWidth="1"/>
    <col min="4359" max="4359" width="5" style="24" customWidth="1"/>
    <col min="4360" max="4360" width="4.85546875" style="24" customWidth="1"/>
    <col min="4361" max="4361" width="1.42578125" style="24" customWidth="1"/>
    <col min="4362" max="4364" width="5.5703125" style="24" bestFit="1" customWidth="1"/>
    <col min="4365" max="4365" width="1.42578125" style="24" customWidth="1"/>
    <col min="4366" max="4366" width="5.5703125" style="24" customWidth="1"/>
    <col min="4367" max="4367" width="4.85546875" style="24" customWidth="1"/>
    <col min="4368" max="4368" width="5.42578125" style="24" bestFit="1" customWidth="1"/>
    <col min="4369" max="4369" width="1.42578125" style="24" customWidth="1"/>
    <col min="4370" max="4370" width="5.5703125" style="24" bestFit="1" customWidth="1"/>
    <col min="4371" max="4371" width="5" style="24" customWidth="1"/>
    <col min="4372" max="4372" width="5.5703125" style="24" bestFit="1" customWidth="1"/>
    <col min="4373" max="4373" width="1.42578125" style="24" customWidth="1"/>
    <col min="4374" max="4374" width="5" style="24" customWidth="1"/>
    <col min="4375" max="4375" width="4.85546875" style="24" customWidth="1"/>
    <col min="4376" max="4376" width="4.7109375" style="24" customWidth="1"/>
    <col min="4377" max="4377" width="1.42578125" style="24" customWidth="1"/>
    <col min="4378" max="4378" width="5.140625" style="24" bestFit="1" customWidth="1"/>
    <col min="4379" max="4379" width="3.7109375" style="24" customWidth="1"/>
    <col min="4380" max="4380" width="4.5703125" style="24" customWidth="1"/>
    <col min="4381" max="4381" width="9.85546875" style="24" customWidth="1"/>
    <col min="4382" max="4382" width="11.42578125" style="24" customWidth="1"/>
    <col min="4383" max="4385" width="6" style="24" customWidth="1"/>
    <col min="4386" max="4386" width="1.7109375" style="24" customWidth="1"/>
    <col min="4387" max="4387" width="5.85546875" style="24" customWidth="1"/>
    <col min="4388" max="4389" width="5" style="24" customWidth="1"/>
    <col min="4390" max="4390" width="1.7109375" style="24" customWidth="1"/>
    <col min="4391" max="4391" width="5.42578125" style="24" customWidth="1"/>
    <col min="4392" max="4393" width="5" style="24" customWidth="1"/>
    <col min="4394" max="4394" width="1.7109375" style="24" customWidth="1"/>
    <col min="4395" max="4397" width="5.140625" style="24" customWidth="1"/>
    <col min="4398" max="4398" width="1.7109375" style="24" customWidth="1"/>
    <col min="4399" max="4399" width="5.28515625" style="24" customWidth="1"/>
    <col min="4400" max="4401" width="5.140625" style="24" customWidth="1"/>
    <col min="4402" max="4402" width="1.7109375" style="24" customWidth="1"/>
    <col min="4403" max="4403" width="5.42578125" style="24" customWidth="1"/>
    <col min="4404" max="4405" width="5" style="24" customWidth="1"/>
    <col min="4406" max="4406" width="1.7109375" style="24" customWidth="1"/>
    <col min="4407" max="4408" width="5.42578125" style="24" customWidth="1"/>
    <col min="4409" max="4409" width="5.28515625" style="24" customWidth="1"/>
    <col min="4410" max="4608" width="9.85546875" style="24"/>
    <col min="4609" max="4609" width="12.85546875" style="24" customWidth="1"/>
    <col min="4610" max="4610" width="6.42578125" style="24" bestFit="1" customWidth="1"/>
    <col min="4611" max="4612" width="6.28515625" style="24" bestFit="1" customWidth="1"/>
    <col min="4613" max="4613" width="1.42578125" style="24" customWidth="1"/>
    <col min="4614" max="4614" width="6.42578125" style="24" customWidth="1"/>
    <col min="4615" max="4615" width="5" style="24" customWidth="1"/>
    <col min="4616" max="4616" width="4.85546875" style="24" customWidth="1"/>
    <col min="4617" max="4617" width="1.42578125" style="24" customWidth="1"/>
    <col min="4618" max="4620" width="5.5703125" style="24" bestFit="1" customWidth="1"/>
    <col min="4621" max="4621" width="1.42578125" style="24" customWidth="1"/>
    <col min="4622" max="4622" width="5.5703125" style="24" customWidth="1"/>
    <col min="4623" max="4623" width="4.85546875" style="24" customWidth="1"/>
    <col min="4624" max="4624" width="5.42578125" style="24" bestFit="1" customWidth="1"/>
    <col min="4625" max="4625" width="1.42578125" style="24" customWidth="1"/>
    <col min="4626" max="4626" width="5.5703125" style="24" bestFit="1" customWidth="1"/>
    <col min="4627" max="4627" width="5" style="24" customWidth="1"/>
    <col min="4628" max="4628" width="5.5703125" style="24" bestFit="1" customWidth="1"/>
    <col min="4629" max="4629" width="1.42578125" style="24" customWidth="1"/>
    <col min="4630" max="4630" width="5" style="24" customWidth="1"/>
    <col min="4631" max="4631" width="4.85546875" style="24" customWidth="1"/>
    <col min="4632" max="4632" width="4.7109375" style="24" customWidth="1"/>
    <col min="4633" max="4633" width="1.42578125" style="24" customWidth="1"/>
    <col min="4634" max="4634" width="5.140625" style="24" bestFit="1" customWidth="1"/>
    <col min="4635" max="4635" width="3.7109375" style="24" customWidth="1"/>
    <col min="4636" max="4636" width="4.5703125" style="24" customWidth="1"/>
    <col min="4637" max="4637" width="9.85546875" style="24" customWidth="1"/>
    <col min="4638" max="4638" width="11.42578125" style="24" customWidth="1"/>
    <col min="4639" max="4641" width="6" style="24" customWidth="1"/>
    <col min="4642" max="4642" width="1.7109375" style="24" customWidth="1"/>
    <col min="4643" max="4643" width="5.85546875" style="24" customWidth="1"/>
    <col min="4644" max="4645" width="5" style="24" customWidth="1"/>
    <col min="4646" max="4646" width="1.7109375" style="24" customWidth="1"/>
    <col min="4647" max="4647" width="5.42578125" style="24" customWidth="1"/>
    <col min="4648" max="4649" width="5" style="24" customWidth="1"/>
    <col min="4650" max="4650" width="1.7109375" style="24" customWidth="1"/>
    <col min="4651" max="4653" width="5.140625" style="24" customWidth="1"/>
    <col min="4654" max="4654" width="1.7109375" style="24" customWidth="1"/>
    <col min="4655" max="4655" width="5.28515625" style="24" customWidth="1"/>
    <col min="4656" max="4657" width="5.140625" style="24" customWidth="1"/>
    <col min="4658" max="4658" width="1.7109375" style="24" customWidth="1"/>
    <col min="4659" max="4659" width="5.42578125" style="24" customWidth="1"/>
    <col min="4660" max="4661" width="5" style="24" customWidth="1"/>
    <col min="4662" max="4662" width="1.7109375" style="24" customWidth="1"/>
    <col min="4663" max="4664" width="5.42578125" style="24" customWidth="1"/>
    <col min="4665" max="4665" width="5.28515625" style="24" customWidth="1"/>
    <col min="4666" max="4864" width="9.85546875" style="24"/>
    <col min="4865" max="4865" width="12.85546875" style="24" customWidth="1"/>
    <col min="4866" max="4866" width="6.42578125" style="24" bestFit="1" customWidth="1"/>
    <col min="4867" max="4868" width="6.28515625" style="24" bestFit="1" customWidth="1"/>
    <col min="4869" max="4869" width="1.42578125" style="24" customWidth="1"/>
    <col min="4870" max="4870" width="6.42578125" style="24" customWidth="1"/>
    <col min="4871" max="4871" width="5" style="24" customWidth="1"/>
    <col min="4872" max="4872" width="4.85546875" style="24" customWidth="1"/>
    <col min="4873" max="4873" width="1.42578125" style="24" customWidth="1"/>
    <col min="4874" max="4876" width="5.5703125" style="24" bestFit="1" customWidth="1"/>
    <col min="4877" max="4877" width="1.42578125" style="24" customWidth="1"/>
    <col min="4878" max="4878" width="5.5703125" style="24" customWidth="1"/>
    <col min="4879" max="4879" width="4.85546875" style="24" customWidth="1"/>
    <col min="4880" max="4880" width="5.42578125" style="24" bestFit="1" customWidth="1"/>
    <col min="4881" max="4881" width="1.42578125" style="24" customWidth="1"/>
    <col min="4882" max="4882" width="5.5703125" style="24" bestFit="1" customWidth="1"/>
    <col min="4883" max="4883" width="5" style="24" customWidth="1"/>
    <col min="4884" max="4884" width="5.5703125" style="24" bestFit="1" customWidth="1"/>
    <col min="4885" max="4885" width="1.42578125" style="24" customWidth="1"/>
    <col min="4886" max="4886" width="5" style="24" customWidth="1"/>
    <col min="4887" max="4887" width="4.85546875" style="24" customWidth="1"/>
    <col min="4888" max="4888" width="4.7109375" style="24" customWidth="1"/>
    <col min="4889" max="4889" width="1.42578125" style="24" customWidth="1"/>
    <col min="4890" max="4890" width="5.140625" style="24" bestFit="1" customWidth="1"/>
    <col min="4891" max="4891" width="3.7109375" style="24" customWidth="1"/>
    <col min="4892" max="4892" width="4.5703125" style="24" customWidth="1"/>
    <col min="4893" max="4893" width="9.85546875" style="24" customWidth="1"/>
    <col min="4894" max="4894" width="11.42578125" style="24" customWidth="1"/>
    <col min="4895" max="4897" width="6" style="24" customWidth="1"/>
    <col min="4898" max="4898" width="1.7109375" style="24" customWidth="1"/>
    <col min="4899" max="4899" width="5.85546875" style="24" customWidth="1"/>
    <col min="4900" max="4901" width="5" style="24" customWidth="1"/>
    <col min="4902" max="4902" width="1.7109375" style="24" customWidth="1"/>
    <col min="4903" max="4903" width="5.42578125" style="24" customWidth="1"/>
    <col min="4904" max="4905" width="5" style="24" customWidth="1"/>
    <col min="4906" max="4906" width="1.7109375" style="24" customWidth="1"/>
    <col min="4907" max="4909" width="5.140625" style="24" customWidth="1"/>
    <col min="4910" max="4910" width="1.7109375" style="24" customWidth="1"/>
    <col min="4911" max="4911" width="5.28515625" style="24" customWidth="1"/>
    <col min="4912" max="4913" width="5.140625" style="24" customWidth="1"/>
    <col min="4914" max="4914" width="1.7109375" style="24" customWidth="1"/>
    <col min="4915" max="4915" width="5.42578125" style="24" customWidth="1"/>
    <col min="4916" max="4917" width="5" style="24" customWidth="1"/>
    <col min="4918" max="4918" width="1.7109375" style="24" customWidth="1"/>
    <col min="4919" max="4920" width="5.42578125" style="24" customWidth="1"/>
    <col min="4921" max="4921" width="5.28515625" style="24" customWidth="1"/>
    <col min="4922" max="5120" width="9.85546875" style="24"/>
    <col min="5121" max="5121" width="12.85546875" style="24" customWidth="1"/>
    <col min="5122" max="5122" width="6.42578125" style="24" bestFit="1" customWidth="1"/>
    <col min="5123" max="5124" width="6.28515625" style="24" bestFit="1" customWidth="1"/>
    <col min="5125" max="5125" width="1.42578125" style="24" customWidth="1"/>
    <col min="5126" max="5126" width="6.42578125" style="24" customWidth="1"/>
    <col min="5127" max="5127" width="5" style="24" customWidth="1"/>
    <col min="5128" max="5128" width="4.85546875" style="24" customWidth="1"/>
    <col min="5129" max="5129" width="1.42578125" style="24" customWidth="1"/>
    <col min="5130" max="5132" width="5.5703125" style="24" bestFit="1" customWidth="1"/>
    <col min="5133" max="5133" width="1.42578125" style="24" customWidth="1"/>
    <col min="5134" max="5134" width="5.5703125" style="24" customWidth="1"/>
    <col min="5135" max="5135" width="4.85546875" style="24" customWidth="1"/>
    <col min="5136" max="5136" width="5.42578125" style="24" bestFit="1" customWidth="1"/>
    <col min="5137" max="5137" width="1.42578125" style="24" customWidth="1"/>
    <col min="5138" max="5138" width="5.5703125" style="24" bestFit="1" customWidth="1"/>
    <col min="5139" max="5139" width="5" style="24" customWidth="1"/>
    <col min="5140" max="5140" width="5.5703125" style="24" bestFit="1" customWidth="1"/>
    <col min="5141" max="5141" width="1.42578125" style="24" customWidth="1"/>
    <col min="5142" max="5142" width="5" style="24" customWidth="1"/>
    <col min="5143" max="5143" width="4.85546875" style="24" customWidth="1"/>
    <col min="5144" max="5144" width="4.7109375" style="24" customWidth="1"/>
    <col min="5145" max="5145" width="1.42578125" style="24" customWidth="1"/>
    <col min="5146" max="5146" width="5.140625" style="24" bestFit="1" customWidth="1"/>
    <col min="5147" max="5147" width="3.7109375" style="24" customWidth="1"/>
    <col min="5148" max="5148" width="4.5703125" style="24" customWidth="1"/>
    <col min="5149" max="5149" width="9.85546875" style="24" customWidth="1"/>
    <col min="5150" max="5150" width="11.42578125" style="24" customWidth="1"/>
    <col min="5151" max="5153" width="6" style="24" customWidth="1"/>
    <col min="5154" max="5154" width="1.7109375" style="24" customWidth="1"/>
    <col min="5155" max="5155" width="5.85546875" style="24" customWidth="1"/>
    <col min="5156" max="5157" width="5" style="24" customWidth="1"/>
    <col min="5158" max="5158" width="1.7109375" style="24" customWidth="1"/>
    <col min="5159" max="5159" width="5.42578125" style="24" customWidth="1"/>
    <col min="5160" max="5161" width="5" style="24" customWidth="1"/>
    <col min="5162" max="5162" width="1.7109375" style="24" customWidth="1"/>
    <col min="5163" max="5165" width="5.140625" style="24" customWidth="1"/>
    <col min="5166" max="5166" width="1.7109375" style="24" customWidth="1"/>
    <col min="5167" max="5167" width="5.28515625" style="24" customWidth="1"/>
    <col min="5168" max="5169" width="5.140625" style="24" customWidth="1"/>
    <col min="5170" max="5170" width="1.7109375" style="24" customWidth="1"/>
    <col min="5171" max="5171" width="5.42578125" style="24" customWidth="1"/>
    <col min="5172" max="5173" width="5" style="24" customWidth="1"/>
    <col min="5174" max="5174" width="1.7109375" style="24" customWidth="1"/>
    <col min="5175" max="5176" width="5.42578125" style="24" customWidth="1"/>
    <col min="5177" max="5177" width="5.28515625" style="24" customWidth="1"/>
    <col min="5178" max="5376" width="9.85546875" style="24"/>
    <col min="5377" max="5377" width="12.85546875" style="24" customWidth="1"/>
    <col min="5378" max="5378" width="6.42578125" style="24" bestFit="1" customWidth="1"/>
    <col min="5379" max="5380" width="6.28515625" style="24" bestFit="1" customWidth="1"/>
    <col min="5381" max="5381" width="1.42578125" style="24" customWidth="1"/>
    <col min="5382" max="5382" width="6.42578125" style="24" customWidth="1"/>
    <col min="5383" max="5383" width="5" style="24" customWidth="1"/>
    <col min="5384" max="5384" width="4.85546875" style="24" customWidth="1"/>
    <col min="5385" max="5385" width="1.42578125" style="24" customWidth="1"/>
    <col min="5386" max="5388" width="5.5703125" style="24" bestFit="1" customWidth="1"/>
    <col min="5389" max="5389" width="1.42578125" style="24" customWidth="1"/>
    <col min="5390" max="5390" width="5.5703125" style="24" customWidth="1"/>
    <col min="5391" max="5391" width="4.85546875" style="24" customWidth="1"/>
    <col min="5392" max="5392" width="5.42578125" style="24" bestFit="1" customWidth="1"/>
    <col min="5393" max="5393" width="1.42578125" style="24" customWidth="1"/>
    <col min="5394" max="5394" width="5.5703125" style="24" bestFit="1" customWidth="1"/>
    <col min="5395" max="5395" width="5" style="24" customWidth="1"/>
    <col min="5396" max="5396" width="5.5703125" style="24" bestFit="1" customWidth="1"/>
    <col min="5397" max="5397" width="1.42578125" style="24" customWidth="1"/>
    <col min="5398" max="5398" width="5" style="24" customWidth="1"/>
    <col min="5399" max="5399" width="4.85546875" style="24" customWidth="1"/>
    <col min="5400" max="5400" width="4.7109375" style="24" customWidth="1"/>
    <col min="5401" max="5401" width="1.42578125" style="24" customWidth="1"/>
    <col min="5402" max="5402" width="5.140625" style="24" bestFit="1" customWidth="1"/>
    <col min="5403" max="5403" width="3.7109375" style="24" customWidth="1"/>
    <col min="5404" max="5404" width="4.5703125" style="24" customWidth="1"/>
    <col min="5405" max="5405" width="9.85546875" style="24" customWidth="1"/>
    <col min="5406" max="5406" width="11.42578125" style="24" customWidth="1"/>
    <col min="5407" max="5409" width="6" style="24" customWidth="1"/>
    <col min="5410" max="5410" width="1.7109375" style="24" customWidth="1"/>
    <col min="5411" max="5411" width="5.85546875" style="24" customWidth="1"/>
    <col min="5412" max="5413" width="5" style="24" customWidth="1"/>
    <col min="5414" max="5414" width="1.7109375" style="24" customWidth="1"/>
    <col min="5415" max="5415" width="5.42578125" style="24" customWidth="1"/>
    <col min="5416" max="5417" width="5" style="24" customWidth="1"/>
    <col min="5418" max="5418" width="1.7109375" style="24" customWidth="1"/>
    <col min="5419" max="5421" width="5.140625" style="24" customWidth="1"/>
    <col min="5422" max="5422" width="1.7109375" style="24" customWidth="1"/>
    <col min="5423" max="5423" width="5.28515625" style="24" customWidth="1"/>
    <col min="5424" max="5425" width="5.140625" style="24" customWidth="1"/>
    <col min="5426" max="5426" width="1.7109375" style="24" customWidth="1"/>
    <col min="5427" max="5427" width="5.42578125" style="24" customWidth="1"/>
    <col min="5428" max="5429" width="5" style="24" customWidth="1"/>
    <col min="5430" max="5430" width="1.7109375" style="24" customWidth="1"/>
    <col min="5431" max="5432" width="5.42578125" style="24" customWidth="1"/>
    <col min="5433" max="5433" width="5.28515625" style="24" customWidth="1"/>
    <col min="5434" max="5632" width="9.85546875" style="24"/>
    <col min="5633" max="5633" width="12.85546875" style="24" customWidth="1"/>
    <col min="5634" max="5634" width="6.42578125" style="24" bestFit="1" customWidth="1"/>
    <col min="5635" max="5636" width="6.28515625" style="24" bestFit="1" customWidth="1"/>
    <col min="5637" max="5637" width="1.42578125" style="24" customWidth="1"/>
    <col min="5638" max="5638" width="6.42578125" style="24" customWidth="1"/>
    <col min="5639" max="5639" width="5" style="24" customWidth="1"/>
    <col min="5640" max="5640" width="4.85546875" style="24" customWidth="1"/>
    <col min="5641" max="5641" width="1.42578125" style="24" customWidth="1"/>
    <col min="5642" max="5644" width="5.5703125" style="24" bestFit="1" customWidth="1"/>
    <col min="5645" max="5645" width="1.42578125" style="24" customWidth="1"/>
    <col min="5646" max="5646" width="5.5703125" style="24" customWidth="1"/>
    <col min="5647" max="5647" width="4.85546875" style="24" customWidth="1"/>
    <col min="5648" max="5648" width="5.42578125" style="24" bestFit="1" customWidth="1"/>
    <col min="5649" max="5649" width="1.42578125" style="24" customWidth="1"/>
    <col min="5650" max="5650" width="5.5703125" style="24" bestFit="1" customWidth="1"/>
    <col min="5651" max="5651" width="5" style="24" customWidth="1"/>
    <col min="5652" max="5652" width="5.5703125" style="24" bestFit="1" customWidth="1"/>
    <col min="5653" max="5653" width="1.42578125" style="24" customWidth="1"/>
    <col min="5654" max="5654" width="5" style="24" customWidth="1"/>
    <col min="5655" max="5655" width="4.85546875" style="24" customWidth="1"/>
    <col min="5656" max="5656" width="4.7109375" style="24" customWidth="1"/>
    <col min="5657" max="5657" width="1.42578125" style="24" customWidth="1"/>
    <col min="5658" max="5658" width="5.140625" style="24" bestFit="1" customWidth="1"/>
    <col min="5659" max="5659" width="3.7109375" style="24" customWidth="1"/>
    <col min="5660" max="5660" width="4.5703125" style="24" customWidth="1"/>
    <col min="5661" max="5661" width="9.85546875" style="24" customWidth="1"/>
    <col min="5662" max="5662" width="11.42578125" style="24" customWidth="1"/>
    <col min="5663" max="5665" width="6" style="24" customWidth="1"/>
    <col min="5666" max="5666" width="1.7109375" style="24" customWidth="1"/>
    <col min="5667" max="5667" width="5.85546875" style="24" customWidth="1"/>
    <col min="5668" max="5669" width="5" style="24" customWidth="1"/>
    <col min="5670" max="5670" width="1.7109375" style="24" customWidth="1"/>
    <col min="5671" max="5671" width="5.42578125" style="24" customWidth="1"/>
    <col min="5672" max="5673" width="5" style="24" customWidth="1"/>
    <col min="5674" max="5674" width="1.7109375" style="24" customWidth="1"/>
    <col min="5675" max="5677" width="5.140625" style="24" customWidth="1"/>
    <col min="5678" max="5678" width="1.7109375" style="24" customWidth="1"/>
    <col min="5679" max="5679" width="5.28515625" style="24" customWidth="1"/>
    <col min="5680" max="5681" width="5.140625" style="24" customWidth="1"/>
    <col min="5682" max="5682" width="1.7109375" style="24" customWidth="1"/>
    <col min="5683" max="5683" width="5.42578125" style="24" customWidth="1"/>
    <col min="5684" max="5685" width="5" style="24" customWidth="1"/>
    <col min="5686" max="5686" width="1.7109375" style="24" customWidth="1"/>
    <col min="5687" max="5688" width="5.42578125" style="24" customWidth="1"/>
    <col min="5689" max="5689" width="5.28515625" style="24" customWidth="1"/>
    <col min="5690" max="5888" width="9.85546875" style="24"/>
    <col min="5889" max="5889" width="12.85546875" style="24" customWidth="1"/>
    <col min="5890" max="5890" width="6.42578125" style="24" bestFit="1" customWidth="1"/>
    <col min="5891" max="5892" width="6.28515625" style="24" bestFit="1" customWidth="1"/>
    <col min="5893" max="5893" width="1.42578125" style="24" customWidth="1"/>
    <col min="5894" max="5894" width="6.42578125" style="24" customWidth="1"/>
    <col min="5895" max="5895" width="5" style="24" customWidth="1"/>
    <col min="5896" max="5896" width="4.85546875" style="24" customWidth="1"/>
    <col min="5897" max="5897" width="1.42578125" style="24" customWidth="1"/>
    <col min="5898" max="5900" width="5.5703125" style="24" bestFit="1" customWidth="1"/>
    <col min="5901" max="5901" width="1.42578125" style="24" customWidth="1"/>
    <col min="5902" max="5902" width="5.5703125" style="24" customWidth="1"/>
    <col min="5903" max="5903" width="4.85546875" style="24" customWidth="1"/>
    <col min="5904" max="5904" width="5.42578125" style="24" bestFit="1" customWidth="1"/>
    <col min="5905" max="5905" width="1.42578125" style="24" customWidth="1"/>
    <col min="5906" max="5906" width="5.5703125" style="24" bestFit="1" customWidth="1"/>
    <col min="5907" max="5907" width="5" style="24" customWidth="1"/>
    <col min="5908" max="5908" width="5.5703125" style="24" bestFit="1" customWidth="1"/>
    <col min="5909" max="5909" width="1.42578125" style="24" customWidth="1"/>
    <col min="5910" max="5910" width="5" style="24" customWidth="1"/>
    <col min="5911" max="5911" width="4.85546875" style="24" customWidth="1"/>
    <col min="5912" max="5912" width="4.7109375" style="24" customWidth="1"/>
    <col min="5913" max="5913" width="1.42578125" style="24" customWidth="1"/>
    <col min="5914" max="5914" width="5.140625" style="24" bestFit="1" customWidth="1"/>
    <col min="5915" max="5915" width="3.7109375" style="24" customWidth="1"/>
    <col min="5916" max="5916" width="4.5703125" style="24" customWidth="1"/>
    <col min="5917" max="5917" width="9.85546875" style="24" customWidth="1"/>
    <col min="5918" max="5918" width="11.42578125" style="24" customWidth="1"/>
    <col min="5919" max="5921" width="6" style="24" customWidth="1"/>
    <col min="5922" max="5922" width="1.7109375" style="24" customWidth="1"/>
    <col min="5923" max="5923" width="5.85546875" style="24" customWidth="1"/>
    <col min="5924" max="5925" width="5" style="24" customWidth="1"/>
    <col min="5926" max="5926" width="1.7109375" style="24" customWidth="1"/>
    <col min="5927" max="5927" width="5.42578125" style="24" customWidth="1"/>
    <col min="5928" max="5929" width="5" style="24" customWidth="1"/>
    <col min="5930" max="5930" width="1.7109375" style="24" customWidth="1"/>
    <col min="5931" max="5933" width="5.140625" style="24" customWidth="1"/>
    <col min="5934" max="5934" width="1.7109375" style="24" customWidth="1"/>
    <col min="5935" max="5935" width="5.28515625" style="24" customWidth="1"/>
    <col min="5936" max="5937" width="5.140625" style="24" customWidth="1"/>
    <col min="5938" max="5938" width="1.7109375" style="24" customWidth="1"/>
    <col min="5939" max="5939" width="5.42578125" style="24" customWidth="1"/>
    <col min="5940" max="5941" width="5" style="24" customWidth="1"/>
    <col min="5942" max="5942" width="1.7109375" style="24" customWidth="1"/>
    <col min="5943" max="5944" width="5.42578125" style="24" customWidth="1"/>
    <col min="5945" max="5945" width="5.28515625" style="24" customWidth="1"/>
    <col min="5946" max="6144" width="9.85546875" style="24"/>
    <col min="6145" max="6145" width="12.85546875" style="24" customWidth="1"/>
    <col min="6146" max="6146" width="6.42578125" style="24" bestFit="1" customWidth="1"/>
    <col min="6147" max="6148" width="6.28515625" style="24" bestFit="1" customWidth="1"/>
    <col min="6149" max="6149" width="1.42578125" style="24" customWidth="1"/>
    <col min="6150" max="6150" width="6.42578125" style="24" customWidth="1"/>
    <col min="6151" max="6151" width="5" style="24" customWidth="1"/>
    <col min="6152" max="6152" width="4.85546875" style="24" customWidth="1"/>
    <col min="6153" max="6153" width="1.42578125" style="24" customWidth="1"/>
    <col min="6154" max="6156" width="5.5703125" style="24" bestFit="1" customWidth="1"/>
    <col min="6157" max="6157" width="1.42578125" style="24" customWidth="1"/>
    <col min="6158" max="6158" width="5.5703125" style="24" customWidth="1"/>
    <col min="6159" max="6159" width="4.85546875" style="24" customWidth="1"/>
    <col min="6160" max="6160" width="5.42578125" style="24" bestFit="1" customWidth="1"/>
    <col min="6161" max="6161" width="1.42578125" style="24" customWidth="1"/>
    <col min="6162" max="6162" width="5.5703125" style="24" bestFit="1" customWidth="1"/>
    <col min="6163" max="6163" width="5" style="24" customWidth="1"/>
    <col min="6164" max="6164" width="5.5703125" style="24" bestFit="1" customWidth="1"/>
    <col min="6165" max="6165" width="1.42578125" style="24" customWidth="1"/>
    <col min="6166" max="6166" width="5" style="24" customWidth="1"/>
    <col min="6167" max="6167" width="4.85546875" style="24" customWidth="1"/>
    <col min="6168" max="6168" width="4.7109375" style="24" customWidth="1"/>
    <col min="6169" max="6169" width="1.42578125" style="24" customWidth="1"/>
    <col min="6170" max="6170" width="5.140625" style="24" bestFit="1" customWidth="1"/>
    <col min="6171" max="6171" width="3.7109375" style="24" customWidth="1"/>
    <col min="6172" max="6172" width="4.5703125" style="24" customWidth="1"/>
    <col min="6173" max="6173" width="9.85546875" style="24" customWidth="1"/>
    <col min="6174" max="6174" width="11.42578125" style="24" customWidth="1"/>
    <col min="6175" max="6177" width="6" style="24" customWidth="1"/>
    <col min="6178" max="6178" width="1.7109375" style="24" customWidth="1"/>
    <col min="6179" max="6179" width="5.85546875" style="24" customWidth="1"/>
    <col min="6180" max="6181" width="5" style="24" customWidth="1"/>
    <col min="6182" max="6182" width="1.7109375" style="24" customWidth="1"/>
    <col min="6183" max="6183" width="5.42578125" style="24" customWidth="1"/>
    <col min="6184" max="6185" width="5" style="24" customWidth="1"/>
    <col min="6186" max="6186" width="1.7109375" style="24" customWidth="1"/>
    <col min="6187" max="6189" width="5.140625" style="24" customWidth="1"/>
    <col min="6190" max="6190" width="1.7109375" style="24" customWidth="1"/>
    <col min="6191" max="6191" width="5.28515625" style="24" customWidth="1"/>
    <col min="6192" max="6193" width="5.140625" style="24" customWidth="1"/>
    <col min="6194" max="6194" width="1.7109375" style="24" customWidth="1"/>
    <col min="6195" max="6195" width="5.42578125" style="24" customWidth="1"/>
    <col min="6196" max="6197" width="5" style="24" customWidth="1"/>
    <col min="6198" max="6198" width="1.7109375" style="24" customWidth="1"/>
    <col min="6199" max="6200" width="5.42578125" style="24" customWidth="1"/>
    <col min="6201" max="6201" width="5.28515625" style="24" customWidth="1"/>
    <col min="6202" max="6400" width="9.85546875" style="24"/>
    <col min="6401" max="6401" width="12.85546875" style="24" customWidth="1"/>
    <col min="6402" max="6402" width="6.42578125" style="24" bestFit="1" customWidth="1"/>
    <col min="6403" max="6404" width="6.28515625" style="24" bestFit="1" customWidth="1"/>
    <col min="6405" max="6405" width="1.42578125" style="24" customWidth="1"/>
    <col min="6406" max="6406" width="6.42578125" style="24" customWidth="1"/>
    <col min="6407" max="6407" width="5" style="24" customWidth="1"/>
    <col min="6408" max="6408" width="4.85546875" style="24" customWidth="1"/>
    <col min="6409" max="6409" width="1.42578125" style="24" customWidth="1"/>
    <col min="6410" max="6412" width="5.5703125" style="24" bestFit="1" customWidth="1"/>
    <col min="6413" max="6413" width="1.42578125" style="24" customWidth="1"/>
    <col min="6414" max="6414" width="5.5703125" style="24" customWidth="1"/>
    <col min="6415" max="6415" width="4.85546875" style="24" customWidth="1"/>
    <col min="6416" max="6416" width="5.42578125" style="24" bestFit="1" customWidth="1"/>
    <col min="6417" max="6417" width="1.42578125" style="24" customWidth="1"/>
    <col min="6418" max="6418" width="5.5703125" style="24" bestFit="1" customWidth="1"/>
    <col min="6419" max="6419" width="5" style="24" customWidth="1"/>
    <col min="6420" max="6420" width="5.5703125" style="24" bestFit="1" customWidth="1"/>
    <col min="6421" max="6421" width="1.42578125" style="24" customWidth="1"/>
    <col min="6422" max="6422" width="5" style="24" customWidth="1"/>
    <col min="6423" max="6423" width="4.85546875" style="24" customWidth="1"/>
    <col min="6424" max="6424" width="4.7109375" style="24" customWidth="1"/>
    <col min="6425" max="6425" width="1.42578125" style="24" customWidth="1"/>
    <col min="6426" max="6426" width="5.140625" style="24" bestFit="1" customWidth="1"/>
    <col min="6427" max="6427" width="3.7109375" style="24" customWidth="1"/>
    <col min="6428" max="6428" width="4.5703125" style="24" customWidth="1"/>
    <col min="6429" max="6429" width="9.85546875" style="24" customWidth="1"/>
    <col min="6430" max="6430" width="11.42578125" style="24" customWidth="1"/>
    <col min="6431" max="6433" width="6" style="24" customWidth="1"/>
    <col min="6434" max="6434" width="1.7109375" style="24" customWidth="1"/>
    <col min="6435" max="6435" width="5.85546875" style="24" customWidth="1"/>
    <col min="6436" max="6437" width="5" style="24" customWidth="1"/>
    <col min="6438" max="6438" width="1.7109375" style="24" customWidth="1"/>
    <col min="6439" max="6439" width="5.42578125" style="24" customWidth="1"/>
    <col min="6440" max="6441" width="5" style="24" customWidth="1"/>
    <col min="6442" max="6442" width="1.7109375" style="24" customWidth="1"/>
    <col min="6443" max="6445" width="5.140625" style="24" customWidth="1"/>
    <col min="6446" max="6446" width="1.7109375" style="24" customWidth="1"/>
    <col min="6447" max="6447" width="5.28515625" style="24" customWidth="1"/>
    <col min="6448" max="6449" width="5.140625" style="24" customWidth="1"/>
    <col min="6450" max="6450" width="1.7109375" style="24" customWidth="1"/>
    <col min="6451" max="6451" width="5.42578125" style="24" customWidth="1"/>
    <col min="6452" max="6453" width="5" style="24" customWidth="1"/>
    <col min="6454" max="6454" width="1.7109375" style="24" customWidth="1"/>
    <col min="6455" max="6456" width="5.42578125" style="24" customWidth="1"/>
    <col min="6457" max="6457" width="5.28515625" style="24" customWidth="1"/>
    <col min="6458" max="6656" width="9.85546875" style="24"/>
    <col min="6657" max="6657" width="12.85546875" style="24" customWidth="1"/>
    <col min="6658" max="6658" width="6.42578125" style="24" bestFit="1" customWidth="1"/>
    <col min="6659" max="6660" width="6.28515625" style="24" bestFit="1" customWidth="1"/>
    <col min="6661" max="6661" width="1.42578125" style="24" customWidth="1"/>
    <col min="6662" max="6662" width="6.42578125" style="24" customWidth="1"/>
    <col min="6663" max="6663" width="5" style="24" customWidth="1"/>
    <col min="6664" max="6664" width="4.85546875" style="24" customWidth="1"/>
    <col min="6665" max="6665" width="1.42578125" style="24" customWidth="1"/>
    <col min="6666" max="6668" width="5.5703125" style="24" bestFit="1" customWidth="1"/>
    <col min="6669" max="6669" width="1.42578125" style="24" customWidth="1"/>
    <col min="6670" max="6670" width="5.5703125" style="24" customWidth="1"/>
    <col min="6671" max="6671" width="4.85546875" style="24" customWidth="1"/>
    <col min="6672" max="6672" width="5.42578125" style="24" bestFit="1" customWidth="1"/>
    <col min="6673" max="6673" width="1.42578125" style="24" customWidth="1"/>
    <col min="6674" max="6674" width="5.5703125" style="24" bestFit="1" customWidth="1"/>
    <col min="6675" max="6675" width="5" style="24" customWidth="1"/>
    <col min="6676" max="6676" width="5.5703125" style="24" bestFit="1" customWidth="1"/>
    <col min="6677" max="6677" width="1.42578125" style="24" customWidth="1"/>
    <col min="6678" max="6678" width="5" style="24" customWidth="1"/>
    <col min="6679" max="6679" width="4.85546875" style="24" customWidth="1"/>
    <col min="6680" max="6680" width="4.7109375" style="24" customWidth="1"/>
    <col min="6681" max="6681" width="1.42578125" style="24" customWidth="1"/>
    <col min="6682" max="6682" width="5.140625" style="24" bestFit="1" customWidth="1"/>
    <col min="6683" max="6683" width="3.7109375" style="24" customWidth="1"/>
    <col min="6684" max="6684" width="4.5703125" style="24" customWidth="1"/>
    <col min="6685" max="6685" width="9.85546875" style="24" customWidth="1"/>
    <col min="6686" max="6686" width="11.42578125" style="24" customWidth="1"/>
    <col min="6687" max="6689" width="6" style="24" customWidth="1"/>
    <col min="6690" max="6690" width="1.7109375" style="24" customWidth="1"/>
    <col min="6691" max="6691" width="5.85546875" style="24" customWidth="1"/>
    <col min="6692" max="6693" width="5" style="24" customWidth="1"/>
    <col min="6694" max="6694" width="1.7109375" style="24" customWidth="1"/>
    <col min="6695" max="6695" width="5.42578125" style="24" customWidth="1"/>
    <col min="6696" max="6697" width="5" style="24" customWidth="1"/>
    <col min="6698" max="6698" width="1.7109375" style="24" customWidth="1"/>
    <col min="6699" max="6701" width="5.140625" style="24" customWidth="1"/>
    <col min="6702" max="6702" width="1.7109375" style="24" customWidth="1"/>
    <col min="6703" max="6703" width="5.28515625" style="24" customWidth="1"/>
    <col min="6704" max="6705" width="5.140625" style="24" customWidth="1"/>
    <col min="6706" max="6706" width="1.7109375" style="24" customWidth="1"/>
    <col min="6707" max="6707" width="5.42578125" style="24" customWidth="1"/>
    <col min="6708" max="6709" width="5" style="24" customWidth="1"/>
    <col min="6710" max="6710" width="1.7109375" style="24" customWidth="1"/>
    <col min="6711" max="6712" width="5.42578125" style="24" customWidth="1"/>
    <col min="6713" max="6713" width="5.28515625" style="24" customWidth="1"/>
    <col min="6714" max="6912" width="9.85546875" style="24"/>
    <col min="6913" max="6913" width="12.85546875" style="24" customWidth="1"/>
    <col min="6914" max="6914" width="6.42578125" style="24" bestFit="1" customWidth="1"/>
    <col min="6915" max="6916" width="6.28515625" style="24" bestFit="1" customWidth="1"/>
    <col min="6917" max="6917" width="1.42578125" style="24" customWidth="1"/>
    <col min="6918" max="6918" width="6.42578125" style="24" customWidth="1"/>
    <col min="6919" max="6919" width="5" style="24" customWidth="1"/>
    <col min="6920" max="6920" width="4.85546875" style="24" customWidth="1"/>
    <col min="6921" max="6921" width="1.42578125" style="24" customWidth="1"/>
    <col min="6922" max="6924" width="5.5703125" style="24" bestFit="1" customWidth="1"/>
    <col min="6925" max="6925" width="1.42578125" style="24" customWidth="1"/>
    <col min="6926" max="6926" width="5.5703125" style="24" customWidth="1"/>
    <col min="6927" max="6927" width="4.85546875" style="24" customWidth="1"/>
    <col min="6928" max="6928" width="5.42578125" style="24" bestFit="1" customWidth="1"/>
    <col min="6929" max="6929" width="1.42578125" style="24" customWidth="1"/>
    <col min="6930" max="6930" width="5.5703125" style="24" bestFit="1" customWidth="1"/>
    <col min="6931" max="6931" width="5" style="24" customWidth="1"/>
    <col min="6932" max="6932" width="5.5703125" style="24" bestFit="1" customWidth="1"/>
    <col min="6933" max="6933" width="1.42578125" style="24" customWidth="1"/>
    <col min="6934" max="6934" width="5" style="24" customWidth="1"/>
    <col min="6935" max="6935" width="4.85546875" style="24" customWidth="1"/>
    <col min="6936" max="6936" width="4.7109375" style="24" customWidth="1"/>
    <col min="6937" max="6937" width="1.42578125" style="24" customWidth="1"/>
    <col min="6938" max="6938" width="5.140625" style="24" bestFit="1" customWidth="1"/>
    <col min="6939" max="6939" width="3.7109375" style="24" customWidth="1"/>
    <col min="6940" max="6940" width="4.5703125" style="24" customWidth="1"/>
    <col min="6941" max="6941" width="9.85546875" style="24" customWidth="1"/>
    <col min="6942" max="6942" width="11.42578125" style="24" customWidth="1"/>
    <col min="6943" max="6945" width="6" style="24" customWidth="1"/>
    <col min="6946" max="6946" width="1.7109375" style="24" customWidth="1"/>
    <col min="6947" max="6947" width="5.85546875" style="24" customWidth="1"/>
    <col min="6948" max="6949" width="5" style="24" customWidth="1"/>
    <col min="6950" max="6950" width="1.7109375" style="24" customWidth="1"/>
    <col min="6951" max="6951" width="5.42578125" style="24" customWidth="1"/>
    <col min="6952" max="6953" width="5" style="24" customWidth="1"/>
    <col min="6954" max="6954" width="1.7109375" style="24" customWidth="1"/>
    <col min="6955" max="6957" width="5.140625" style="24" customWidth="1"/>
    <col min="6958" max="6958" width="1.7109375" style="24" customWidth="1"/>
    <col min="6959" max="6959" width="5.28515625" style="24" customWidth="1"/>
    <col min="6960" max="6961" width="5.140625" style="24" customWidth="1"/>
    <col min="6962" max="6962" width="1.7109375" style="24" customWidth="1"/>
    <col min="6963" max="6963" width="5.42578125" style="24" customWidth="1"/>
    <col min="6964" max="6965" width="5" style="24" customWidth="1"/>
    <col min="6966" max="6966" width="1.7109375" style="24" customWidth="1"/>
    <col min="6967" max="6968" width="5.42578125" style="24" customWidth="1"/>
    <col min="6969" max="6969" width="5.28515625" style="24" customWidth="1"/>
    <col min="6970" max="7168" width="9.85546875" style="24"/>
    <col min="7169" max="7169" width="12.85546875" style="24" customWidth="1"/>
    <col min="7170" max="7170" width="6.42578125" style="24" bestFit="1" customWidth="1"/>
    <col min="7171" max="7172" width="6.28515625" style="24" bestFit="1" customWidth="1"/>
    <col min="7173" max="7173" width="1.42578125" style="24" customWidth="1"/>
    <col min="7174" max="7174" width="6.42578125" style="24" customWidth="1"/>
    <col min="7175" max="7175" width="5" style="24" customWidth="1"/>
    <col min="7176" max="7176" width="4.85546875" style="24" customWidth="1"/>
    <col min="7177" max="7177" width="1.42578125" style="24" customWidth="1"/>
    <col min="7178" max="7180" width="5.5703125" style="24" bestFit="1" customWidth="1"/>
    <col min="7181" max="7181" width="1.42578125" style="24" customWidth="1"/>
    <col min="7182" max="7182" width="5.5703125" style="24" customWidth="1"/>
    <col min="7183" max="7183" width="4.85546875" style="24" customWidth="1"/>
    <col min="7184" max="7184" width="5.42578125" style="24" bestFit="1" customWidth="1"/>
    <col min="7185" max="7185" width="1.42578125" style="24" customWidth="1"/>
    <col min="7186" max="7186" width="5.5703125" style="24" bestFit="1" customWidth="1"/>
    <col min="7187" max="7187" width="5" style="24" customWidth="1"/>
    <col min="7188" max="7188" width="5.5703125" style="24" bestFit="1" customWidth="1"/>
    <col min="7189" max="7189" width="1.42578125" style="24" customWidth="1"/>
    <col min="7190" max="7190" width="5" style="24" customWidth="1"/>
    <col min="7191" max="7191" width="4.85546875" style="24" customWidth="1"/>
    <col min="7192" max="7192" width="4.7109375" style="24" customWidth="1"/>
    <col min="7193" max="7193" width="1.42578125" style="24" customWidth="1"/>
    <col min="7194" max="7194" width="5.140625" style="24" bestFit="1" customWidth="1"/>
    <col min="7195" max="7195" width="3.7109375" style="24" customWidth="1"/>
    <col min="7196" max="7196" width="4.5703125" style="24" customWidth="1"/>
    <col min="7197" max="7197" width="9.85546875" style="24" customWidth="1"/>
    <col min="7198" max="7198" width="11.42578125" style="24" customWidth="1"/>
    <col min="7199" max="7201" width="6" style="24" customWidth="1"/>
    <col min="7202" max="7202" width="1.7109375" style="24" customWidth="1"/>
    <col min="7203" max="7203" width="5.85546875" style="24" customWidth="1"/>
    <col min="7204" max="7205" width="5" style="24" customWidth="1"/>
    <col min="7206" max="7206" width="1.7109375" style="24" customWidth="1"/>
    <col min="7207" max="7207" width="5.42578125" style="24" customWidth="1"/>
    <col min="7208" max="7209" width="5" style="24" customWidth="1"/>
    <col min="7210" max="7210" width="1.7109375" style="24" customWidth="1"/>
    <col min="7211" max="7213" width="5.140625" style="24" customWidth="1"/>
    <col min="7214" max="7214" width="1.7109375" style="24" customWidth="1"/>
    <col min="7215" max="7215" width="5.28515625" style="24" customWidth="1"/>
    <col min="7216" max="7217" width="5.140625" style="24" customWidth="1"/>
    <col min="7218" max="7218" width="1.7109375" style="24" customWidth="1"/>
    <col min="7219" max="7219" width="5.42578125" style="24" customWidth="1"/>
    <col min="7220" max="7221" width="5" style="24" customWidth="1"/>
    <col min="7222" max="7222" width="1.7109375" style="24" customWidth="1"/>
    <col min="7223" max="7224" width="5.42578125" style="24" customWidth="1"/>
    <col min="7225" max="7225" width="5.28515625" style="24" customWidth="1"/>
    <col min="7226" max="7424" width="9.85546875" style="24"/>
    <col min="7425" max="7425" width="12.85546875" style="24" customWidth="1"/>
    <col min="7426" max="7426" width="6.42578125" style="24" bestFit="1" customWidth="1"/>
    <col min="7427" max="7428" width="6.28515625" style="24" bestFit="1" customWidth="1"/>
    <col min="7429" max="7429" width="1.42578125" style="24" customWidth="1"/>
    <col min="7430" max="7430" width="6.42578125" style="24" customWidth="1"/>
    <col min="7431" max="7431" width="5" style="24" customWidth="1"/>
    <col min="7432" max="7432" width="4.85546875" style="24" customWidth="1"/>
    <col min="7433" max="7433" width="1.42578125" style="24" customWidth="1"/>
    <col min="7434" max="7436" width="5.5703125" style="24" bestFit="1" customWidth="1"/>
    <col min="7437" max="7437" width="1.42578125" style="24" customWidth="1"/>
    <col min="7438" max="7438" width="5.5703125" style="24" customWidth="1"/>
    <col min="7439" max="7439" width="4.85546875" style="24" customWidth="1"/>
    <col min="7440" max="7440" width="5.42578125" style="24" bestFit="1" customWidth="1"/>
    <col min="7441" max="7441" width="1.42578125" style="24" customWidth="1"/>
    <col min="7442" max="7442" width="5.5703125" style="24" bestFit="1" customWidth="1"/>
    <col min="7443" max="7443" width="5" style="24" customWidth="1"/>
    <col min="7444" max="7444" width="5.5703125" style="24" bestFit="1" customWidth="1"/>
    <col min="7445" max="7445" width="1.42578125" style="24" customWidth="1"/>
    <col min="7446" max="7446" width="5" style="24" customWidth="1"/>
    <col min="7447" max="7447" width="4.85546875" style="24" customWidth="1"/>
    <col min="7448" max="7448" width="4.7109375" style="24" customWidth="1"/>
    <col min="7449" max="7449" width="1.42578125" style="24" customWidth="1"/>
    <col min="7450" max="7450" width="5.140625" style="24" bestFit="1" customWidth="1"/>
    <col min="7451" max="7451" width="3.7109375" style="24" customWidth="1"/>
    <col min="7452" max="7452" width="4.5703125" style="24" customWidth="1"/>
    <col min="7453" max="7453" width="9.85546875" style="24" customWidth="1"/>
    <col min="7454" max="7454" width="11.42578125" style="24" customWidth="1"/>
    <col min="7455" max="7457" width="6" style="24" customWidth="1"/>
    <col min="7458" max="7458" width="1.7109375" style="24" customWidth="1"/>
    <col min="7459" max="7459" width="5.85546875" style="24" customWidth="1"/>
    <col min="7460" max="7461" width="5" style="24" customWidth="1"/>
    <col min="7462" max="7462" width="1.7109375" style="24" customWidth="1"/>
    <col min="7463" max="7463" width="5.42578125" style="24" customWidth="1"/>
    <col min="7464" max="7465" width="5" style="24" customWidth="1"/>
    <col min="7466" max="7466" width="1.7109375" style="24" customWidth="1"/>
    <col min="7467" max="7469" width="5.140625" style="24" customWidth="1"/>
    <col min="7470" max="7470" width="1.7109375" style="24" customWidth="1"/>
    <col min="7471" max="7471" width="5.28515625" style="24" customWidth="1"/>
    <col min="7472" max="7473" width="5.140625" style="24" customWidth="1"/>
    <col min="7474" max="7474" width="1.7109375" style="24" customWidth="1"/>
    <col min="7475" max="7475" width="5.42578125" style="24" customWidth="1"/>
    <col min="7476" max="7477" width="5" style="24" customWidth="1"/>
    <col min="7478" max="7478" width="1.7109375" style="24" customWidth="1"/>
    <col min="7479" max="7480" width="5.42578125" style="24" customWidth="1"/>
    <col min="7481" max="7481" width="5.28515625" style="24" customWidth="1"/>
    <col min="7482" max="7680" width="9.85546875" style="24"/>
    <col min="7681" max="7681" width="12.85546875" style="24" customWidth="1"/>
    <col min="7682" max="7682" width="6.42578125" style="24" bestFit="1" customWidth="1"/>
    <col min="7683" max="7684" width="6.28515625" style="24" bestFit="1" customWidth="1"/>
    <col min="7685" max="7685" width="1.42578125" style="24" customWidth="1"/>
    <col min="7686" max="7686" width="6.42578125" style="24" customWidth="1"/>
    <col min="7687" max="7687" width="5" style="24" customWidth="1"/>
    <col min="7688" max="7688" width="4.85546875" style="24" customWidth="1"/>
    <col min="7689" max="7689" width="1.42578125" style="24" customWidth="1"/>
    <col min="7690" max="7692" width="5.5703125" style="24" bestFit="1" customWidth="1"/>
    <col min="7693" max="7693" width="1.42578125" style="24" customWidth="1"/>
    <col min="7694" max="7694" width="5.5703125" style="24" customWidth="1"/>
    <col min="7695" max="7695" width="4.85546875" style="24" customWidth="1"/>
    <col min="7696" max="7696" width="5.42578125" style="24" bestFit="1" customWidth="1"/>
    <col min="7697" max="7697" width="1.42578125" style="24" customWidth="1"/>
    <col min="7698" max="7698" width="5.5703125" style="24" bestFit="1" customWidth="1"/>
    <col min="7699" max="7699" width="5" style="24" customWidth="1"/>
    <col min="7700" max="7700" width="5.5703125" style="24" bestFit="1" customWidth="1"/>
    <col min="7701" max="7701" width="1.42578125" style="24" customWidth="1"/>
    <col min="7702" max="7702" width="5" style="24" customWidth="1"/>
    <col min="7703" max="7703" width="4.85546875" style="24" customWidth="1"/>
    <col min="7704" max="7704" width="4.7109375" style="24" customWidth="1"/>
    <col min="7705" max="7705" width="1.42578125" style="24" customWidth="1"/>
    <col min="7706" max="7706" width="5.140625" style="24" bestFit="1" customWidth="1"/>
    <col min="7707" max="7707" width="3.7109375" style="24" customWidth="1"/>
    <col min="7708" max="7708" width="4.5703125" style="24" customWidth="1"/>
    <col min="7709" max="7709" width="9.85546875" style="24" customWidth="1"/>
    <col min="7710" max="7710" width="11.42578125" style="24" customWidth="1"/>
    <col min="7711" max="7713" width="6" style="24" customWidth="1"/>
    <col min="7714" max="7714" width="1.7109375" style="24" customWidth="1"/>
    <col min="7715" max="7715" width="5.85546875" style="24" customWidth="1"/>
    <col min="7716" max="7717" width="5" style="24" customWidth="1"/>
    <col min="7718" max="7718" width="1.7109375" style="24" customWidth="1"/>
    <col min="7719" max="7719" width="5.42578125" style="24" customWidth="1"/>
    <col min="7720" max="7721" width="5" style="24" customWidth="1"/>
    <col min="7722" max="7722" width="1.7109375" style="24" customWidth="1"/>
    <col min="7723" max="7725" width="5.140625" style="24" customWidth="1"/>
    <col min="7726" max="7726" width="1.7109375" style="24" customWidth="1"/>
    <col min="7727" max="7727" width="5.28515625" style="24" customWidth="1"/>
    <col min="7728" max="7729" width="5.140625" style="24" customWidth="1"/>
    <col min="7730" max="7730" width="1.7109375" style="24" customWidth="1"/>
    <col min="7731" max="7731" width="5.42578125" style="24" customWidth="1"/>
    <col min="7732" max="7733" width="5" style="24" customWidth="1"/>
    <col min="7734" max="7734" width="1.7109375" style="24" customWidth="1"/>
    <col min="7735" max="7736" width="5.42578125" style="24" customWidth="1"/>
    <col min="7737" max="7737" width="5.28515625" style="24" customWidth="1"/>
    <col min="7738" max="7936" width="9.85546875" style="24"/>
    <col min="7937" max="7937" width="12.85546875" style="24" customWidth="1"/>
    <col min="7938" max="7938" width="6.42578125" style="24" bestFit="1" customWidth="1"/>
    <col min="7939" max="7940" width="6.28515625" style="24" bestFit="1" customWidth="1"/>
    <col min="7941" max="7941" width="1.42578125" style="24" customWidth="1"/>
    <col min="7942" max="7942" width="6.42578125" style="24" customWidth="1"/>
    <col min="7943" max="7943" width="5" style="24" customWidth="1"/>
    <col min="7944" max="7944" width="4.85546875" style="24" customWidth="1"/>
    <col min="7945" max="7945" width="1.42578125" style="24" customWidth="1"/>
    <col min="7946" max="7948" width="5.5703125" style="24" bestFit="1" customWidth="1"/>
    <col min="7949" max="7949" width="1.42578125" style="24" customWidth="1"/>
    <col min="7950" max="7950" width="5.5703125" style="24" customWidth="1"/>
    <col min="7951" max="7951" width="4.85546875" style="24" customWidth="1"/>
    <col min="7952" max="7952" width="5.42578125" style="24" bestFit="1" customWidth="1"/>
    <col min="7953" max="7953" width="1.42578125" style="24" customWidth="1"/>
    <col min="7954" max="7954" width="5.5703125" style="24" bestFit="1" customWidth="1"/>
    <col min="7955" max="7955" width="5" style="24" customWidth="1"/>
    <col min="7956" max="7956" width="5.5703125" style="24" bestFit="1" customWidth="1"/>
    <col min="7957" max="7957" width="1.42578125" style="24" customWidth="1"/>
    <col min="7958" max="7958" width="5" style="24" customWidth="1"/>
    <col min="7959" max="7959" width="4.85546875" style="24" customWidth="1"/>
    <col min="7960" max="7960" width="4.7109375" style="24" customWidth="1"/>
    <col min="7961" max="7961" width="1.42578125" style="24" customWidth="1"/>
    <col min="7962" max="7962" width="5.140625" style="24" bestFit="1" customWidth="1"/>
    <col min="7963" max="7963" width="3.7109375" style="24" customWidth="1"/>
    <col min="7964" max="7964" width="4.5703125" style="24" customWidth="1"/>
    <col min="7965" max="7965" width="9.85546875" style="24" customWidth="1"/>
    <col min="7966" max="7966" width="11.42578125" style="24" customWidth="1"/>
    <col min="7967" max="7969" width="6" style="24" customWidth="1"/>
    <col min="7970" max="7970" width="1.7109375" style="24" customWidth="1"/>
    <col min="7971" max="7971" width="5.85546875" style="24" customWidth="1"/>
    <col min="7972" max="7973" width="5" style="24" customWidth="1"/>
    <col min="7974" max="7974" width="1.7109375" style="24" customWidth="1"/>
    <col min="7975" max="7975" width="5.42578125" style="24" customWidth="1"/>
    <col min="7976" max="7977" width="5" style="24" customWidth="1"/>
    <col min="7978" max="7978" width="1.7109375" style="24" customWidth="1"/>
    <col min="7979" max="7981" width="5.140625" style="24" customWidth="1"/>
    <col min="7982" max="7982" width="1.7109375" style="24" customWidth="1"/>
    <col min="7983" max="7983" width="5.28515625" style="24" customWidth="1"/>
    <col min="7984" max="7985" width="5.140625" style="24" customWidth="1"/>
    <col min="7986" max="7986" width="1.7109375" style="24" customWidth="1"/>
    <col min="7987" max="7987" width="5.42578125" style="24" customWidth="1"/>
    <col min="7988" max="7989" width="5" style="24" customWidth="1"/>
    <col min="7990" max="7990" width="1.7109375" style="24" customWidth="1"/>
    <col min="7991" max="7992" width="5.42578125" style="24" customWidth="1"/>
    <col min="7993" max="7993" width="5.28515625" style="24" customWidth="1"/>
    <col min="7994" max="8192" width="9.85546875" style="24"/>
    <col min="8193" max="8193" width="12.85546875" style="24" customWidth="1"/>
    <col min="8194" max="8194" width="6.42578125" style="24" bestFit="1" customWidth="1"/>
    <col min="8195" max="8196" width="6.28515625" style="24" bestFit="1" customWidth="1"/>
    <col min="8197" max="8197" width="1.42578125" style="24" customWidth="1"/>
    <col min="8198" max="8198" width="6.42578125" style="24" customWidth="1"/>
    <col min="8199" max="8199" width="5" style="24" customWidth="1"/>
    <col min="8200" max="8200" width="4.85546875" style="24" customWidth="1"/>
    <col min="8201" max="8201" width="1.42578125" style="24" customWidth="1"/>
    <col min="8202" max="8204" width="5.5703125" style="24" bestFit="1" customWidth="1"/>
    <col min="8205" max="8205" width="1.42578125" style="24" customWidth="1"/>
    <col min="8206" max="8206" width="5.5703125" style="24" customWidth="1"/>
    <col min="8207" max="8207" width="4.85546875" style="24" customWidth="1"/>
    <col min="8208" max="8208" width="5.42578125" style="24" bestFit="1" customWidth="1"/>
    <col min="8209" max="8209" width="1.42578125" style="24" customWidth="1"/>
    <col min="8210" max="8210" width="5.5703125" style="24" bestFit="1" customWidth="1"/>
    <col min="8211" max="8211" width="5" style="24" customWidth="1"/>
    <col min="8212" max="8212" width="5.5703125" style="24" bestFit="1" customWidth="1"/>
    <col min="8213" max="8213" width="1.42578125" style="24" customWidth="1"/>
    <col min="8214" max="8214" width="5" style="24" customWidth="1"/>
    <col min="8215" max="8215" width="4.85546875" style="24" customWidth="1"/>
    <col min="8216" max="8216" width="4.7109375" style="24" customWidth="1"/>
    <col min="8217" max="8217" width="1.42578125" style="24" customWidth="1"/>
    <col min="8218" max="8218" width="5.140625" style="24" bestFit="1" customWidth="1"/>
    <col min="8219" max="8219" width="3.7109375" style="24" customWidth="1"/>
    <col min="8220" max="8220" width="4.5703125" style="24" customWidth="1"/>
    <col min="8221" max="8221" width="9.85546875" style="24" customWidth="1"/>
    <col min="8222" max="8222" width="11.42578125" style="24" customWidth="1"/>
    <col min="8223" max="8225" width="6" style="24" customWidth="1"/>
    <col min="8226" max="8226" width="1.7109375" style="24" customWidth="1"/>
    <col min="8227" max="8227" width="5.85546875" style="24" customWidth="1"/>
    <col min="8228" max="8229" width="5" style="24" customWidth="1"/>
    <col min="8230" max="8230" width="1.7109375" style="24" customWidth="1"/>
    <col min="8231" max="8231" width="5.42578125" style="24" customWidth="1"/>
    <col min="8232" max="8233" width="5" style="24" customWidth="1"/>
    <col min="8234" max="8234" width="1.7109375" style="24" customWidth="1"/>
    <col min="8235" max="8237" width="5.140625" style="24" customWidth="1"/>
    <col min="8238" max="8238" width="1.7109375" style="24" customWidth="1"/>
    <col min="8239" max="8239" width="5.28515625" style="24" customWidth="1"/>
    <col min="8240" max="8241" width="5.140625" style="24" customWidth="1"/>
    <col min="8242" max="8242" width="1.7109375" style="24" customWidth="1"/>
    <col min="8243" max="8243" width="5.42578125" style="24" customWidth="1"/>
    <col min="8244" max="8245" width="5" style="24" customWidth="1"/>
    <col min="8246" max="8246" width="1.7109375" style="24" customWidth="1"/>
    <col min="8247" max="8248" width="5.42578125" style="24" customWidth="1"/>
    <col min="8249" max="8249" width="5.28515625" style="24" customWidth="1"/>
    <col min="8250" max="8448" width="9.85546875" style="24"/>
    <col min="8449" max="8449" width="12.85546875" style="24" customWidth="1"/>
    <col min="8450" max="8450" width="6.42578125" style="24" bestFit="1" customWidth="1"/>
    <col min="8451" max="8452" width="6.28515625" style="24" bestFit="1" customWidth="1"/>
    <col min="8453" max="8453" width="1.42578125" style="24" customWidth="1"/>
    <col min="8454" max="8454" width="6.42578125" style="24" customWidth="1"/>
    <col min="8455" max="8455" width="5" style="24" customWidth="1"/>
    <col min="8456" max="8456" width="4.85546875" style="24" customWidth="1"/>
    <col min="8457" max="8457" width="1.42578125" style="24" customWidth="1"/>
    <col min="8458" max="8460" width="5.5703125" style="24" bestFit="1" customWidth="1"/>
    <col min="8461" max="8461" width="1.42578125" style="24" customWidth="1"/>
    <col min="8462" max="8462" width="5.5703125" style="24" customWidth="1"/>
    <col min="8463" max="8463" width="4.85546875" style="24" customWidth="1"/>
    <col min="8464" max="8464" width="5.42578125" style="24" bestFit="1" customWidth="1"/>
    <col min="8465" max="8465" width="1.42578125" style="24" customWidth="1"/>
    <col min="8466" max="8466" width="5.5703125" style="24" bestFit="1" customWidth="1"/>
    <col min="8467" max="8467" width="5" style="24" customWidth="1"/>
    <col min="8468" max="8468" width="5.5703125" style="24" bestFit="1" customWidth="1"/>
    <col min="8469" max="8469" width="1.42578125" style="24" customWidth="1"/>
    <col min="8470" max="8470" width="5" style="24" customWidth="1"/>
    <col min="8471" max="8471" width="4.85546875" style="24" customWidth="1"/>
    <col min="8472" max="8472" width="4.7109375" style="24" customWidth="1"/>
    <col min="8473" max="8473" width="1.42578125" style="24" customWidth="1"/>
    <col min="8474" max="8474" width="5.140625" style="24" bestFit="1" customWidth="1"/>
    <col min="8475" max="8475" width="3.7109375" style="24" customWidth="1"/>
    <col min="8476" max="8476" width="4.5703125" style="24" customWidth="1"/>
    <col min="8477" max="8477" width="9.85546875" style="24" customWidth="1"/>
    <col min="8478" max="8478" width="11.42578125" style="24" customWidth="1"/>
    <col min="8479" max="8481" width="6" style="24" customWidth="1"/>
    <col min="8482" max="8482" width="1.7109375" style="24" customWidth="1"/>
    <col min="8483" max="8483" width="5.85546875" style="24" customWidth="1"/>
    <col min="8484" max="8485" width="5" style="24" customWidth="1"/>
    <col min="8486" max="8486" width="1.7109375" style="24" customWidth="1"/>
    <col min="8487" max="8487" width="5.42578125" style="24" customWidth="1"/>
    <col min="8488" max="8489" width="5" style="24" customWidth="1"/>
    <col min="8490" max="8490" width="1.7109375" style="24" customWidth="1"/>
    <col min="8491" max="8493" width="5.140625" style="24" customWidth="1"/>
    <col min="8494" max="8494" width="1.7109375" style="24" customWidth="1"/>
    <col min="8495" max="8495" width="5.28515625" style="24" customWidth="1"/>
    <col min="8496" max="8497" width="5.140625" style="24" customWidth="1"/>
    <col min="8498" max="8498" width="1.7109375" style="24" customWidth="1"/>
    <col min="8499" max="8499" width="5.42578125" style="24" customWidth="1"/>
    <col min="8500" max="8501" width="5" style="24" customWidth="1"/>
    <col min="8502" max="8502" width="1.7109375" style="24" customWidth="1"/>
    <col min="8503" max="8504" width="5.42578125" style="24" customWidth="1"/>
    <col min="8505" max="8505" width="5.28515625" style="24" customWidth="1"/>
    <col min="8506" max="8704" width="9.85546875" style="24"/>
    <col min="8705" max="8705" width="12.85546875" style="24" customWidth="1"/>
    <col min="8706" max="8706" width="6.42578125" style="24" bestFit="1" customWidth="1"/>
    <col min="8707" max="8708" width="6.28515625" style="24" bestFit="1" customWidth="1"/>
    <col min="8709" max="8709" width="1.42578125" style="24" customWidth="1"/>
    <col min="8710" max="8710" width="6.42578125" style="24" customWidth="1"/>
    <col min="8711" max="8711" width="5" style="24" customWidth="1"/>
    <col min="8712" max="8712" width="4.85546875" style="24" customWidth="1"/>
    <col min="8713" max="8713" width="1.42578125" style="24" customWidth="1"/>
    <col min="8714" max="8716" width="5.5703125" style="24" bestFit="1" customWidth="1"/>
    <col min="8717" max="8717" width="1.42578125" style="24" customWidth="1"/>
    <col min="8718" max="8718" width="5.5703125" style="24" customWidth="1"/>
    <col min="8719" max="8719" width="4.85546875" style="24" customWidth="1"/>
    <col min="8720" max="8720" width="5.42578125" style="24" bestFit="1" customWidth="1"/>
    <col min="8721" max="8721" width="1.42578125" style="24" customWidth="1"/>
    <col min="8722" max="8722" width="5.5703125" style="24" bestFit="1" customWidth="1"/>
    <col min="8723" max="8723" width="5" style="24" customWidth="1"/>
    <col min="8724" max="8724" width="5.5703125" style="24" bestFit="1" customWidth="1"/>
    <col min="8725" max="8725" width="1.42578125" style="24" customWidth="1"/>
    <col min="8726" max="8726" width="5" style="24" customWidth="1"/>
    <col min="8727" max="8727" width="4.85546875" style="24" customWidth="1"/>
    <col min="8728" max="8728" width="4.7109375" style="24" customWidth="1"/>
    <col min="8729" max="8729" width="1.42578125" style="24" customWidth="1"/>
    <col min="8730" max="8730" width="5.140625" style="24" bestFit="1" customWidth="1"/>
    <col min="8731" max="8731" width="3.7109375" style="24" customWidth="1"/>
    <col min="8732" max="8732" width="4.5703125" style="24" customWidth="1"/>
    <col min="8733" max="8733" width="9.85546875" style="24" customWidth="1"/>
    <col min="8734" max="8734" width="11.42578125" style="24" customWidth="1"/>
    <col min="8735" max="8737" width="6" style="24" customWidth="1"/>
    <col min="8738" max="8738" width="1.7109375" style="24" customWidth="1"/>
    <col min="8739" max="8739" width="5.85546875" style="24" customWidth="1"/>
    <col min="8740" max="8741" width="5" style="24" customWidth="1"/>
    <col min="8742" max="8742" width="1.7109375" style="24" customWidth="1"/>
    <col min="8743" max="8743" width="5.42578125" style="24" customWidth="1"/>
    <col min="8744" max="8745" width="5" style="24" customWidth="1"/>
    <col min="8746" max="8746" width="1.7109375" style="24" customWidth="1"/>
    <col min="8747" max="8749" width="5.140625" style="24" customWidth="1"/>
    <col min="8750" max="8750" width="1.7109375" style="24" customWidth="1"/>
    <col min="8751" max="8751" width="5.28515625" style="24" customWidth="1"/>
    <col min="8752" max="8753" width="5.140625" style="24" customWidth="1"/>
    <col min="8754" max="8754" width="1.7109375" style="24" customWidth="1"/>
    <col min="8755" max="8755" width="5.42578125" style="24" customWidth="1"/>
    <col min="8756" max="8757" width="5" style="24" customWidth="1"/>
    <col min="8758" max="8758" width="1.7109375" style="24" customWidth="1"/>
    <col min="8759" max="8760" width="5.42578125" style="24" customWidth="1"/>
    <col min="8761" max="8761" width="5.28515625" style="24" customWidth="1"/>
    <col min="8762" max="8960" width="9.85546875" style="24"/>
    <col min="8961" max="8961" width="12.85546875" style="24" customWidth="1"/>
    <col min="8962" max="8962" width="6.42578125" style="24" bestFit="1" customWidth="1"/>
    <col min="8963" max="8964" width="6.28515625" style="24" bestFit="1" customWidth="1"/>
    <col min="8965" max="8965" width="1.42578125" style="24" customWidth="1"/>
    <col min="8966" max="8966" width="6.42578125" style="24" customWidth="1"/>
    <col min="8967" max="8967" width="5" style="24" customWidth="1"/>
    <col min="8968" max="8968" width="4.85546875" style="24" customWidth="1"/>
    <col min="8969" max="8969" width="1.42578125" style="24" customWidth="1"/>
    <col min="8970" max="8972" width="5.5703125" style="24" bestFit="1" customWidth="1"/>
    <col min="8973" max="8973" width="1.42578125" style="24" customWidth="1"/>
    <col min="8974" max="8974" width="5.5703125" style="24" customWidth="1"/>
    <col min="8975" max="8975" width="4.85546875" style="24" customWidth="1"/>
    <col min="8976" max="8976" width="5.42578125" style="24" bestFit="1" customWidth="1"/>
    <col min="8977" max="8977" width="1.42578125" style="24" customWidth="1"/>
    <col min="8978" max="8978" width="5.5703125" style="24" bestFit="1" customWidth="1"/>
    <col min="8979" max="8979" width="5" style="24" customWidth="1"/>
    <col min="8980" max="8980" width="5.5703125" style="24" bestFit="1" customWidth="1"/>
    <col min="8981" max="8981" width="1.42578125" style="24" customWidth="1"/>
    <col min="8982" max="8982" width="5" style="24" customWidth="1"/>
    <col min="8983" max="8983" width="4.85546875" style="24" customWidth="1"/>
    <col min="8984" max="8984" width="4.7109375" style="24" customWidth="1"/>
    <col min="8985" max="8985" width="1.42578125" style="24" customWidth="1"/>
    <col min="8986" max="8986" width="5.140625" style="24" bestFit="1" customWidth="1"/>
    <col min="8987" max="8987" width="3.7109375" style="24" customWidth="1"/>
    <col min="8988" max="8988" width="4.5703125" style="24" customWidth="1"/>
    <col min="8989" max="8989" width="9.85546875" style="24" customWidth="1"/>
    <col min="8990" max="8990" width="11.42578125" style="24" customWidth="1"/>
    <col min="8991" max="8993" width="6" style="24" customWidth="1"/>
    <col min="8994" max="8994" width="1.7109375" style="24" customWidth="1"/>
    <col min="8995" max="8995" width="5.85546875" style="24" customWidth="1"/>
    <col min="8996" max="8997" width="5" style="24" customWidth="1"/>
    <col min="8998" max="8998" width="1.7109375" style="24" customWidth="1"/>
    <col min="8999" max="8999" width="5.42578125" style="24" customWidth="1"/>
    <col min="9000" max="9001" width="5" style="24" customWidth="1"/>
    <col min="9002" max="9002" width="1.7109375" style="24" customWidth="1"/>
    <col min="9003" max="9005" width="5.140625" style="24" customWidth="1"/>
    <col min="9006" max="9006" width="1.7109375" style="24" customWidth="1"/>
    <col min="9007" max="9007" width="5.28515625" style="24" customWidth="1"/>
    <col min="9008" max="9009" width="5.140625" style="24" customWidth="1"/>
    <col min="9010" max="9010" width="1.7109375" style="24" customWidth="1"/>
    <col min="9011" max="9011" width="5.42578125" style="24" customWidth="1"/>
    <col min="9012" max="9013" width="5" style="24" customWidth="1"/>
    <col min="9014" max="9014" width="1.7109375" style="24" customWidth="1"/>
    <col min="9015" max="9016" width="5.42578125" style="24" customWidth="1"/>
    <col min="9017" max="9017" width="5.28515625" style="24" customWidth="1"/>
    <col min="9018" max="9216" width="9.85546875" style="24"/>
    <col min="9217" max="9217" width="12.85546875" style="24" customWidth="1"/>
    <col min="9218" max="9218" width="6.42578125" style="24" bestFit="1" customWidth="1"/>
    <col min="9219" max="9220" width="6.28515625" style="24" bestFit="1" customWidth="1"/>
    <col min="9221" max="9221" width="1.42578125" style="24" customWidth="1"/>
    <col min="9222" max="9222" width="6.42578125" style="24" customWidth="1"/>
    <col min="9223" max="9223" width="5" style="24" customWidth="1"/>
    <col min="9224" max="9224" width="4.85546875" style="24" customWidth="1"/>
    <col min="9225" max="9225" width="1.42578125" style="24" customWidth="1"/>
    <col min="9226" max="9228" width="5.5703125" style="24" bestFit="1" customWidth="1"/>
    <col min="9229" max="9229" width="1.42578125" style="24" customWidth="1"/>
    <col min="9230" max="9230" width="5.5703125" style="24" customWidth="1"/>
    <col min="9231" max="9231" width="4.85546875" style="24" customWidth="1"/>
    <col min="9232" max="9232" width="5.42578125" style="24" bestFit="1" customWidth="1"/>
    <col min="9233" max="9233" width="1.42578125" style="24" customWidth="1"/>
    <col min="9234" max="9234" width="5.5703125" style="24" bestFit="1" customWidth="1"/>
    <col min="9235" max="9235" width="5" style="24" customWidth="1"/>
    <col min="9236" max="9236" width="5.5703125" style="24" bestFit="1" customWidth="1"/>
    <col min="9237" max="9237" width="1.42578125" style="24" customWidth="1"/>
    <col min="9238" max="9238" width="5" style="24" customWidth="1"/>
    <col min="9239" max="9239" width="4.85546875" style="24" customWidth="1"/>
    <col min="9240" max="9240" width="4.7109375" style="24" customWidth="1"/>
    <col min="9241" max="9241" width="1.42578125" style="24" customWidth="1"/>
    <col min="9242" max="9242" width="5.140625" style="24" bestFit="1" customWidth="1"/>
    <col min="9243" max="9243" width="3.7109375" style="24" customWidth="1"/>
    <col min="9244" max="9244" width="4.5703125" style="24" customWidth="1"/>
    <col min="9245" max="9245" width="9.85546875" style="24" customWidth="1"/>
    <col min="9246" max="9246" width="11.42578125" style="24" customWidth="1"/>
    <col min="9247" max="9249" width="6" style="24" customWidth="1"/>
    <col min="9250" max="9250" width="1.7109375" style="24" customWidth="1"/>
    <col min="9251" max="9251" width="5.85546875" style="24" customWidth="1"/>
    <col min="9252" max="9253" width="5" style="24" customWidth="1"/>
    <col min="9254" max="9254" width="1.7109375" style="24" customWidth="1"/>
    <col min="9255" max="9255" width="5.42578125" style="24" customWidth="1"/>
    <col min="9256" max="9257" width="5" style="24" customWidth="1"/>
    <col min="9258" max="9258" width="1.7109375" style="24" customWidth="1"/>
    <col min="9259" max="9261" width="5.140625" style="24" customWidth="1"/>
    <col min="9262" max="9262" width="1.7109375" style="24" customWidth="1"/>
    <col min="9263" max="9263" width="5.28515625" style="24" customWidth="1"/>
    <col min="9264" max="9265" width="5.140625" style="24" customWidth="1"/>
    <col min="9266" max="9266" width="1.7109375" style="24" customWidth="1"/>
    <col min="9267" max="9267" width="5.42578125" style="24" customWidth="1"/>
    <col min="9268" max="9269" width="5" style="24" customWidth="1"/>
    <col min="9270" max="9270" width="1.7109375" style="24" customWidth="1"/>
    <col min="9271" max="9272" width="5.42578125" style="24" customWidth="1"/>
    <col min="9273" max="9273" width="5.28515625" style="24" customWidth="1"/>
    <col min="9274" max="9472" width="9.85546875" style="24"/>
    <col min="9473" max="9473" width="12.85546875" style="24" customWidth="1"/>
    <col min="9474" max="9474" width="6.42578125" style="24" bestFit="1" customWidth="1"/>
    <col min="9475" max="9476" width="6.28515625" style="24" bestFit="1" customWidth="1"/>
    <col min="9477" max="9477" width="1.42578125" style="24" customWidth="1"/>
    <col min="9478" max="9478" width="6.42578125" style="24" customWidth="1"/>
    <col min="9479" max="9479" width="5" style="24" customWidth="1"/>
    <col min="9480" max="9480" width="4.85546875" style="24" customWidth="1"/>
    <col min="9481" max="9481" width="1.42578125" style="24" customWidth="1"/>
    <col min="9482" max="9484" width="5.5703125" style="24" bestFit="1" customWidth="1"/>
    <col min="9485" max="9485" width="1.42578125" style="24" customWidth="1"/>
    <col min="9486" max="9486" width="5.5703125" style="24" customWidth="1"/>
    <col min="9487" max="9487" width="4.85546875" style="24" customWidth="1"/>
    <col min="9488" max="9488" width="5.42578125" style="24" bestFit="1" customWidth="1"/>
    <col min="9489" max="9489" width="1.42578125" style="24" customWidth="1"/>
    <col min="9490" max="9490" width="5.5703125" style="24" bestFit="1" customWidth="1"/>
    <col min="9491" max="9491" width="5" style="24" customWidth="1"/>
    <col min="9492" max="9492" width="5.5703125" style="24" bestFit="1" customWidth="1"/>
    <col min="9493" max="9493" width="1.42578125" style="24" customWidth="1"/>
    <col min="9494" max="9494" width="5" style="24" customWidth="1"/>
    <col min="9495" max="9495" width="4.85546875" style="24" customWidth="1"/>
    <col min="9496" max="9496" width="4.7109375" style="24" customWidth="1"/>
    <col min="9497" max="9497" width="1.42578125" style="24" customWidth="1"/>
    <col min="9498" max="9498" width="5.140625" style="24" bestFit="1" customWidth="1"/>
    <col min="9499" max="9499" width="3.7109375" style="24" customWidth="1"/>
    <col min="9500" max="9500" width="4.5703125" style="24" customWidth="1"/>
    <col min="9501" max="9501" width="9.85546875" style="24" customWidth="1"/>
    <col min="9502" max="9502" width="11.42578125" style="24" customWidth="1"/>
    <col min="9503" max="9505" width="6" style="24" customWidth="1"/>
    <col min="9506" max="9506" width="1.7109375" style="24" customWidth="1"/>
    <col min="9507" max="9507" width="5.85546875" style="24" customWidth="1"/>
    <col min="9508" max="9509" width="5" style="24" customWidth="1"/>
    <col min="9510" max="9510" width="1.7109375" style="24" customWidth="1"/>
    <col min="9511" max="9511" width="5.42578125" style="24" customWidth="1"/>
    <col min="9512" max="9513" width="5" style="24" customWidth="1"/>
    <col min="9514" max="9514" width="1.7109375" style="24" customWidth="1"/>
    <col min="9515" max="9517" width="5.140625" style="24" customWidth="1"/>
    <col min="9518" max="9518" width="1.7109375" style="24" customWidth="1"/>
    <col min="9519" max="9519" width="5.28515625" style="24" customWidth="1"/>
    <col min="9520" max="9521" width="5.140625" style="24" customWidth="1"/>
    <col min="9522" max="9522" width="1.7109375" style="24" customWidth="1"/>
    <col min="9523" max="9523" width="5.42578125" style="24" customWidth="1"/>
    <col min="9524" max="9525" width="5" style="24" customWidth="1"/>
    <col min="9526" max="9526" width="1.7109375" style="24" customWidth="1"/>
    <col min="9527" max="9528" width="5.42578125" style="24" customWidth="1"/>
    <col min="9529" max="9529" width="5.28515625" style="24" customWidth="1"/>
    <col min="9530" max="9728" width="9.85546875" style="24"/>
    <col min="9729" max="9729" width="12.85546875" style="24" customWidth="1"/>
    <col min="9730" max="9730" width="6.42578125" style="24" bestFit="1" customWidth="1"/>
    <col min="9731" max="9732" width="6.28515625" style="24" bestFit="1" customWidth="1"/>
    <col min="9733" max="9733" width="1.42578125" style="24" customWidth="1"/>
    <col min="9734" max="9734" width="6.42578125" style="24" customWidth="1"/>
    <col min="9735" max="9735" width="5" style="24" customWidth="1"/>
    <col min="9736" max="9736" width="4.85546875" style="24" customWidth="1"/>
    <col min="9737" max="9737" width="1.42578125" style="24" customWidth="1"/>
    <col min="9738" max="9740" width="5.5703125" style="24" bestFit="1" customWidth="1"/>
    <col min="9741" max="9741" width="1.42578125" style="24" customWidth="1"/>
    <col min="9742" max="9742" width="5.5703125" style="24" customWidth="1"/>
    <col min="9743" max="9743" width="4.85546875" style="24" customWidth="1"/>
    <col min="9744" max="9744" width="5.42578125" style="24" bestFit="1" customWidth="1"/>
    <col min="9745" max="9745" width="1.42578125" style="24" customWidth="1"/>
    <col min="9746" max="9746" width="5.5703125" style="24" bestFit="1" customWidth="1"/>
    <col min="9747" max="9747" width="5" style="24" customWidth="1"/>
    <col min="9748" max="9748" width="5.5703125" style="24" bestFit="1" customWidth="1"/>
    <col min="9749" max="9749" width="1.42578125" style="24" customWidth="1"/>
    <col min="9750" max="9750" width="5" style="24" customWidth="1"/>
    <col min="9751" max="9751" width="4.85546875" style="24" customWidth="1"/>
    <col min="9752" max="9752" width="4.7109375" style="24" customWidth="1"/>
    <col min="9753" max="9753" width="1.42578125" style="24" customWidth="1"/>
    <col min="9754" max="9754" width="5.140625" style="24" bestFit="1" customWidth="1"/>
    <col min="9755" max="9755" width="3.7109375" style="24" customWidth="1"/>
    <col min="9756" max="9756" width="4.5703125" style="24" customWidth="1"/>
    <col min="9757" max="9757" width="9.85546875" style="24" customWidth="1"/>
    <col min="9758" max="9758" width="11.42578125" style="24" customWidth="1"/>
    <col min="9759" max="9761" width="6" style="24" customWidth="1"/>
    <col min="9762" max="9762" width="1.7109375" style="24" customWidth="1"/>
    <col min="9763" max="9763" width="5.85546875" style="24" customWidth="1"/>
    <col min="9764" max="9765" width="5" style="24" customWidth="1"/>
    <col min="9766" max="9766" width="1.7109375" style="24" customWidth="1"/>
    <col min="9767" max="9767" width="5.42578125" style="24" customWidth="1"/>
    <col min="9768" max="9769" width="5" style="24" customWidth="1"/>
    <col min="9770" max="9770" width="1.7109375" style="24" customWidth="1"/>
    <col min="9771" max="9773" width="5.140625" style="24" customWidth="1"/>
    <col min="9774" max="9774" width="1.7109375" style="24" customWidth="1"/>
    <col min="9775" max="9775" width="5.28515625" style="24" customWidth="1"/>
    <col min="9776" max="9777" width="5.140625" style="24" customWidth="1"/>
    <col min="9778" max="9778" width="1.7109375" style="24" customWidth="1"/>
    <col min="9779" max="9779" width="5.42578125" style="24" customWidth="1"/>
    <col min="9780" max="9781" width="5" style="24" customWidth="1"/>
    <col min="9782" max="9782" width="1.7109375" style="24" customWidth="1"/>
    <col min="9783" max="9784" width="5.42578125" style="24" customWidth="1"/>
    <col min="9785" max="9785" width="5.28515625" style="24" customWidth="1"/>
    <col min="9786" max="9984" width="9.85546875" style="24"/>
    <col min="9985" max="9985" width="12.85546875" style="24" customWidth="1"/>
    <col min="9986" max="9986" width="6.42578125" style="24" bestFit="1" customWidth="1"/>
    <col min="9987" max="9988" width="6.28515625" style="24" bestFit="1" customWidth="1"/>
    <col min="9989" max="9989" width="1.42578125" style="24" customWidth="1"/>
    <col min="9990" max="9990" width="6.42578125" style="24" customWidth="1"/>
    <col min="9991" max="9991" width="5" style="24" customWidth="1"/>
    <col min="9992" max="9992" width="4.85546875" style="24" customWidth="1"/>
    <col min="9993" max="9993" width="1.42578125" style="24" customWidth="1"/>
    <col min="9994" max="9996" width="5.5703125" style="24" bestFit="1" customWidth="1"/>
    <col min="9997" max="9997" width="1.42578125" style="24" customWidth="1"/>
    <col min="9998" max="9998" width="5.5703125" style="24" customWidth="1"/>
    <col min="9999" max="9999" width="4.85546875" style="24" customWidth="1"/>
    <col min="10000" max="10000" width="5.42578125" style="24" bestFit="1" customWidth="1"/>
    <col min="10001" max="10001" width="1.42578125" style="24" customWidth="1"/>
    <col min="10002" max="10002" width="5.5703125" style="24" bestFit="1" customWidth="1"/>
    <col min="10003" max="10003" width="5" style="24" customWidth="1"/>
    <col min="10004" max="10004" width="5.5703125" style="24" bestFit="1" customWidth="1"/>
    <col min="10005" max="10005" width="1.42578125" style="24" customWidth="1"/>
    <col min="10006" max="10006" width="5" style="24" customWidth="1"/>
    <col min="10007" max="10007" width="4.85546875" style="24" customWidth="1"/>
    <col min="10008" max="10008" width="4.7109375" style="24" customWidth="1"/>
    <col min="10009" max="10009" width="1.42578125" style="24" customWidth="1"/>
    <col min="10010" max="10010" width="5.140625" style="24" bestFit="1" customWidth="1"/>
    <col min="10011" max="10011" width="3.7109375" style="24" customWidth="1"/>
    <col min="10012" max="10012" width="4.5703125" style="24" customWidth="1"/>
    <col min="10013" max="10013" width="9.85546875" style="24" customWidth="1"/>
    <col min="10014" max="10014" width="11.42578125" style="24" customWidth="1"/>
    <col min="10015" max="10017" width="6" style="24" customWidth="1"/>
    <col min="10018" max="10018" width="1.7109375" style="24" customWidth="1"/>
    <col min="10019" max="10019" width="5.85546875" style="24" customWidth="1"/>
    <col min="10020" max="10021" width="5" style="24" customWidth="1"/>
    <col min="10022" max="10022" width="1.7109375" style="24" customWidth="1"/>
    <col min="10023" max="10023" width="5.42578125" style="24" customWidth="1"/>
    <col min="10024" max="10025" width="5" style="24" customWidth="1"/>
    <col min="10026" max="10026" width="1.7109375" style="24" customWidth="1"/>
    <col min="10027" max="10029" width="5.140625" style="24" customWidth="1"/>
    <col min="10030" max="10030" width="1.7109375" style="24" customWidth="1"/>
    <col min="10031" max="10031" width="5.28515625" style="24" customWidth="1"/>
    <col min="10032" max="10033" width="5.140625" style="24" customWidth="1"/>
    <col min="10034" max="10034" width="1.7109375" style="24" customWidth="1"/>
    <col min="10035" max="10035" width="5.42578125" style="24" customWidth="1"/>
    <col min="10036" max="10037" width="5" style="24" customWidth="1"/>
    <col min="10038" max="10038" width="1.7109375" style="24" customWidth="1"/>
    <col min="10039" max="10040" width="5.42578125" style="24" customWidth="1"/>
    <col min="10041" max="10041" width="5.28515625" style="24" customWidth="1"/>
    <col min="10042" max="10240" width="9.85546875" style="24"/>
    <col min="10241" max="10241" width="12.85546875" style="24" customWidth="1"/>
    <col min="10242" max="10242" width="6.42578125" style="24" bestFit="1" customWidth="1"/>
    <col min="10243" max="10244" width="6.28515625" style="24" bestFit="1" customWidth="1"/>
    <col min="10245" max="10245" width="1.42578125" style="24" customWidth="1"/>
    <col min="10246" max="10246" width="6.42578125" style="24" customWidth="1"/>
    <col min="10247" max="10247" width="5" style="24" customWidth="1"/>
    <col min="10248" max="10248" width="4.85546875" style="24" customWidth="1"/>
    <col min="10249" max="10249" width="1.42578125" style="24" customWidth="1"/>
    <col min="10250" max="10252" width="5.5703125" style="24" bestFit="1" customWidth="1"/>
    <col min="10253" max="10253" width="1.42578125" style="24" customWidth="1"/>
    <col min="10254" max="10254" width="5.5703125" style="24" customWidth="1"/>
    <col min="10255" max="10255" width="4.85546875" style="24" customWidth="1"/>
    <col min="10256" max="10256" width="5.42578125" style="24" bestFit="1" customWidth="1"/>
    <col min="10257" max="10257" width="1.42578125" style="24" customWidth="1"/>
    <col min="10258" max="10258" width="5.5703125" style="24" bestFit="1" customWidth="1"/>
    <col min="10259" max="10259" width="5" style="24" customWidth="1"/>
    <col min="10260" max="10260" width="5.5703125" style="24" bestFit="1" customWidth="1"/>
    <col min="10261" max="10261" width="1.42578125" style="24" customWidth="1"/>
    <col min="10262" max="10262" width="5" style="24" customWidth="1"/>
    <col min="10263" max="10263" width="4.85546875" style="24" customWidth="1"/>
    <col min="10264" max="10264" width="4.7109375" style="24" customWidth="1"/>
    <col min="10265" max="10265" width="1.42578125" style="24" customWidth="1"/>
    <col min="10266" max="10266" width="5.140625" style="24" bestFit="1" customWidth="1"/>
    <col min="10267" max="10267" width="3.7109375" style="24" customWidth="1"/>
    <col min="10268" max="10268" width="4.5703125" style="24" customWidth="1"/>
    <col min="10269" max="10269" width="9.85546875" style="24" customWidth="1"/>
    <col min="10270" max="10270" width="11.42578125" style="24" customWidth="1"/>
    <col min="10271" max="10273" width="6" style="24" customWidth="1"/>
    <col min="10274" max="10274" width="1.7109375" style="24" customWidth="1"/>
    <col min="10275" max="10275" width="5.85546875" style="24" customWidth="1"/>
    <col min="10276" max="10277" width="5" style="24" customWidth="1"/>
    <col min="10278" max="10278" width="1.7109375" style="24" customWidth="1"/>
    <col min="10279" max="10279" width="5.42578125" style="24" customWidth="1"/>
    <col min="10280" max="10281" width="5" style="24" customWidth="1"/>
    <col min="10282" max="10282" width="1.7109375" style="24" customWidth="1"/>
    <col min="10283" max="10285" width="5.140625" style="24" customWidth="1"/>
    <col min="10286" max="10286" width="1.7109375" style="24" customWidth="1"/>
    <col min="10287" max="10287" width="5.28515625" style="24" customWidth="1"/>
    <col min="10288" max="10289" width="5.140625" style="24" customWidth="1"/>
    <col min="10290" max="10290" width="1.7109375" style="24" customWidth="1"/>
    <col min="10291" max="10291" width="5.42578125" style="24" customWidth="1"/>
    <col min="10292" max="10293" width="5" style="24" customWidth="1"/>
    <col min="10294" max="10294" width="1.7109375" style="24" customWidth="1"/>
    <col min="10295" max="10296" width="5.42578125" style="24" customWidth="1"/>
    <col min="10297" max="10297" width="5.28515625" style="24" customWidth="1"/>
    <col min="10298" max="10496" width="9.85546875" style="24"/>
    <col min="10497" max="10497" width="12.85546875" style="24" customWidth="1"/>
    <col min="10498" max="10498" width="6.42578125" style="24" bestFit="1" customWidth="1"/>
    <col min="10499" max="10500" width="6.28515625" style="24" bestFit="1" customWidth="1"/>
    <col min="10501" max="10501" width="1.42578125" style="24" customWidth="1"/>
    <col min="10502" max="10502" width="6.42578125" style="24" customWidth="1"/>
    <col min="10503" max="10503" width="5" style="24" customWidth="1"/>
    <col min="10504" max="10504" width="4.85546875" style="24" customWidth="1"/>
    <col min="10505" max="10505" width="1.42578125" style="24" customWidth="1"/>
    <col min="10506" max="10508" width="5.5703125" style="24" bestFit="1" customWidth="1"/>
    <col min="10509" max="10509" width="1.42578125" style="24" customWidth="1"/>
    <col min="10510" max="10510" width="5.5703125" style="24" customWidth="1"/>
    <col min="10511" max="10511" width="4.85546875" style="24" customWidth="1"/>
    <col min="10512" max="10512" width="5.42578125" style="24" bestFit="1" customWidth="1"/>
    <col min="10513" max="10513" width="1.42578125" style="24" customWidth="1"/>
    <col min="10514" max="10514" width="5.5703125" style="24" bestFit="1" customWidth="1"/>
    <col min="10515" max="10515" width="5" style="24" customWidth="1"/>
    <col min="10516" max="10516" width="5.5703125" style="24" bestFit="1" customWidth="1"/>
    <col min="10517" max="10517" width="1.42578125" style="24" customWidth="1"/>
    <col min="10518" max="10518" width="5" style="24" customWidth="1"/>
    <col min="10519" max="10519" width="4.85546875" style="24" customWidth="1"/>
    <col min="10520" max="10520" width="4.7109375" style="24" customWidth="1"/>
    <col min="10521" max="10521" width="1.42578125" style="24" customWidth="1"/>
    <col min="10522" max="10522" width="5.140625" style="24" bestFit="1" customWidth="1"/>
    <col min="10523" max="10523" width="3.7109375" style="24" customWidth="1"/>
    <col min="10524" max="10524" width="4.5703125" style="24" customWidth="1"/>
    <col min="10525" max="10525" width="9.85546875" style="24" customWidth="1"/>
    <col min="10526" max="10526" width="11.42578125" style="24" customWidth="1"/>
    <col min="10527" max="10529" width="6" style="24" customWidth="1"/>
    <col min="10530" max="10530" width="1.7109375" style="24" customWidth="1"/>
    <col min="10531" max="10531" width="5.85546875" style="24" customWidth="1"/>
    <col min="10532" max="10533" width="5" style="24" customWidth="1"/>
    <col min="10534" max="10534" width="1.7109375" style="24" customWidth="1"/>
    <col min="10535" max="10535" width="5.42578125" style="24" customWidth="1"/>
    <col min="10536" max="10537" width="5" style="24" customWidth="1"/>
    <col min="10538" max="10538" width="1.7109375" style="24" customWidth="1"/>
    <col min="10539" max="10541" width="5.140625" style="24" customWidth="1"/>
    <col min="10542" max="10542" width="1.7109375" style="24" customWidth="1"/>
    <col min="10543" max="10543" width="5.28515625" style="24" customWidth="1"/>
    <col min="10544" max="10545" width="5.140625" style="24" customWidth="1"/>
    <col min="10546" max="10546" width="1.7109375" style="24" customWidth="1"/>
    <col min="10547" max="10547" width="5.42578125" style="24" customWidth="1"/>
    <col min="10548" max="10549" width="5" style="24" customWidth="1"/>
    <col min="10550" max="10550" width="1.7109375" style="24" customWidth="1"/>
    <col min="10551" max="10552" width="5.42578125" style="24" customWidth="1"/>
    <col min="10553" max="10553" width="5.28515625" style="24" customWidth="1"/>
    <col min="10554" max="10752" width="9.85546875" style="24"/>
    <col min="10753" max="10753" width="12.85546875" style="24" customWidth="1"/>
    <col min="10754" max="10754" width="6.42578125" style="24" bestFit="1" customWidth="1"/>
    <col min="10755" max="10756" width="6.28515625" style="24" bestFit="1" customWidth="1"/>
    <col min="10757" max="10757" width="1.42578125" style="24" customWidth="1"/>
    <col min="10758" max="10758" width="6.42578125" style="24" customWidth="1"/>
    <col min="10759" max="10759" width="5" style="24" customWidth="1"/>
    <col min="10760" max="10760" width="4.85546875" style="24" customWidth="1"/>
    <col min="10761" max="10761" width="1.42578125" style="24" customWidth="1"/>
    <col min="10762" max="10764" width="5.5703125" style="24" bestFit="1" customWidth="1"/>
    <col min="10765" max="10765" width="1.42578125" style="24" customWidth="1"/>
    <col min="10766" max="10766" width="5.5703125" style="24" customWidth="1"/>
    <col min="10767" max="10767" width="4.85546875" style="24" customWidth="1"/>
    <col min="10768" max="10768" width="5.42578125" style="24" bestFit="1" customWidth="1"/>
    <col min="10769" max="10769" width="1.42578125" style="24" customWidth="1"/>
    <col min="10770" max="10770" width="5.5703125" style="24" bestFit="1" customWidth="1"/>
    <col min="10771" max="10771" width="5" style="24" customWidth="1"/>
    <col min="10772" max="10772" width="5.5703125" style="24" bestFit="1" customWidth="1"/>
    <col min="10773" max="10773" width="1.42578125" style="24" customWidth="1"/>
    <col min="10774" max="10774" width="5" style="24" customWidth="1"/>
    <col min="10775" max="10775" width="4.85546875" style="24" customWidth="1"/>
    <col min="10776" max="10776" width="4.7109375" style="24" customWidth="1"/>
    <col min="10777" max="10777" width="1.42578125" style="24" customWidth="1"/>
    <col min="10778" max="10778" width="5.140625" style="24" bestFit="1" customWidth="1"/>
    <col min="10779" max="10779" width="3.7109375" style="24" customWidth="1"/>
    <col min="10780" max="10780" width="4.5703125" style="24" customWidth="1"/>
    <col min="10781" max="10781" width="9.85546875" style="24" customWidth="1"/>
    <col min="10782" max="10782" width="11.42578125" style="24" customWidth="1"/>
    <col min="10783" max="10785" width="6" style="24" customWidth="1"/>
    <col min="10786" max="10786" width="1.7109375" style="24" customWidth="1"/>
    <col min="10787" max="10787" width="5.85546875" style="24" customWidth="1"/>
    <col min="10788" max="10789" width="5" style="24" customWidth="1"/>
    <col min="10790" max="10790" width="1.7109375" style="24" customWidth="1"/>
    <col min="10791" max="10791" width="5.42578125" style="24" customWidth="1"/>
    <col min="10792" max="10793" width="5" style="24" customWidth="1"/>
    <col min="10794" max="10794" width="1.7109375" style="24" customWidth="1"/>
    <col min="10795" max="10797" width="5.140625" style="24" customWidth="1"/>
    <col min="10798" max="10798" width="1.7109375" style="24" customWidth="1"/>
    <col min="10799" max="10799" width="5.28515625" style="24" customWidth="1"/>
    <col min="10800" max="10801" width="5.140625" style="24" customWidth="1"/>
    <col min="10802" max="10802" width="1.7109375" style="24" customWidth="1"/>
    <col min="10803" max="10803" width="5.42578125" style="24" customWidth="1"/>
    <col min="10804" max="10805" width="5" style="24" customWidth="1"/>
    <col min="10806" max="10806" width="1.7109375" style="24" customWidth="1"/>
    <col min="10807" max="10808" width="5.42578125" style="24" customWidth="1"/>
    <col min="10809" max="10809" width="5.28515625" style="24" customWidth="1"/>
    <col min="10810" max="11008" width="9.85546875" style="24"/>
    <col min="11009" max="11009" width="12.85546875" style="24" customWidth="1"/>
    <col min="11010" max="11010" width="6.42578125" style="24" bestFit="1" customWidth="1"/>
    <col min="11011" max="11012" width="6.28515625" style="24" bestFit="1" customWidth="1"/>
    <col min="11013" max="11013" width="1.42578125" style="24" customWidth="1"/>
    <col min="11014" max="11014" width="6.42578125" style="24" customWidth="1"/>
    <col min="11015" max="11015" width="5" style="24" customWidth="1"/>
    <col min="11016" max="11016" width="4.85546875" style="24" customWidth="1"/>
    <col min="11017" max="11017" width="1.42578125" style="24" customWidth="1"/>
    <col min="11018" max="11020" width="5.5703125" style="24" bestFit="1" customWidth="1"/>
    <col min="11021" max="11021" width="1.42578125" style="24" customWidth="1"/>
    <col min="11022" max="11022" width="5.5703125" style="24" customWidth="1"/>
    <col min="11023" max="11023" width="4.85546875" style="24" customWidth="1"/>
    <col min="11024" max="11024" width="5.42578125" style="24" bestFit="1" customWidth="1"/>
    <col min="11025" max="11025" width="1.42578125" style="24" customWidth="1"/>
    <col min="11026" max="11026" width="5.5703125" style="24" bestFit="1" customWidth="1"/>
    <col min="11027" max="11027" width="5" style="24" customWidth="1"/>
    <col min="11028" max="11028" width="5.5703125" style="24" bestFit="1" customWidth="1"/>
    <col min="11029" max="11029" width="1.42578125" style="24" customWidth="1"/>
    <col min="11030" max="11030" width="5" style="24" customWidth="1"/>
    <col min="11031" max="11031" width="4.85546875" style="24" customWidth="1"/>
    <col min="11032" max="11032" width="4.7109375" style="24" customWidth="1"/>
    <col min="11033" max="11033" width="1.42578125" style="24" customWidth="1"/>
    <col min="11034" max="11034" width="5.140625" style="24" bestFit="1" customWidth="1"/>
    <col min="11035" max="11035" width="3.7109375" style="24" customWidth="1"/>
    <col min="11036" max="11036" width="4.5703125" style="24" customWidth="1"/>
    <col min="11037" max="11037" width="9.85546875" style="24" customWidth="1"/>
    <col min="11038" max="11038" width="11.42578125" style="24" customWidth="1"/>
    <col min="11039" max="11041" width="6" style="24" customWidth="1"/>
    <col min="11042" max="11042" width="1.7109375" style="24" customWidth="1"/>
    <col min="11043" max="11043" width="5.85546875" style="24" customWidth="1"/>
    <col min="11044" max="11045" width="5" style="24" customWidth="1"/>
    <col min="11046" max="11046" width="1.7109375" style="24" customWidth="1"/>
    <col min="11047" max="11047" width="5.42578125" style="24" customWidth="1"/>
    <col min="11048" max="11049" width="5" style="24" customWidth="1"/>
    <col min="11050" max="11050" width="1.7109375" style="24" customWidth="1"/>
    <col min="11051" max="11053" width="5.140625" style="24" customWidth="1"/>
    <col min="11054" max="11054" width="1.7109375" style="24" customWidth="1"/>
    <col min="11055" max="11055" width="5.28515625" style="24" customWidth="1"/>
    <col min="11056" max="11057" width="5.140625" style="24" customWidth="1"/>
    <col min="11058" max="11058" width="1.7109375" style="24" customWidth="1"/>
    <col min="11059" max="11059" width="5.42578125" style="24" customWidth="1"/>
    <col min="11060" max="11061" width="5" style="24" customWidth="1"/>
    <col min="11062" max="11062" width="1.7109375" style="24" customWidth="1"/>
    <col min="11063" max="11064" width="5.42578125" style="24" customWidth="1"/>
    <col min="11065" max="11065" width="5.28515625" style="24" customWidth="1"/>
    <col min="11066" max="11264" width="9.85546875" style="24"/>
    <col min="11265" max="11265" width="12.85546875" style="24" customWidth="1"/>
    <col min="11266" max="11266" width="6.42578125" style="24" bestFit="1" customWidth="1"/>
    <col min="11267" max="11268" width="6.28515625" style="24" bestFit="1" customWidth="1"/>
    <col min="11269" max="11269" width="1.42578125" style="24" customWidth="1"/>
    <col min="11270" max="11270" width="6.42578125" style="24" customWidth="1"/>
    <col min="11271" max="11271" width="5" style="24" customWidth="1"/>
    <col min="11272" max="11272" width="4.85546875" style="24" customWidth="1"/>
    <col min="11273" max="11273" width="1.42578125" style="24" customWidth="1"/>
    <col min="11274" max="11276" width="5.5703125" style="24" bestFit="1" customWidth="1"/>
    <col min="11277" max="11277" width="1.42578125" style="24" customWidth="1"/>
    <col min="11278" max="11278" width="5.5703125" style="24" customWidth="1"/>
    <col min="11279" max="11279" width="4.85546875" style="24" customWidth="1"/>
    <col min="11280" max="11280" width="5.42578125" style="24" bestFit="1" customWidth="1"/>
    <col min="11281" max="11281" width="1.42578125" style="24" customWidth="1"/>
    <col min="11282" max="11282" width="5.5703125" style="24" bestFit="1" customWidth="1"/>
    <col min="11283" max="11283" width="5" style="24" customWidth="1"/>
    <col min="11284" max="11284" width="5.5703125" style="24" bestFit="1" customWidth="1"/>
    <col min="11285" max="11285" width="1.42578125" style="24" customWidth="1"/>
    <col min="11286" max="11286" width="5" style="24" customWidth="1"/>
    <col min="11287" max="11287" width="4.85546875" style="24" customWidth="1"/>
    <col min="11288" max="11288" width="4.7109375" style="24" customWidth="1"/>
    <col min="11289" max="11289" width="1.42578125" style="24" customWidth="1"/>
    <col min="11290" max="11290" width="5.140625" style="24" bestFit="1" customWidth="1"/>
    <col min="11291" max="11291" width="3.7109375" style="24" customWidth="1"/>
    <col min="11292" max="11292" width="4.5703125" style="24" customWidth="1"/>
    <col min="11293" max="11293" width="9.85546875" style="24" customWidth="1"/>
    <col min="11294" max="11294" width="11.42578125" style="24" customWidth="1"/>
    <col min="11295" max="11297" width="6" style="24" customWidth="1"/>
    <col min="11298" max="11298" width="1.7109375" style="24" customWidth="1"/>
    <col min="11299" max="11299" width="5.85546875" style="24" customWidth="1"/>
    <col min="11300" max="11301" width="5" style="24" customWidth="1"/>
    <col min="11302" max="11302" width="1.7109375" style="24" customWidth="1"/>
    <col min="11303" max="11303" width="5.42578125" style="24" customWidth="1"/>
    <col min="11304" max="11305" width="5" style="24" customWidth="1"/>
    <col min="11306" max="11306" width="1.7109375" style="24" customWidth="1"/>
    <col min="11307" max="11309" width="5.140625" style="24" customWidth="1"/>
    <col min="11310" max="11310" width="1.7109375" style="24" customWidth="1"/>
    <col min="11311" max="11311" width="5.28515625" style="24" customWidth="1"/>
    <col min="11312" max="11313" width="5.140625" style="24" customWidth="1"/>
    <col min="11314" max="11314" width="1.7109375" style="24" customWidth="1"/>
    <col min="11315" max="11315" width="5.42578125" style="24" customWidth="1"/>
    <col min="11316" max="11317" width="5" style="24" customWidth="1"/>
    <col min="11318" max="11318" width="1.7109375" style="24" customWidth="1"/>
    <col min="11319" max="11320" width="5.42578125" style="24" customWidth="1"/>
    <col min="11321" max="11321" width="5.28515625" style="24" customWidth="1"/>
    <col min="11322" max="11520" width="9.85546875" style="24"/>
    <col min="11521" max="11521" width="12.85546875" style="24" customWidth="1"/>
    <col min="11522" max="11522" width="6.42578125" style="24" bestFit="1" customWidth="1"/>
    <col min="11523" max="11524" width="6.28515625" style="24" bestFit="1" customWidth="1"/>
    <col min="11525" max="11525" width="1.42578125" style="24" customWidth="1"/>
    <col min="11526" max="11526" width="6.42578125" style="24" customWidth="1"/>
    <col min="11527" max="11527" width="5" style="24" customWidth="1"/>
    <col min="11528" max="11528" width="4.85546875" style="24" customWidth="1"/>
    <col min="11529" max="11529" width="1.42578125" style="24" customWidth="1"/>
    <col min="11530" max="11532" width="5.5703125" style="24" bestFit="1" customWidth="1"/>
    <col min="11533" max="11533" width="1.42578125" style="24" customWidth="1"/>
    <col min="11534" max="11534" width="5.5703125" style="24" customWidth="1"/>
    <col min="11535" max="11535" width="4.85546875" style="24" customWidth="1"/>
    <col min="11536" max="11536" width="5.42578125" style="24" bestFit="1" customWidth="1"/>
    <col min="11537" max="11537" width="1.42578125" style="24" customWidth="1"/>
    <col min="11538" max="11538" width="5.5703125" style="24" bestFit="1" customWidth="1"/>
    <col min="11539" max="11539" width="5" style="24" customWidth="1"/>
    <col min="11540" max="11540" width="5.5703125" style="24" bestFit="1" customWidth="1"/>
    <col min="11541" max="11541" width="1.42578125" style="24" customWidth="1"/>
    <col min="11542" max="11542" width="5" style="24" customWidth="1"/>
    <col min="11543" max="11543" width="4.85546875" style="24" customWidth="1"/>
    <col min="11544" max="11544" width="4.7109375" style="24" customWidth="1"/>
    <col min="11545" max="11545" width="1.42578125" style="24" customWidth="1"/>
    <col min="11546" max="11546" width="5.140625" style="24" bestFit="1" customWidth="1"/>
    <col min="11547" max="11547" width="3.7109375" style="24" customWidth="1"/>
    <col min="11548" max="11548" width="4.5703125" style="24" customWidth="1"/>
    <col min="11549" max="11549" width="9.85546875" style="24" customWidth="1"/>
    <col min="11550" max="11550" width="11.42578125" style="24" customWidth="1"/>
    <col min="11551" max="11553" width="6" style="24" customWidth="1"/>
    <col min="11554" max="11554" width="1.7109375" style="24" customWidth="1"/>
    <col min="11555" max="11555" width="5.85546875" style="24" customWidth="1"/>
    <col min="11556" max="11557" width="5" style="24" customWidth="1"/>
    <col min="11558" max="11558" width="1.7109375" style="24" customWidth="1"/>
    <col min="11559" max="11559" width="5.42578125" style="24" customWidth="1"/>
    <col min="11560" max="11561" width="5" style="24" customWidth="1"/>
    <col min="11562" max="11562" width="1.7109375" style="24" customWidth="1"/>
    <col min="11563" max="11565" width="5.140625" style="24" customWidth="1"/>
    <col min="11566" max="11566" width="1.7109375" style="24" customWidth="1"/>
    <col min="11567" max="11567" width="5.28515625" style="24" customWidth="1"/>
    <col min="11568" max="11569" width="5.140625" style="24" customWidth="1"/>
    <col min="11570" max="11570" width="1.7109375" style="24" customWidth="1"/>
    <col min="11571" max="11571" width="5.42578125" style="24" customWidth="1"/>
    <col min="11572" max="11573" width="5" style="24" customWidth="1"/>
    <col min="11574" max="11574" width="1.7109375" style="24" customWidth="1"/>
    <col min="11575" max="11576" width="5.42578125" style="24" customWidth="1"/>
    <col min="11577" max="11577" width="5.28515625" style="24" customWidth="1"/>
    <col min="11578" max="11776" width="9.85546875" style="24"/>
    <col min="11777" max="11777" width="12.85546875" style="24" customWidth="1"/>
    <col min="11778" max="11778" width="6.42578125" style="24" bestFit="1" customWidth="1"/>
    <col min="11779" max="11780" width="6.28515625" style="24" bestFit="1" customWidth="1"/>
    <col min="11781" max="11781" width="1.42578125" style="24" customWidth="1"/>
    <col min="11782" max="11782" width="6.42578125" style="24" customWidth="1"/>
    <col min="11783" max="11783" width="5" style="24" customWidth="1"/>
    <col min="11784" max="11784" width="4.85546875" style="24" customWidth="1"/>
    <col min="11785" max="11785" width="1.42578125" style="24" customWidth="1"/>
    <col min="11786" max="11788" width="5.5703125" style="24" bestFit="1" customWidth="1"/>
    <col min="11789" max="11789" width="1.42578125" style="24" customWidth="1"/>
    <col min="11790" max="11790" width="5.5703125" style="24" customWidth="1"/>
    <col min="11791" max="11791" width="4.85546875" style="24" customWidth="1"/>
    <col min="11792" max="11792" width="5.42578125" style="24" bestFit="1" customWidth="1"/>
    <col min="11793" max="11793" width="1.42578125" style="24" customWidth="1"/>
    <col min="11794" max="11794" width="5.5703125" style="24" bestFit="1" customWidth="1"/>
    <col min="11795" max="11795" width="5" style="24" customWidth="1"/>
    <col min="11796" max="11796" width="5.5703125" style="24" bestFit="1" customWidth="1"/>
    <col min="11797" max="11797" width="1.42578125" style="24" customWidth="1"/>
    <col min="11798" max="11798" width="5" style="24" customWidth="1"/>
    <col min="11799" max="11799" width="4.85546875" style="24" customWidth="1"/>
    <col min="11800" max="11800" width="4.7109375" style="24" customWidth="1"/>
    <col min="11801" max="11801" width="1.42578125" style="24" customWidth="1"/>
    <col min="11802" max="11802" width="5.140625" style="24" bestFit="1" customWidth="1"/>
    <col min="11803" max="11803" width="3.7109375" style="24" customWidth="1"/>
    <col min="11804" max="11804" width="4.5703125" style="24" customWidth="1"/>
    <col min="11805" max="11805" width="9.85546875" style="24" customWidth="1"/>
    <col min="11806" max="11806" width="11.42578125" style="24" customWidth="1"/>
    <col min="11807" max="11809" width="6" style="24" customWidth="1"/>
    <col min="11810" max="11810" width="1.7109375" style="24" customWidth="1"/>
    <col min="11811" max="11811" width="5.85546875" style="24" customWidth="1"/>
    <col min="11812" max="11813" width="5" style="24" customWidth="1"/>
    <col min="11814" max="11814" width="1.7109375" style="24" customWidth="1"/>
    <col min="11815" max="11815" width="5.42578125" style="24" customWidth="1"/>
    <col min="11816" max="11817" width="5" style="24" customWidth="1"/>
    <col min="11818" max="11818" width="1.7109375" style="24" customWidth="1"/>
    <col min="11819" max="11821" width="5.140625" style="24" customWidth="1"/>
    <col min="11822" max="11822" width="1.7109375" style="24" customWidth="1"/>
    <col min="11823" max="11823" width="5.28515625" style="24" customWidth="1"/>
    <col min="11824" max="11825" width="5.140625" style="24" customWidth="1"/>
    <col min="11826" max="11826" width="1.7109375" style="24" customWidth="1"/>
    <col min="11827" max="11827" width="5.42578125" style="24" customWidth="1"/>
    <col min="11828" max="11829" width="5" style="24" customWidth="1"/>
    <col min="11830" max="11830" width="1.7109375" style="24" customWidth="1"/>
    <col min="11831" max="11832" width="5.42578125" style="24" customWidth="1"/>
    <col min="11833" max="11833" width="5.28515625" style="24" customWidth="1"/>
    <col min="11834" max="12032" width="9.85546875" style="24"/>
    <col min="12033" max="12033" width="12.85546875" style="24" customWidth="1"/>
    <col min="12034" max="12034" width="6.42578125" style="24" bestFit="1" customWidth="1"/>
    <col min="12035" max="12036" width="6.28515625" style="24" bestFit="1" customWidth="1"/>
    <col min="12037" max="12037" width="1.42578125" style="24" customWidth="1"/>
    <col min="12038" max="12038" width="6.42578125" style="24" customWidth="1"/>
    <col min="12039" max="12039" width="5" style="24" customWidth="1"/>
    <col min="12040" max="12040" width="4.85546875" style="24" customWidth="1"/>
    <col min="12041" max="12041" width="1.42578125" style="24" customWidth="1"/>
    <col min="12042" max="12044" width="5.5703125" style="24" bestFit="1" customWidth="1"/>
    <col min="12045" max="12045" width="1.42578125" style="24" customWidth="1"/>
    <col min="12046" max="12046" width="5.5703125" style="24" customWidth="1"/>
    <col min="12047" max="12047" width="4.85546875" style="24" customWidth="1"/>
    <col min="12048" max="12048" width="5.42578125" style="24" bestFit="1" customWidth="1"/>
    <col min="12049" max="12049" width="1.42578125" style="24" customWidth="1"/>
    <col min="12050" max="12050" width="5.5703125" style="24" bestFit="1" customWidth="1"/>
    <col min="12051" max="12051" width="5" style="24" customWidth="1"/>
    <col min="12052" max="12052" width="5.5703125" style="24" bestFit="1" customWidth="1"/>
    <col min="12053" max="12053" width="1.42578125" style="24" customWidth="1"/>
    <col min="12054" max="12054" width="5" style="24" customWidth="1"/>
    <col min="12055" max="12055" width="4.85546875" style="24" customWidth="1"/>
    <col min="12056" max="12056" width="4.7109375" style="24" customWidth="1"/>
    <col min="12057" max="12057" width="1.42578125" style="24" customWidth="1"/>
    <col min="12058" max="12058" width="5.140625" style="24" bestFit="1" customWidth="1"/>
    <col min="12059" max="12059" width="3.7109375" style="24" customWidth="1"/>
    <col min="12060" max="12060" width="4.5703125" style="24" customWidth="1"/>
    <col min="12061" max="12061" width="9.85546875" style="24" customWidth="1"/>
    <col min="12062" max="12062" width="11.42578125" style="24" customWidth="1"/>
    <col min="12063" max="12065" width="6" style="24" customWidth="1"/>
    <col min="12066" max="12066" width="1.7109375" style="24" customWidth="1"/>
    <col min="12067" max="12067" width="5.85546875" style="24" customWidth="1"/>
    <col min="12068" max="12069" width="5" style="24" customWidth="1"/>
    <col min="12070" max="12070" width="1.7109375" style="24" customWidth="1"/>
    <col min="12071" max="12071" width="5.42578125" style="24" customWidth="1"/>
    <col min="12072" max="12073" width="5" style="24" customWidth="1"/>
    <col min="12074" max="12074" width="1.7109375" style="24" customWidth="1"/>
    <col min="12075" max="12077" width="5.140625" style="24" customWidth="1"/>
    <col min="12078" max="12078" width="1.7109375" style="24" customWidth="1"/>
    <col min="12079" max="12079" width="5.28515625" style="24" customWidth="1"/>
    <col min="12080" max="12081" width="5.140625" style="24" customWidth="1"/>
    <col min="12082" max="12082" width="1.7109375" style="24" customWidth="1"/>
    <col min="12083" max="12083" width="5.42578125" style="24" customWidth="1"/>
    <col min="12084" max="12085" width="5" style="24" customWidth="1"/>
    <col min="12086" max="12086" width="1.7109375" style="24" customWidth="1"/>
    <col min="12087" max="12088" width="5.42578125" style="24" customWidth="1"/>
    <col min="12089" max="12089" width="5.28515625" style="24" customWidth="1"/>
    <col min="12090" max="12288" width="9.85546875" style="24"/>
    <col min="12289" max="12289" width="12.85546875" style="24" customWidth="1"/>
    <col min="12290" max="12290" width="6.42578125" style="24" bestFit="1" customWidth="1"/>
    <col min="12291" max="12292" width="6.28515625" style="24" bestFit="1" customWidth="1"/>
    <col min="12293" max="12293" width="1.42578125" style="24" customWidth="1"/>
    <col min="12294" max="12294" width="6.42578125" style="24" customWidth="1"/>
    <col min="12295" max="12295" width="5" style="24" customWidth="1"/>
    <col min="12296" max="12296" width="4.85546875" style="24" customWidth="1"/>
    <col min="12297" max="12297" width="1.42578125" style="24" customWidth="1"/>
    <col min="12298" max="12300" width="5.5703125" style="24" bestFit="1" customWidth="1"/>
    <col min="12301" max="12301" width="1.42578125" style="24" customWidth="1"/>
    <col min="12302" max="12302" width="5.5703125" style="24" customWidth="1"/>
    <col min="12303" max="12303" width="4.85546875" style="24" customWidth="1"/>
    <col min="12304" max="12304" width="5.42578125" style="24" bestFit="1" customWidth="1"/>
    <col min="12305" max="12305" width="1.42578125" style="24" customWidth="1"/>
    <col min="12306" max="12306" width="5.5703125" style="24" bestFit="1" customWidth="1"/>
    <col min="12307" max="12307" width="5" style="24" customWidth="1"/>
    <col min="12308" max="12308" width="5.5703125" style="24" bestFit="1" customWidth="1"/>
    <col min="12309" max="12309" width="1.42578125" style="24" customWidth="1"/>
    <col min="12310" max="12310" width="5" style="24" customWidth="1"/>
    <col min="12311" max="12311" width="4.85546875" style="24" customWidth="1"/>
    <col min="12312" max="12312" width="4.7109375" style="24" customWidth="1"/>
    <col min="12313" max="12313" width="1.42578125" style="24" customWidth="1"/>
    <col min="12314" max="12314" width="5.140625" style="24" bestFit="1" customWidth="1"/>
    <col min="12315" max="12315" width="3.7109375" style="24" customWidth="1"/>
    <col min="12316" max="12316" width="4.5703125" style="24" customWidth="1"/>
    <col min="12317" max="12317" width="9.85546875" style="24" customWidth="1"/>
    <col min="12318" max="12318" width="11.42578125" style="24" customWidth="1"/>
    <col min="12319" max="12321" width="6" style="24" customWidth="1"/>
    <col min="12322" max="12322" width="1.7109375" style="24" customWidth="1"/>
    <col min="12323" max="12323" width="5.85546875" style="24" customWidth="1"/>
    <col min="12324" max="12325" width="5" style="24" customWidth="1"/>
    <col min="12326" max="12326" width="1.7109375" style="24" customWidth="1"/>
    <col min="12327" max="12327" width="5.42578125" style="24" customWidth="1"/>
    <col min="12328" max="12329" width="5" style="24" customWidth="1"/>
    <col min="12330" max="12330" width="1.7109375" style="24" customWidth="1"/>
    <col min="12331" max="12333" width="5.140625" style="24" customWidth="1"/>
    <col min="12334" max="12334" width="1.7109375" style="24" customWidth="1"/>
    <col min="12335" max="12335" width="5.28515625" style="24" customWidth="1"/>
    <col min="12336" max="12337" width="5.140625" style="24" customWidth="1"/>
    <col min="12338" max="12338" width="1.7109375" style="24" customWidth="1"/>
    <col min="12339" max="12339" width="5.42578125" style="24" customWidth="1"/>
    <col min="12340" max="12341" width="5" style="24" customWidth="1"/>
    <col min="12342" max="12342" width="1.7109375" style="24" customWidth="1"/>
    <col min="12343" max="12344" width="5.42578125" style="24" customWidth="1"/>
    <col min="12345" max="12345" width="5.28515625" style="24" customWidth="1"/>
    <col min="12346" max="12544" width="9.85546875" style="24"/>
    <col min="12545" max="12545" width="12.85546875" style="24" customWidth="1"/>
    <col min="12546" max="12546" width="6.42578125" style="24" bestFit="1" customWidth="1"/>
    <col min="12547" max="12548" width="6.28515625" style="24" bestFit="1" customWidth="1"/>
    <col min="12549" max="12549" width="1.42578125" style="24" customWidth="1"/>
    <col min="12550" max="12550" width="6.42578125" style="24" customWidth="1"/>
    <col min="12551" max="12551" width="5" style="24" customWidth="1"/>
    <col min="12552" max="12552" width="4.85546875" style="24" customWidth="1"/>
    <col min="12553" max="12553" width="1.42578125" style="24" customWidth="1"/>
    <col min="12554" max="12556" width="5.5703125" style="24" bestFit="1" customWidth="1"/>
    <col min="12557" max="12557" width="1.42578125" style="24" customWidth="1"/>
    <col min="12558" max="12558" width="5.5703125" style="24" customWidth="1"/>
    <col min="12559" max="12559" width="4.85546875" style="24" customWidth="1"/>
    <col min="12560" max="12560" width="5.42578125" style="24" bestFit="1" customWidth="1"/>
    <col min="12561" max="12561" width="1.42578125" style="24" customWidth="1"/>
    <col min="12562" max="12562" width="5.5703125" style="24" bestFit="1" customWidth="1"/>
    <col min="12563" max="12563" width="5" style="24" customWidth="1"/>
    <col min="12564" max="12564" width="5.5703125" style="24" bestFit="1" customWidth="1"/>
    <col min="12565" max="12565" width="1.42578125" style="24" customWidth="1"/>
    <col min="12566" max="12566" width="5" style="24" customWidth="1"/>
    <col min="12567" max="12567" width="4.85546875" style="24" customWidth="1"/>
    <col min="12568" max="12568" width="4.7109375" style="24" customWidth="1"/>
    <col min="12569" max="12569" width="1.42578125" style="24" customWidth="1"/>
    <col min="12570" max="12570" width="5.140625" style="24" bestFit="1" customWidth="1"/>
    <col min="12571" max="12571" width="3.7109375" style="24" customWidth="1"/>
    <col min="12572" max="12572" width="4.5703125" style="24" customWidth="1"/>
    <col min="12573" max="12573" width="9.85546875" style="24" customWidth="1"/>
    <col min="12574" max="12574" width="11.42578125" style="24" customWidth="1"/>
    <col min="12575" max="12577" width="6" style="24" customWidth="1"/>
    <col min="12578" max="12578" width="1.7109375" style="24" customWidth="1"/>
    <col min="12579" max="12579" width="5.85546875" style="24" customWidth="1"/>
    <col min="12580" max="12581" width="5" style="24" customWidth="1"/>
    <col min="12582" max="12582" width="1.7109375" style="24" customWidth="1"/>
    <col min="12583" max="12583" width="5.42578125" style="24" customWidth="1"/>
    <col min="12584" max="12585" width="5" style="24" customWidth="1"/>
    <col min="12586" max="12586" width="1.7109375" style="24" customWidth="1"/>
    <col min="12587" max="12589" width="5.140625" style="24" customWidth="1"/>
    <col min="12590" max="12590" width="1.7109375" style="24" customWidth="1"/>
    <col min="12591" max="12591" width="5.28515625" style="24" customWidth="1"/>
    <col min="12592" max="12593" width="5.140625" style="24" customWidth="1"/>
    <col min="12594" max="12594" width="1.7109375" style="24" customWidth="1"/>
    <col min="12595" max="12595" width="5.42578125" style="24" customWidth="1"/>
    <col min="12596" max="12597" width="5" style="24" customWidth="1"/>
    <col min="12598" max="12598" width="1.7109375" style="24" customWidth="1"/>
    <col min="12599" max="12600" width="5.42578125" style="24" customWidth="1"/>
    <col min="12601" max="12601" width="5.28515625" style="24" customWidth="1"/>
    <col min="12602" max="12800" width="9.85546875" style="24"/>
    <col min="12801" max="12801" width="12.85546875" style="24" customWidth="1"/>
    <col min="12802" max="12802" width="6.42578125" style="24" bestFit="1" customWidth="1"/>
    <col min="12803" max="12804" width="6.28515625" style="24" bestFit="1" customWidth="1"/>
    <col min="12805" max="12805" width="1.42578125" style="24" customWidth="1"/>
    <col min="12806" max="12806" width="6.42578125" style="24" customWidth="1"/>
    <col min="12807" max="12807" width="5" style="24" customWidth="1"/>
    <col min="12808" max="12808" width="4.85546875" style="24" customWidth="1"/>
    <col min="12809" max="12809" width="1.42578125" style="24" customWidth="1"/>
    <col min="12810" max="12812" width="5.5703125" style="24" bestFit="1" customWidth="1"/>
    <col min="12813" max="12813" width="1.42578125" style="24" customWidth="1"/>
    <col min="12814" max="12814" width="5.5703125" style="24" customWidth="1"/>
    <col min="12815" max="12815" width="4.85546875" style="24" customWidth="1"/>
    <col min="12816" max="12816" width="5.42578125" style="24" bestFit="1" customWidth="1"/>
    <col min="12817" max="12817" width="1.42578125" style="24" customWidth="1"/>
    <col min="12818" max="12818" width="5.5703125" style="24" bestFit="1" customWidth="1"/>
    <col min="12819" max="12819" width="5" style="24" customWidth="1"/>
    <col min="12820" max="12820" width="5.5703125" style="24" bestFit="1" customWidth="1"/>
    <col min="12821" max="12821" width="1.42578125" style="24" customWidth="1"/>
    <col min="12822" max="12822" width="5" style="24" customWidth="1"/>
    <col min="12823" max="12823" width="4.85546875" style="24" customWidth="1"/>
    <col min="12824" max="12824" width="4.7109375" style="24" customWidth="1"/>
    <col min="12825" max="12825" width="1.42578125" style="24" customWidth="1"/>
    <col min="12826" max="12826" width="5.140625" style="24" bestFit="1" customWidth="1"/>
    <col min="12827" max="12827" width="3.7109375" style="24" customWidth="1"/>
    <col min="12828" max="12828" width="4.5703125" style="24" customWidth="1"/>
    <col min="12829" max="12829" width="9.85546875" style="24" customWidth="1"/>
    <col min="12830" max="12830" width="11.42578125" style="24" customWidth="1"/>
    <col min="12831" max="12833" width="6" style="24" customWidth="1"/>
    <col min="12834" max="12834" width="1.7109375" style="24" customWidth="1"/>
    <col min="12835" max="12835" width="5.85546875" style="24" customWidth="1"/>
    <col min="12836" max="12837" width="5" style="24" customWidth="1"/>
    <col min="12838" max="12838" width="1.7109375" style="24" customWidth="1"/>
    <col min="12839" max="12839" width="5.42578125" style="24" customWidth="1"/>
    <col min="12840" max="12841" width="5" style="24" customWidth="1"/>
    <col min="12842" max="12842" width="1.7109375" style="24" customWidth="1"/>
    <col min="12843" max="12845" width="5.140625" style="24" customWidth="1"/>
    <col min="12846" max="12846" width="1.7109375" style="24" customWidth="1"/>
    <col min="12847" max="12847" width="5.28515625" style="24" customWidth="1"/>
    <col min="12848" max="12849" width="5.140625" style="24" customWidth="1"/>
    <col min="12850" max="12850" width="1.7109375" style="24" customWidth="1"/>
    <col min="12851" max="12851" width="5.42578125" style="24" customWidth="1"/>
    <col min="12852" max="12853" width="5" style="24" customWidth="1"/>
    <col min="12854" max="12854" width="1.7109375" style="24" customWidth="1"/>
    <col min="12855" max="12856" width="5.42578125" style="24" customWidth="1"/>
    <col min="12857" max="12857" width="5.28515625" style="24" customWidth="1"/>
    <col min="12858" max="13056" width="9.85546875" style="24"/>
    <col min="13057" max="13057" width="12.85546875" style="24" customWidth="1"/>
    <col min="13058" max="13058" width="6.42578125" style="24" bestFit="1" customWidth="1"/>
    <col min="13059" max="13060" width="6.28515625" style="24" bestFit="1" customWidth="1"/>
    <col min="13061" max="13061" width="1.42578125" style="24" customWidth="1"/>
    <col min="13062" max="13062" width="6.42578125" style="24" customWidth="1"/>
    <col min="13063" max="13063" width="5" style="24" customWidth="1"/>
    <col min="13064" max="13064" width="4.85546875" style="24" customWidth="1"/>
    <col min="13065" max="13065" width="1.42578125" style="24" customWidth="1"/>
    <col min="13066" max="13068" width="5.5703125" style="24" bestFit="1" customWidth="1"/>
    <col min="13069" max="13069" width="1.42578125" style="24" customWidth="1"/>
    <col min="13070" max="13070" width="5.5703125" style="24" customWidth="1"/>
    <col min="13071" max="13071" width="4.85546875" style="24" customWidth="1"/>
    <col min="13072" max="13072" width="5.42578125" style="24" bestFit="1" customWidth="1"/>
    <col min="13073" max="13073" width="1.42578125" style="24" customWidth="1"/>
    <col min="13074" max="13074" width="5.5703125" style="24" bestFit="1" customWidth="1"/>
    <col min="13075" max="13075" width="5" style="24" customWidth="1"/>
    <col min="13076" max="13076" width="5.5703125" style="24" bestFit="1" customWidth="1"/>
    <col min="13077" max="13077" width="1.42578125" style="24" customWidth="1"/>
    <col min="13078" max="13078" width="5" style="24" customWidth="1"/>
    <col min="13079" max="13079" width="4.85546875" style="24" customWidth="1"/>
    <col min="13080" max="13080" width="4.7109375" style="24" customWidth="1"/>
    <col min="13081" max="13081" width="1.42578125" style="24" customWidth="1"/>
    <col min="13082" max="13082" width="5.140625" style="24" bestFit="1" customWidth="1"/>
    <col min="13083" max="13083" width="3.7109375" style="24" customWidth="1"/>
    <col min="13084" max="13084" width="4.5703125" style="24" customWidth="1"/>
    <col min="13085" max="13085" width="9.85546875" style="24" customWidth="1"/>
    <col min="13086" max="13086" width="11.42578125" style="24" customWidth="1"/>
    <col min="13087" max="13089" width="6" style="24" customWidth="1"/>
    <col min="13090" max="13090" width="1.7109375" style="24" customWidth="1"/>
    <col min="13091" max="13091" width="5.85546875" style="24" customWidth="1"/>
    <col min="13092" max="13093" width="5" style="24" customWidth="1"/>
    <col min="13094" max="13094" width="1.7109375" style="24" customWidth="1"/>
    <col min="13095" max="13095" width="5.42578125" style="24" customWidth="1"/>
    <col min="13096" max="13097" width="5" style="24" customWidth="1"/>
    <col min="13098" max="13098" width="1.7109375" style="24" customWidth="1"/>
    <col min="13099" max="13101" width="5.140625" style="24" customWidth="1"/>
    <col min="13102" max="13102" width="1.7109375" style="24" customWidth="1"/>
    <col min="13103" max="13103" width="5.28515625" style="24" customWidth="1"/>
    <col min="13104" max="13105" width="5.140625" style="24" customWidth="1"/>
    <col min="13106" max="13106" width="1.7109375" style="24" customWidth="1"/>
    <col min="13107" max="13107" width="5.42578125" style="24" customWidth="1"/>
    <col min="13108" max="13109" width="5" style="24" customWidth="1"/>
    <col min="13110" max="13110" width="1.7109375" style="24" customWidth="1"/>
    <col min="13111" max="13112" width="5.42578125" style="24" customWidth="1"/>
    <col min="13113" max="13113" width="5.28515625" style="24" customWidth="1"/>
    <col min="13114" max="13312" width="9.85546875" style="24"/>
    <col min="13313" max="13313" width="12.85546875" style="24" customWidth="1"/>
    <col min="13314" max="13314" width="6.42578125" style="24" bestFit="1" customWidth="1"/>
    <col min="13315" max="13316" width="6.28515625" style="24" bestFit="1" customWidth="1"/>
    <col min="13317" max="13317" width="1.42578125" style="24" customWidth="1"/>
    <col min="13318" max="13318" width="6.42578125" style="24" customWidth="1"/>
    <col min="13319" max="13319" width="5" style="24" customWidth="1"/>
    <col min="13320" max="13320" width="4.85546875" style="24" customWidth="1"/>
    <col min="13321" max="13321" width="1.42578125" style="24" customWidth="1"/>
    <col min="13322" max="13324" width="5.5703125" style="24" bestFit="1" customWidth="1"/>
    <col min="13325" max="13325" width="1.42578125" style="24" customWidth="1"/>
    <col min="13326" max="13326" width="5.5703125" style="24" customWidth="1"/>
    <col min="13327" max="13327" width="4.85546875" style="24" customWidth="1"/>
    <col min="13328" max="13328" width="5.42578125" style="24" bestFit="1" customWidth="1"/>
    <col min="13329" max="13329" width="1.42578125" style="24" customWidth="1"/>
    <col min="13330" max="13330" width="5.5703125" style="24" bestFit="1" customWidth="1"/>
    <col min="13331" max="13331" width="5" style="24" customWidth="1"/>
    <col min="13332" max="13332" width="5.5703125" style="24" bestFit="1" customWidth="1"/>
    <col min="13333" max="13333" width="1.42578125" style="24" customWidth="1"/>
    <col min="13334" max="13334" width="5" style="24" customWidth="1"/>
    <col min="13335" max="13335" width="4.85546875" style="24" customWidth="1"/>
    <col min="13336" max="13336" width="4.7109375" style="24" customWidth="1"/>
    <col min="13337" max="13337" width="1.42578125" style="24" customWidth="1"/>
    <col min="13338" max="13338" width="5.140625" style="24" bestFit="1" customWidth="1"/>
    <col min="13339" max="13339" width="3.7109375" style="24" customWidth="1"/>
    <col min="13340" max="13340" width="4.5703125" style="24" customWidth="1"/>
    <col min="13341" max="13341" width="9.85546875" style="24" customWidth="1"/>
    <col min="13342" max="13342" width="11.42578125" style="24" customWidth="1"/>
    <col min="13343" max="13345" width="6" style="24" customWidth="1"/>
    <col min="13346" max="13346" width="1.7109375" style="24" customWidth="1"/>
    <col min="13347" max="13347" width="5.85546875" style="24" customWidth="1"/>
    <col min="13348" max="13349" width="5" style="24" customWidth="1"/>
    <col min="13350" max="13350" width="1.7109375" style="24" customWidth="1"/>
    <col min="13351" max="13351" width="5.42578125" style="24" customWidth="1"/>
    <col min="13352" max="13353" width="5" style="24" customWidth="1"/>
    <col min="13354" max="13354" width="1.7109375" style="24" customWidth="1"/>
    <col min="13355" max="13357" width="5.140625" style="24" customWidth="1"/>
    <col min="13358" max="13358" width="1.7109375" style="24" customWidth="1"/>
    <col min="13359" max="13359" width="5.28515625" style="24" customWidth="1"/>
    <col min="13360" max="13361" width="5.140625" style="24" customWidth="1"/>
    <col min="13362" max="13362" width="1.7109375" style="24" customWidth="1"/>
    <col min="13363" max="13363" width="5.42578125" style="24" customWidth="1"/>
    <col min="13364" max="13365" width="5" style="24" customWidth="1"/>
    <col min="13366" max="13366" width="1.7109375" style="24" customWidth="1"/>
    <col min="13367" max="13368" width="5.42578125" style="24" customWidth="1"/>
    <col min="13369" max="13369" width="5.28515625" style="24" customWidth="1"/>
    <col min="13370" max="13568" width="9.85546875" style="24"/>
    <col min="13569" max="13569" width="12.85546875" style="24" customWidth="1"/>
    <col min="13570" max="13570" width="6.42578125" style="24" bestFit="1" customWidth="1"/>
    <col min="13571" max="13572" width="6.28515625" style="24" bestFit="1" customWidth="1"/>
    <col min="13573" max="13573" width="1.42578125" style="24" customWidth="1"/>
    <col min="13574" max="13574" width="6.42578125" style="24" customWidth="1"/>
    <col min="13575" max="13575" width="5" style="24" customWidth="1"/>
    <col min="13576" max="13576" width="4.85546875" style="24" customWidth="1"/>
    <col min="13577" max="13577" width="1.42578125" style="24" customWidth="1"/>
    <col min="13578" max="13580" width="5.5703125" style="24" bestFit="1" customWidth="1"/>
    <col min="13581" max="13581" width="1.42578125" style="24" customWidth="1"/>
    <col min="13582" max="13582" width="5.5703125" style="24" customWidth="1"/>
    <col min="13583" max="13583" width="4.85546875" style="24" customWidth="1"/>
    <col min="13584" max="13584" width="5.42578125" style="24" bestFit="1" customWidth="1"/>
    <col min="13585" max="13585" width="1.42578125" style="24" customWidth="1"/>
    <col min="13586" max="13586" width="5.5703125" style="24" bestFit="1" customWidth="1"/>
    <col min="13587" max="13587" width="5" style="24" customWidth="1"/>
    <col min="13588" max="13588" width="5.5703125" style="24" bestFit="1" customWidth="1"/>
    <col min="13589" max="13589" width="1.42578125" style="24" customWidth="1"/>
    <col min="13590" max="13590" width="5" style="24" customWidth="1"/>
    <col min="13591" max="13591" width="4.85546875" style="24" customWidth="1"/>
    <col min="13592" max="13592" width="4.7109375" style="24" customWidth="1"/>
    <col min="13593" max="13593" width="1.42578125" style="24" customWidth="1"/>
    <col min="13594" max="13594" width="5.140625" style="24" bestFit="1" customWidth="1"/>
    <col min="13595" max="13595" width="3.7109375" style="24" customWidth="1"/>
    <col min="13596" max="13596" width="4.5703125" style="24" customWidth="1"/>
    <col min="13597" max="13597" width="9.85546875" style="24" customWidth="1"/>
    <col min="13598" max="13598" width="11.42578125" style="24" customWidth="1"/>
    <col min="13599" max="13601" width="6" style="24" customWidth="1"/>
    <col min="13602" max="13602" width="1.7109375" style="24" customWidth="1"/>
    <col min="13603" max="13603" width="5.85546875" style="24" customWidth="1"/>
    <col min="13604" max="13605" width="5" style="24" customWidth="1"/>
    <col min="13606" max="13606" width="1.7109375" style="24" customWidth="1"/>
    <col min="13607" max="13607" width="5.42578125" style="24" customWidth="1"/>
    <col min="13608" max="13609" width="5" style="24" customWidth="1"/>
    <col min="13610" max="13610" width="1.7109375" style="24" customWidth="1"/>
    <col min="13611" max="13613" width="5.140625" style="24" customWidth="1"/>
    <col min="13614" max="13614" width="1.7109375" style="24" customWidth="1"/>
    <col min="13615" max="13615" width="5.28515625" style="24" customWidth="1"/>
    <col min="13616" max="13617" width="5.140625" style="24" customWidth="1"/>
    <col min="13618" max="13618" width="1.7109375" style="24" customWidth="1"/>
    <col min="13619" max="13619" width="5.42578125" style="24" customWidth="1"/>
    <col min="13620" max="13621" width="5" style="24" customWidth="1"/>
    <col min="13622" max="13622" width="1.7109375" style="24" customWidth="1"/>
    <col min="13623" max="13624" width="5.42578125" style="24" customWidth="1"/>
    <col min="13625" max="13625" width="5.28515625" style="24" customWidth="1"/>
    <col min="13626" max="13824" width="9.85546875" style="24"/>
    <col min="13825" max="13825" width="12.85546875" style="24" customWidth="1"/>
    <col min="13826" max="13826" width="6.42578125" style="24" bestFit="1" customWidth="1"/>
    <col min="13827" max="13828" width="6.28515625" style="24" bestFit="1" customWidth="1"/>
    <col min="13829" max="13829" width="1.42578125" style="24" customWidth="1"/>
    <col min="13830" max="13830" width="6.42578125" style="24" customWidth="1"/>
    <col min="13831" max="13831" width="5" style="24" customWidth="1"/>
    <col min="13832" max="13832" width="4.85546875" style="24" customWidth="1"/>
    <col min="13833" max="13833" width="1.42578125" style="24" customWidth="1"/>
    <col min="13834" max="13836" width="5.5703125" style="24" bestFit="1" customWidth="1"/>
    <col min="13837" max="13837" width="1.42578125" style="24" customWidth="1"/>
    <col min="13838" max="13838" width="5.5703125" style="24" customWidth="1"/>
    <col min="13839" max="13839" width="4.85546875" style="24" customWidth="1"/>
    <col min="13840" max="13840" width="5.42578125" style="24" bestFit="1" customWidth="1"/>
    <col min="13841" max="13841" width="1.42578125" style="24" customWidth="1"/>
    <col min="13842" max="13842" width="5.5703125" style="24" bestFit="1" customWidth="1"/>
    <col min="13843" max="13843" width="5" style="24" customWidth="1"/>
    <col min="13844" max="13844" width="5.5703125" style="24" bestFit="1" customWidth="1"/>
    <col min="13845" max="13845" width="1.42578125" style="24" customWidth="1"/>
    <col min="13846" max="13846" width="5" style="24" customWidth="1"/>
    <col min="13847" max="13847" width="4.85546875" style="24" customWidth="1"/>
    <col min="13848" max="13848" width="4.7109375" style="24" customWidth="1"/>
    <col min="13849" max="13849" width="1.42578125" style="24" customWidth="1"/>
    <col min="13850" max="13850" width="5.140625" style="24" bestFit="1" customWidth="1"/>
    <col min="13851" max="13851" width="3.7109375" style="24" customWidth="1"/>
    <col min="13852" max="13852" width="4.5703125" style="24" customWidth="1"/>
    <col min="13853" max="13853" width="9.85546875" style="24" customWidth="1"/>
    <col min="13854" max="13854" width="11.42578125" style="24" customWidth="1"/>
    <col min="13855" max="13857" width="6" style="24" customWidth="1"/>
    <col min="13858" max="13858" width="1.7109375" style="24" customWidth="1"/>
    <col min="13859" max="13859" width="5.85546875" style="24" customWidth="1"/>
    <col min="13860" max="13861" width="5" style="24" customWidth="1"/>
    <col min="13862" max="13862" width="1.7109375" style="24" customWidth="1"/>
    <col min="13863" max="13863" width="5.42578125" style="24" customWidth="1"/>
    <col min="13864" max="13865" width="5" style="24" customWidth="1"/>
    <col min="13866" max="13866" width="1.7109375" style="24" customWidth="1"/>
    <col min="13867" max="13869" width="5.140625" style="24" customWidth="1"/>
    <col min="13870" max="13870" width="1.7109375" style="24" customWidth="1"/>
    <col min="13871" max="13871" width="5.28515625" style="24" customWidth="1"/>
    <col min="13872" max="13873" width="5.140625" style="24" customWidth="1"/>
    <col min="13874" max="13874" width="1.7109375" style="24" customWidth="1"/>
    <col min="13875" max="13875" width="5.42578125" style="24" customWidth="1"/>
    <col min="13876" max="13877" width="5" style="24" customWidth="1"/>
    <col min="13878" max="13878" width="1.7109375" style="24" customWidth="1"/>
    <col min="13879" max="13880" width="5.42578125" style="24" customWidth="1"/>
    <col min="13881" max="13881" width="5.28515625" style="24" customWidth="1"/>
    <col min="13882" max="14080" width="9.85546875" style="24"/>
    <col min="14081" max="14081" width="12.85546875" style="24" customWidth="1"/>
    <col min="14082" max="14082" width="6.42578125" style="24" bestFit="1" customWidth="1"/>
    <col min="14083" max="14084" width="6.28515625" style="24" bestFit="1" customWidth="1"/>
    <col min="14085" max="14085" width="1.42578125" style="24" customWidth="1"/>
    <col min="14086" max="14086" width="6.42578125" style="24" customWidth="1"/>
    <col min="14087" max="14087" width="5" style="24" customWidth="1"/>
    <col min="14088" max="14088" width="4.85546875" style="24" customWidth="1"/>
    <col min="14089" max="14089" width="1.42578125" style="24" customWidth="1"/>
    <col min="14090" max="14092" width="5.5703125" style="24" bestFit="1" customWidth="1"/>
    <col min="14093" max="14093" width="1.42578125" style="24" customWidth="1"/>
    <col min="14094" max="14094" width="5.5703125" style="24" customWidth="1"/>
    <col min="14095" max="14095" width="4.85546875" style="24" customWidth="1"/>
    <col min="14096" max="14096" width="5.42578125" style="24" bestFit="1" customWidth="1"/>
    <col min="14097" max="14097" width="1.42578125" style="24" customWidth="1"/>
    <col min="14098" max="14098" width="5.5703125" style="24" bestFit="1" customWidth="1"/>
    <col min="14099" max="14099" width="5" style="24" customWidth="1"/>
    <col min="14100" max="14100" width="5.5703125" style="24" bestFit="1" customWidth="1"/>
    <col min="14101" max="14101" width="1.42578125" style="24" customWidth="1"/>
    <col min="14102" max="14102" width="5" style="24" customWidth="1"/>
    <col min="14103" max="14103" width="4.85546875" style="24" customWidth="1"/>
    <col min="14104" max="14104" width="4.7109375" style="24" customWidth="1"/>
    <col min="14105" max="14105" width="1.42578125" style="24" customWidth="1"/>
    <col min="14106" max="14106" width="5.140625" style="24" bestFit="1" customWidth="1"/>
    <col min="14107" max="14107" width="3.7109375" style="24" customWidth="1"/>
    <col min="14108" max="14108" width="4.5703125" style="24" customWidth="1"/>
    <col min="14109" max="14109" width="9.85546875" style="24" customWidth="1"/>
    <col min="14110" max="14110" width="11.42578125" style="24" customWidth="1"/>
    <col min="14111" max="14113" width="6" style="24" customWidth="1"/>
    <col min="14114" max="14114" width="1.7109375" style="24" customWidth="1"/>
    <col min="14115" max="14115" width="5.85546875" style="24" customWidth="1"/>
    <col min="14116" max="14117" width="5" style="24" customWidth="1"/>
    <col min="14118" max="14118" width="1.7109375" style="24" customWidth="1"/>
    <col min="14119" max="14119" width="5.42578125" style="24" customWidth="1"/>
    <col min="14120" max="14121" width="5" style="24" customWidth="1"/>
    <col min="14122" max="14122" width="1.7109375" style="24" customWidth="1"/>
    <col min="14123" max="14125" width="5.140625" style="24" customWidth="1"/>
    <col min="14126" max="14126" width="1.7109375" style="24" customWidth="1"/>
    <col min="14127" max="14127" width="5.28515625" style="24" customWidth="1"/>
    <col min="14128" max="14129" width="5.140625" style="24" customWidth="1"/>
    <col min="14130" max="14130" width="1.7109375" style="24" customWidth="1"/>
    <col min="14131" max="14131" width="5.42578125" style="24" customWidth="1"/>
    <col min="14132" max="14133" width="5" style="24" customWidth="1"/>
    <col min="14134" max="14134" width="1.7109375" style="24" customWidth="1"/>
    <col min="14135" max="14136" width="5.42578125" style="24" customWidth="1"/>
    <col min="14137" max="14137" width="5.28515625" style="24" customWidth="1"/>
    <col min="14138" max="14336" width="9.85546875" style="24"/>
    <col min="14337" max="14337" width="12.85546875" style="24" customWidth="1"/>
    <col min="14338" max="14338" width="6.42578125" style="24" bestFit="1" customWidth="1"/>
    <col min="14339" max="14340" width="6.28515625" style="24" bestFit="1" customWidth="1"/>
    <col min="14341" max="14341" width="1.42578125" style="24" customWidth="1"/>
    <col min="14342" max="14342" width="6.42578125" style="24" customWidth="1"/>
    <col min="14343" max="14343" width="5" style="24" customWidth="1"/>
    <col min="14344" max="14344" width="4.85546875" style="24" customWidth="1"/>
    <col min="14345" max="14345" width="1.42578125" style="24" customWidth="1"/>
    <col min="14346" max="14348" width="5.5703125" style="24" bestFit="1" customWidth="1"/>
    <col min="14349" max="14349" width="1.42578125" style="24" customWidth="1"/>
    <col min="14350" max="14350" width="5.5703125" style="24" customWidth="1"/>
    <col min="14351" max="14351" width="4.85546875" style="24" customWidth="1"/>
    <col min="14352" max="14352" width="5.42578125" style="24" bestFit="1" customWidth="1"/>
    <col min="14353" max="14353" width="1.42578125" style="24" customWidth="1"/>
    <col min="14354" max="14354" width="5.5703125" style="24" bestFit="1" customWidth="1"/>
    <col min="14355" max="14355" width="5" style="24" customWidth="1"/>
    <col min="14356" max="14356" width="5.5703125" style="24" bestFit="1" customWidth="1"/>
    <col min="14357" max="14357" width="1.42578125" style="24" customWidth="1"/>
    <col min="14358" max="14358" width="5" style="24" customWidth="1"/>
    <col min="14359" max="14359" width="4.85546875" style="24" customWidth="1"/>
    <col min="14360" max="14360" width="4.7109375" style="24" customWidth="1"/>
    <col min="14361" max="14361" width="1.42578125" style="24" customWidth="1"/>
    <col min="14362" max="14362" width="5.140625" style="24" bestFit="1" customWidth="1"/>
    <col min="14363" max="14363" width="3.7109375" style="24" customWidth="1"/>
    <col min="14364" max="14364" width="4.5703125" style="24" customWidth="1"/>
    <col min="14365" max="14365" width="9.85546875" style="24" customWidth="1"/>
    <col min="14366" max="14366" width="11.42578125" style="24" customWidth="1"/>
    <col min="14367" max="14369" width="6" style="24" customWidth="1"/>
    <col min="14370" max="14370" width="1.7109375" style="24" customWidth="1"/>
    <col min="14371" max="14371" width="5.85546875" style="24" customWidth="1"/>
    <col min="14372" max="14373" width="5" style="24" customWidth="1"/>
    <col min="14374" max="14374" width="1.7109375" style="24" customWidth="1"/>
    <col min="14375" max="14375" width="5.42578125" style="24" customWidth="1"/>
    <col min="14376" max="14377" width="5" style="24" customWidth="1"/>
    <col min="14378" max="14378" width="1.7109375" style="24" customWidth="1"/>
    <col min="14379" max="14381" width="5.140625" style="24" customWidth="1"/>
    <col min="14382" max="14382" width="1.7109375" style="24" customWidth="1"/>
    <col min="14383" max="14383" width="5.28515625" style="24" customWidth="1"/>
    <col min="14384" max="14385" width="5.140625" style="24" customWidth="1"/>
    <col min="14386" max="14386" width="1.7109375" style="24" customWidth="1"/>
    <col min="14387" max="14387" width="5.42578125" style="24" customWidth="1"/>
    <col min="14388" max="14389" width="5" style="24" customWidth="1"/>
    <col min="14390" max="14390" width="1.7109375" style="24" customWidth="1"/>
    <col min="14391" max="14392" width="5.42578125" style="24" customWidth="1"/>
    <col min="14393" max="14393" width="5.28515625" style="24" customWidth="1"/>
    <col min="14394" max="14592" width="9.85546875" style="24"/>
    <col min="14593" max="14593" width="12.85546875" style="24" customWidth="1"/>
    <col min="14594" max="14594" width="6.42578125" style="24" bestFit="1" customWidth="1"/>
    <col min="14595" max="14596" width="6.28515625" style="24" bestFit="1" customWidth="1"/>
    <col min="14597" max="14597" width="1.42578125" style="24" customWidth="1"/>
    <col min="14598" max="14598" width="6.42578125" style="24" customWidth="1"/>
    <col min="14599" max="14599" width="5" style="24" customWidth="1"/>
    <col min="14600" max="14600" width="4.85546875" style="24" customWidth="1"/>
    <col min="14601" max="14601" width="1.42578125" style="24" customWidth="1"/>
    <col min="14602" max="14604" width="5.5703125" style="24" bestFit="1" customWidth="1"/>
    <col min="14605" max="14605" width="1.42578125" style="24" customWidth="1"/>
    <col min="14606" max="14606" width="5.5703125" style="24" customWidth="1"/>
    <col min="14607" max="14607" width="4.85546875" style="24" customWidth="1"/>
    <col min="14608" max="14608" width="5.42578125" style="24" bestFit="1" customWidth="1"/>
    <col min="14609" max="14609" width="1.42578125" style="24" customWidth="1"/>
    <col min="14610" max="14610" width="5.5703125" style="24" bestFit="1" customWidth="1"/>
    <col min="14611" max="14611" width="5" style="24" customWidth="1"/>
    <col min="14612" max="14612" width="5.5703125" style="24" bestFit="1" customWidth="1"/>
    <col min="14613" max="14613" width="1.42578125" style="24" customWidth="1"/>
    <col min="14614" max="14614" width="5" style="24" customWidth="1"/>
    <col min="14615" max="14615" width="4.85546875" style="24" customWidth="1"/>
    <col min="14616" max="14616" width="4.7109375" style="24" customWidth="1"/>
    <col min="14617" max="14617" width="1.42578125" style="24" customWidth="1"/>
    <col min="14618" max="14618" width="5.140625" style="24" bestFit="1" customWidth="1"/>
    <col min="14619" max="14619" width="3.7109375" style="24" customWidth="1"/>
    <col min="14620" max="14620" width="4.5703125" style="24" customWidth="1"/>
    <col min="14621" max="14621" width="9.85546875" style="24" customWidth="1"/>
    <col min="14622" max="14622" width="11.42578125" style="24" customWidth="1"/>
    <col min="14623" max="14625" width="6" style="24" customWidth="1"/>
    <col min="14626" max="14626" width="1.7109375" style="24" customWidth="1"/>
    <col min="14627" max="14627" width="5.85546875" style="24" customWidth="1"/>
    <col min="14628" max="14629" width="5" style="24" customWidth="1"/>
    <col min="14630" max="14630" width="1.7109375" style="24" customWidth="1"/>
    <col min="14631" max="14631" width="5.42578125" style="24" customWidth="1"/>
    <col min="14632" max="14633" width="5" style="24" customWidth="1"/>
    <col min="14634" max="14634" width="1.7109375" style="24" customWidth="1"/>
    <col min="14635" max="14637" width="5.140625" style="24" customWidth="1"/>
    <col min="14638" max="14638" width="1.7109375" style="24" customWidth="1"/>
    <col min="14639" max="14639" width="5.28515625" style="24" customWidth="1"/>
    <col min="14640" max="14641" width="5.140625" style="24" customWidth="1"/>
    <col min="14642" max="14642" width="1.7109375" style="24" customWidth="1"/>
    <col min="14643" max="14643" width="5.42578125" style="24" customWidth="1"/>
    <col min="14644" max="14645" width="5" style="24" customWidth="1"/>
    <col min="14646" max="14646" width="1.7109375" style="24" customWidth="1"/>
    <col min="14647" max="14648" width="5.42578125" style="24" customWidth="1"/>
    <col min="14649" max="14649" width="5.28515625" style="24" customWidth="1"/>
    <col min="14650" max="14848" width="9.85546875" style="24"/>
    <col min="14849" max="14849" width="12.85546875" style="24" customWidth="1"/>
    <col min="14850" max="14850" width="6.42578125" style="24" bestFit="1" customWidth="1"/>
    <col min="14851" max="14852" width="6.28515625" style="24" bestFit="1" customWidth="1"/>
    <col min="14853" max="14853" width="1.42578125" style="24" customWidth="1"/>
    <col min="14854" max="14854" width="6.42578125" style="24" customWidth="1"/>
    <col min="14855" max="14855" width="5" style="24" customWidth="1"/>
    <col min="14856" max="14856" width="4.85546875" style="24" customWidth="1"/>
    <col min="14857" max="14857" width="1.42578125" style="24" customWidth="1"/>
    <col min="14858" max="14860" width="5.5703125" style="24" bestFit="1" customWidth="1"/>
    <col min="14861" max="14861" width="1.42578125" style="24" customWidth="1"/>
    <col min="14862" max="14862" width="5.5703125" style="24" customWidth="1"/>
    <col min="14863" max="14863" width="4.85546875" style="24" customWidth="1"/>
    <col min="14864" max="14864" width="5.42578125" style="24" bestFit="1" customWidth="1"/>
    <col min="14865" max="14865" width="1.42578125" style="24" customWidth="1"/>
    <col min="14866" max="14866" width="5.5703125" style="24" bestFit="1" customWidth="1"/>
    <col min="14867" max="14867" width="5" style="24" customWidth="1"/>
    <col min="14868" max="14868" width="5.5703125" style="24" bestFit="1" customWidth="1"/>
    <col min="14869" max="14869" width="1.42578125" style="24" customWidth="1"/>
    <col min="14870" max="14870" width="5" style="24" customWidth="1"/>
    <col min="14871" max="14871" width="4.85546875" style="24" customWidth="1"/>
    <col min="14872" max="14872" width="4.7109375" style="24" customWidth="1"/>
    <col min="14873" max="14873" width="1.42578125" style="24" customWidth="1"/>
    <col min="14874" max="14874" width="5.140625" style="24" bestFit="1" customWidth="1"/>
    <col min="14875" max="14875" width="3.7109375" style="24" customWidth="1"/>
    <col min="14876" max="14876" width="4.5703125" style="24" customWidth="1"/>
    <col min="14877" max="14877" width="9.85546875" style="24" customWidth="1"/>
    <col min="14878" max="14878" width="11.42578125" style="24" customWidth="1"/>
    <col min="14879" max="14881" width="6" style="24" customWidth="1"/>
    <col min="14882" max="14882" width="1.7109375" style="24" customWidth="1"/>
    <col min="14883" max="14883" width="5.85546875" style="24" customWidth="1"/>
    <col min="14884" max="14885" width="5" style="24" customWidth="1"/>
    <col min="14886" max="14886" width="1.7109375" style="24" customWidth="1"/>
    <col min="14887" max="14887" width="5.42578125" style="24" customWidth="1"/>
    <col min="14888" max="14889" width="5" style="24" customWidth="1"/>
    <col min="14890" max="14890" width="1.7109375" style="24" customWidth="1"/>
    <col min="14891" max="14893" width="5.140625" style="24" customWidth="1"/>
    <col min="14894" max="14894" width="1.7109375" style="24" customWidth="1"/>
    <col min="14895" max="14895" width="5.28515625" style="24" customWidth="1"/>
    <col min="14896" max="14897" width="5.140625" style="24" customWidth="1"/>
    <col min="14898" max="14898" width="1.7109375" style="24" customWidth="1"/>
    <col min="14899" max="14899" width="5.42578125" style="24" customWidth="1"/>
    <col min="14900" max="14901" width="5" style="24" customWidth="1"/>
    <col min="14902" max="14902" width="1.7109375" style="24" customWidth="1"/>
    <col min="14903" max="14904" width="5.42578125" style="24" customWidth="1"/>
    <col min="14905" max="14905" width="5.28515625" style="24" customWidth="1"/>
    <col min="14906" max="15104" width="9.85546875" style="24"/>
    <col min="15105" max="15105" width="12.85546875" style="24" customWidth="1"/>
    <col min="15106" max="15106" width="6.42578125" style="24" bestFit="1" customWidth="1"/>
    <col min="15107" max="15108" width="6.28515625" style="24" bestFit="1" customWidth="1"/>
    <col min="15109" max="15109" width="1.42578125" style="24" customWidth="1"/>
    <col min="15110" max="15110" width="6.42578125" style="24" customWidth="1"/>
    <col min="15111" max="15111" width="5" style="24" customWidth="1"/>
    <col min="15112" max="15112" width="4.85546875" style="24" customWidth="1"/>
    <col min="15113" max="15113" width="1.42578125" style="24" customWidth="1"/>
    <col min="15114" max="15116" width="5.5703125" style="24" bestFit="1" customWidth="1"/>
    <col min="15117" max="15117" width="1.42578125" style="24" customWidth="1"/>
    <col min="15118" max="15118" width="5.5703125" style="24" customWidth="1"/>
    <col min="15119" max="15119" width="4.85546875" style="24" customWidth="1"/>
    <col min="15120" max="15120" width="5.42578125" style="24" bestFit="1" customWidth="1"/>
    <col min="15121" max="15121" width="1.42578125" style="24" customWidth="1"/>
    <col min="15122" max="15122" width="5.5703125" style="24" bestFit="1" customWidth="1"/>
    <col min="15123" max="15123" width="5" style="24" customWidth="1"/>
    <col min="15124" max="15124" width="5.5703125" style="24" bestFit="1" customWidth="1"/>
    <col min="15125" max="15125" width="1.42578125" style="24" customWidth="1"/>
    <col min="15126" max="15126" width="5" style="24" customWidth="1"/>
    <col min="15127" max="15127" width="4.85546875" style="24" customWidth="1"/>
    <col min="15128" max="15128" width="4.7109375" style="24" customWidth="1"/>
    <col min="15129" max="15129" width="1.42578125" style="24" customWidth="1"/>
    <col min="15130" max="15130" width="5.140625" style="24" bestFit="1" customWidth="1"/>
    <col min="15131" max="15131" width="3.7109375" style="24" customWidth="1"/>
    <col min="15132" max="15132" width="4.5703125" style="24" customWidth="1"/>
    <col min="15133" max="15133" width="9.85546875" style="24" customWidth="1"/>
    <col min="15134" max="15134" width="11.42578125" style="24" customWidth="1"/>
    <col min="15135" max="15137" width="6" style="24" customWidth="1"/>
    <col min="15138" max="15138" width="1.7109375" style="24" customWidth="1"/>
    <col min="15139" max="15139" width="5.85546875" style="24" customWidth="1"/>
    <col min="15140" max="15141" width="5" style="24" customWidth="1"/>
    <col min="15142" max="15142" width="1.7109375" style="24" customWidth="1"/>
    <col min="15143" max="15143" width="5.42578125" style="24" customWidth="1"/>
    <col min="15144" max="15145" width="5" style="24" customWidth="1"/>
    <col min="15146" max="15146" width="1.7109375" style="24" customWidth="1"/>
    <col min="15147" max="15149" width="5.140625" style="24" customWidth="1"/>
    <col min="15150" max="15150" width="1.7109375" style="24" customWidth="1"/>
    <col min="15151" max="15151" width="5.28515625" style="24" customWidth="1"/>
    <col min="15152" max="15153" width="5.140625" style="24" customWidth="1"/>
    <col min="15154" max="15154" width="1.7109375" style="24" customWidth="1"/>
    <col min="15155" max="15155" width="5.42578125" style="24" customWidth="1"/>
    <col min="15156" max="15157" width="5" style="24" customWidth="1"/>
    <col min="15158" max="15158" width="1.7109375" style="24" customWidth="1"/>
    <col min="15159" max="15160" width="5.42578125" style="24" customWidth="1"/>
    <col min="15161" max="15161" width="5.28515625" style="24" customWidth="1"/>
    <col min="15162" max="15360" width="9.85546875" style="24"/>
    <col min="15361" max="15361" width="12.85546875" style="24" customWidth="1"/>
    <col min="15362" max="15362" width="6.42578125" style="24" bestFit="1" customWidth="1"/>
    <col min="15363" max="15364" width="6.28515625" style="24" bestFit="1" customWidth="1"/>
    <col min="15365" max="15365" width="1.42578125" style="24" customWidth="1"/>
    <col min="15366" max="15366" width="6.42578125" style="24" customWidth="1"/>
    <col min="15367" max="15367" width="5" style="24" customWidth="1"/>
    <col min="15368" max="15368" width="4.85546875" style="24" customWidth="1"/>
    <col min="15369" max="15369" width="1.42578125" style="24" customWidth="1"/>
    <col min="15370" max="15372" width="5.5703125" style="24" bestFit="1" customWidth="1"/>
    <col min="15373" max="15373" width="1.42578125" style="24" customWidth="1"/>
    <col min="15374" max="15374" width="5.5703125" style="24" customWidth="1"/>
    <col min="15375" max="15375" width="4.85546875" style="24" customWidth="1"/>
    <col min="15376" max="15376" width="5.42578125" style="24" bestFit="1" customWidth="1"/>
    <col min="15377" max="15377" width="1.42578125" style="24" customWidth="1"/>
    <col min="15378" max="15378" width="5.5703125" style="24" bestFit="1" customWidth="1"/>
    <col min="15379" max="15379" width="5" style="24" customWidth="1"/>
    <col min="15380" max="15380" width="5.5703125" style="24" bestFit="1" customWidth="1"/>
    <col min="15381" max="15381" width="1.42578125" style="24" customWidth="1"/>
    <col min="15382" max="15382" width="5" style="24" customWidth="1"/>
    <col min="15383" max="15383" width="4.85546875" style="24" customWidth="1"/>
    <col min="15384" max="15384" width="4.7109375" style="24" customWidth="1"/>
    <col min="15385" max="15385" width="1.42578125" style="24" customWidth="1"/>
    <col min="15386" max="15386" width="5.140625" style="24" bestFit="1" customWidth="1"/>
    <col min="15387" max="15387" width="3.7109375" style="24" customWidth="1"/>
    <col min="15388" max="15388" width="4.5703125" style="24" customWidth="1"/>
    <col min="15389" max="15389" width="9.85546875" style="24" customWidth="1"/>
    <col min="15390" max="15390" width="11.42578125" style="24" customWidth="1"/>
    <col min="15391" max="15393" width="6" style="24" customWidth="1"/>
    <col min="15394" max="15394" width="1.7109375" style="24" customWidth="1"/>
    <col min="15395" max="15395" width="5.85546875" style="24" customWidth="1"/>
    <col min="15396" max="15397" width="5" style="24" customWidth="1"/>
    <col min="15398" max="15398" width="1.7109375" style="24" customWidth="1"/>
    <col min="15399" max="15399" width="5.42578125" style="24" customWidth="1"/>
    <col min="15400" max="15401" width="5" style="24" customWidth="1"/>
    <col min="15402" max="15402" width="1.7109375" style="24" customWidth="1"/>
    <col min="15403" max="15405" width="5.140625" style="24" customWidth="1"/>
    <col min="15406" max="15406" width="1.7109375" style="24" customWidth="1"/>
    <col min="15407" max="15407" width="5.28515625" style="24" customWidth="1"/>
    <col min="15408" max="15409" width="5.140625" style="24" customWidth="1"/>
    <col min="15410" max="15410" width="1.7109375" style="24" customWidth="1"/>
    <col min="15411" max="15411" width="5.42578125" style="24" customWidth="1"/>
    <col min="15412" max="15413" width="5" style="24" customWidth="1"/>
    <col min="15414" max="15414" width="1.7109375" style="24" customWidth="1"/>
    <col min="15415" max="15416" width="5.42578125" style="24" customWidth="1"/>
    <col min="15417" max="15417" width="5.28515625" style="24" customWidth="1"/>
    <col min="15418" max="15616" width="9.85546875" style="24"/>
    <col min="15617" max="15617" width="12.85546875" style="24" customWidth="1"/>
    <col min="15618" max="15618" width="6.42578125" style="24" bestFit="1" customWidth="1"/>
    <col min="15619" max="15620" width="6.28515625" style="24" bestFit="1" customWidth="1"/>
    <col min="15621" max="15621" width="1.42578125" style="24" customWidth="1"/>
    <col min="15622" max="15622" width="6.42578125" style="24" customWidth="1"/>
    <col min="15623" max="15623" width="5" style="24" customWidth="1"/>
    <col min="15624" max="15624" width="4.85546875" style="24" customWidth="1"/>
    <col min="15625" max="15625" width="1.42578125" style="24" customWidth="1"/>
    <col min="15626" max="15628" width="5.5703125" style="24" bestFit="1" customWidth="1"/>
    <col min="15629" max="15629" width="1.42578125" style="24" customWidth="1"/>
    <col min="15630" max="15630" width="5.5703125" style="24" customWidth="1"/>
    <col min="15631" max="15631" width="4.85546875" style="24" customWidth="1"/>
    <col min="15632" max="15632" width="5.42578125" style="24" bestFit="1" customWidth="1"/>
    <col min="15633" max="15633" width="1.42578125" style="24" customWidth="1"/>
    <col min="15634" max="15634" width="5.5703125" style="24" bestFit="1" customWidth="1"/>
    <col min="15635" max="15635" width="5" style="24" customWidth="1"/>
    <col min="15636" max="15636" width="5.5703125" style="24" bestFit="1" customWidth="1"/>
    <col min="15637" max="15637" width="1.42578125" style="24" customWidth="1"/>
    <col min="15638" max="15638" width="5" style="24" customWidth="1"/>
    <col min="15639" max="15639" width="4.85546875" style="24" customWidth="1"/>
    <col min="15640" max="15640" width="4.7109375" style="24" customWidth="1"/>
    <col min="15641" max="15641" width="1.42578125" style="24" customWidth="1"/>
    <col min="15642" max="15642" width="5.140625" style="24" bestFit="1" customWidth="1"/>
    <col min="15643" max="15643" width="3.7109375" style="24" customWidth="1"/>
    <col min="15644" max="15644" width="4.5703125" style="24" customWidth="1"/>
    <col min="15645" max="15645" width="9.85546875" style="24" customWidth="1"/>
    <col min="15646" max="15646" width="11.42578125" style="24" customWidth="1"/>
    <col min="15647" max="15649" width="6" style="24" customWidth="1"/>
    <col min="15650" max="15650" width="1.7109375" style="24" customWidth="1"/>
    <col min="15651" max="15651" width="5.85546875" style="24" customWidth="1"/>
    <col min="15652" max="15653" width="5" style="24" customWidth="1"/>
    <col min="15654" max="15654" width="1.7109375" style="24" customWidth="1"/>
    <col min="15655" max="15655" width="5.42578125" style="24" customWidth="1"/>
    <col min="15656" max="15657" width="5" style="24" customWidth="1"/>
    <col min="15658" max="15658" width="1.7109375" style="24" customWidth="1"/>
    <col min="15659" max="15661" width="5.140625" style="24" customWidth="1"/>
    <col min="15662" max="15662" width="1.7109375" style="24" customWidth="1"/>
    <col min="15663" max="15663" width="5.28515625" style="24" customWidth="1"/>
    <col min="15664" max="15665" width="5.140625" style="24" customWidth="1"/>
    <col min="15666" max="15666" width="1.7109375" style="24" customWidth="1"/>
    <col min="15667" max="15667" width="5.42578125" style="24" customWidth="1"/>
    <col min="15668" max="15669" width="5" style="24" customWidth="1"/>
    <col min="15670" max="15670" width="1.7109375" style="24" customWidth="1"/>
    <col min="15671" max="15672" width="5.42578125" style="24" customWidth="1"/>
    <col min="15673" max="15673" width="5.28515625" style="24" customWidth="1"/>
    <col min="15674" max="15872" width="9.85546875" style="24"/>
    <col min="15873" max="15873" width="12.85546875" style="24" customWidth="1"/>
    <col min="15874" max="15874" width="6.42578125" style="24" bestFit="1" customWidth="1"/>
    <col min="15875" max="15876" width="6.28515625" style="24" bestFit="1" customWidth="1"/>
    <col min="15877" max="15877" width="1.42578125" style="24" customWidth="1"/>
    <col min="15878" max="15878" width="6.42578125" style="24" customWidth="1"/>
    <col min="15879" max="15879" width="5" style="24" customWidth="1"/>
    <col min="15880" max="15880" width="4.85546875" style="24" customWidth="1"/>
    <col min="15881" max="15881" width="1.42578125" style="24" customWidth="1"/>
    <col min="15882" max="15884" width="5.5703125" style="24" bestFit="1" customWidth="1"/>
    <col min="15885" max="15885" width="1.42578125" style="24" customWidth="1"/>
    <col min="15886" max="15886" width="5.5703125" style="24" customWidth="1"/>
    <col min="15887" max="15887" width="4.85546875" style="24" customWidth="1"/>
    <col min="15888" max="15888" width="5.42578125" style="24" bestFit="1" customWidth="1"/>
    <col min="15889" max="15889" width="1.42578125" style="24" customWidth="1"/>
    <col min="15890" max="15890" width="5.5703125" style="24" bestFit="1" customWidth="1"/>
    <col min="15891" max="15891" width="5" style="24" customWidth="1"/>
    <col min="15892" max="15892" width="5.5703125" style="24" bestFit="1" customWidth="1"/>
    <col min="15893" max="15893" width="1.42578125" style="24" customWidth="1"/>
    <col min="15894" max="15894" width="5" style="24" customWidth="1"/>
    <col min="15895" max="15895" width="4.85546875" style="24" customWidth="1"/>
    <col min="15896" max="15896" width="4.7109375" style="24" customWidth="1"/>
    <col min="15897" max="15897" width="1.42578125" style="24" customWidth="1"/>
    <col min="15898" max="15898" width="5.140625" style="24" bestFit="1" customWidth="1"/>
    <col min="15899" max="15899" width="3.7109375" style="24" customWidth="1"/>
    <col min="15900" max="15900" width="4.5703125" style="24" customWidth="1"/>
    <col min="15901" max="15901" width="9.85546875" style="24" customWidth="1"/>
    <col min="15902" max="15902" width="11.42578125" style="24" customWidth="1"/>
    <col min="15903" max="15905" width="6" style="24" customWidth="1"/>
    <col min="15906" max="15906" width="1.7109375" style="24" customWidth="1"/>
    <col min="15907" max="15907" width="5.85546875" style="24" customWidth="1"/>
    <col min="15908" max="15909" width="5" style="24" customWidth="1"/>
    <col min="15910" max="15910" width="1.7109375" style="24" customWidth="1"/>
    <col min="15911" max="15911" width="5.42578125" style="24" customWidth="1"/>
    <col min="15912" max="15913" width="5" style="24" customWidth="1"/>
    <col min="15914" max="15914" width="1.7109375" style="24" customWidth="1"/>
    <col min="15915" max="15917" width="5.140625" style="24" customWidth="1"/>
    <col min="15918" max="15918" width="1.7109375" style="24" customWidth="1"/>
    <col min="15919" max="15919" width="5.28515625" style="24" customWidth="1"/>
    <col min="15920" max="15921" width="5.140625" style="24" customWidth="1"/>
    <col min="15922" max="15922" width="1.7109375" style="24" customWidth="1"/>
    <col min="15923" max="15923" width="5.42578125" style="24" customWidth="1"/>
    <col min="15924" max="15925" width="5" style="24" customWidth="1"/>
    <col min="15926" max="15926" width="1.7109375" style="24" customWidth="1"/>
    <col min="15927" max="15928" width="5.42578125" style="24" customWidth="1"/>
    <col min="15929" max="15929" width="5.28515625" style="24" customWidth="1"/>
    <col min="15930" max="16128" width="9.85546875" style="24"/>
    <col min="16129" max="16129" width="12.85546875" style="24" customWidth="1"/>
    <col min="16130" max="16130" width="6.42578125" style="24" bestFit="1" customWidth="1"/>
    <col min="16131" max="16132" width="6.28515625" style="24" bestFit="1" customWidth="1"/>
    <col min="16133" max="16133" width="1.42578125" style="24" customWidth="1"/>
    <col min="16134" max="16134" width="6.42578125" style="24" customWidth="1"/>
    <col min="16135" max="16135" width="5" style="24" customWidth="1"/>
    <col min="16136" max="16136" width="4.85546875" style="24" customWidth="1"/>
    <col min="16137" max="16137" width="1.42578125" style="24" customWidth="1"/>
    <col min="16138" max="16140" width="5.5703125" style="24" bestFit="1" customWidth="1"/>
    <col min="16141" max="16141" width="1.42578125" style="24" customWidth="1"/>
    <col min="16142" max="16142" width="5.5703125" style="24" customWidth="1"/>
    <col min="16143" max="16143" width="4.85546875" style="24" customWidth="1"/>
    <col min="16144" max="16144" width="5.42578125" style="24" bestFit="1" customWidth="1"/>
    <col min="16145" max="16145" width="1.42578125" style="24" customWidth="1"/>
    <col min="16146" max="16146" width="5.5703125" style="24" bestFit="1" customWidth="1"/>
    <col min="16147" max="16147" width="5" style="24" customWidth="1"/>
    <col min="16148" max="16148" width="5.5703125" style="24" bestFit="1" customWidth="1"/>
    <col min="16149" max="16149" width="1.42578125" style="24" customWidth="1"/>
    <col min="16150" max="16150" width="5" style="24" customWidth="1"/>
    <col min="16151" max="16151" width="4.85546875" style="24" customWidth="1"/>
    <col min="16152" max="16152" width="4.7109375" style="24" customWidth="1"/>
    <col min="16153" max="16153" width="1.42578125" style="24" customWidth="1"/>
    <col min="16154" max="16154" width="5.140625" style="24" bestFit="1" customWidth="1"/>
    <col min="16155" max="16155" width="3.7109375" style="24" customWidth="1"/>
    <col min="16156" max="16156" width="4.5703125" style="24" customWidth="1"/>
    <col min="16157" max="16157" width="9.85546875" style="24" customWidth="1"/>
    <col min="16158" max="16158" width="11.42578125" style="24" customWidth="1"/>
    <col min="16159" max="16161" width="6" style="24" customWidth="1"/>
    <col min="16162" max="16162" width="1.7109375" style="24" customWidth="1"/>
    <col min="16163" max="16163" width="5.85546875" style="24" customWidth="1"/>
    <col min="16164" max="16165" width="5" style="24" customWidth="1"/>
    <col min="16166" max="16166" width="1.7109375" style="24" customWidth="1"/>
    <col min="16167" max="16167" width="5.42578125" style="24" customWidth="1"/>
    <col min="16168" max="16169" width="5" style="24" customWidth="1"/>
    <col min="16170" max="16170" width="1.7109375" style="24" customWidth="1"/>
    <col min="16171" max="16173" width="5.140625" style="24" customWidth="1"/>
    <col min="16174" max="16174" width="1.7109375" style="24" customWidth="1"/>
    <col min="16175" max="16175" width="5.28515625" style="24" customWidth="1"/>
    <col min="16176" max="16177" width="5.140625" style="24" customWidth="1"/>
    <col min="16178" max="16178" width="1.7109375" style="24" customWidth="1"/>
    <col min="16179" max="16179" width="5.42578125" style="24" customWidth="1"/>
    <col min="16180" max="16181" width="5" style="24" customWidth="1"/>
    <col min="16182" max="16182" width="1.7109375" style="24" customWidth="1"/>
    <col min="16183" max="16184" width="5.42578125" style="24" customWidth="1"/>
    <col min="16185" max="16185" width="5.28515625" style="24" customWidth="1"/>
    <col min="16186" max="16384" width="9.85546875" style="24"/>
  </cols>
  <sheetData>
    <row r="1" spans="1:59" ht="14.25" customHeight="1" thickBot="1" x14ac:dyDescent="0.3">
      <c r="A1" s="316" t="s">
        <v>146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G1" s="258" t="s">
        <v>232</v>
      </c>
    </row>
    <row r="2" spans="1:59" ht="14.25" x14ac:dyDescent="0.25">
      <c r="A2" s="316" t="s">
        <v>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6" t="s">
        <v>136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26" t="s">
        <v>30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6" t="s">
        <v>135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26" t="s">
        <v>80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26" t="s">
        <v>175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5" thickBot="1" x14ac:dyDescent="0.3">
      <c r="A7" s="22"/>
      <c r="B7" s="22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s="4" customFormat="1" x14ac:dyDescent="0.2">
      <c r="A8" s="308" t="s">
        <v>147</v>
      </c>
      <c r="B8" s="311" t="s">
        <v>11</v>
      </c>
      <c r="C8" s="311"/>
      <c r="D8" s="311"/>
      <c r="E8" s="8"/>
      <c r="F8" s="311" t="s">
        <v>13</v>
      </c>
      <c r="G8" s="311"/>
      <c r="H8" s="311"/>
      <c r="I8" s="8"/>
      <c r="J8" s="311" t="s">
        <v>14</v>
      </c>
      <c r="K8" s="311"/>
      <c r="L8" s="311"/>
      <c r="M8" s="8"/>
      <c r="N8" s="311" t="s">
        <v>15</v>
      </c>
      <c r="O8" s="311"/>
      <c r="P8" s="311"/>
      <c r="Q8" s="8"/>
      <c r="R8" s="311" t="s">
        <v>17</v>
      </c>
      <c r="S8" s="311"/>
      <c r="T8" s="311"/>
      <c r="U8" s="8"/>
      <c r="V8" s="311" t="s">
        <v>18</v>
      </c>
      <c r="W8" s="311"/>
      <c r="X8" s="311"/>
      <c r="Y8" s="8"/>
      <c r="Z8" s="311" t="s">
        <v>19</v>
      </c>
      <c r="AA8" s="311"/>
      <c r="AB8" s="311"/>
      <c r="AD8" s="336" t="s">
        <v>147</v>
      </c>
      <c r="AE8" s="179" t="s">
        <v>41</v>
      </c>
      <c r="AF8" s="179"/>
      <c r="AG8" s="179"/>
      <c r="AH8" s="180"/>
      <c r="AI8" s="179" t="s">
        <v>13</v>
      </c>
      <c r="AJ8" s="179"/>
      <c r="AK8" s="179"/>
      <c r="AL8" s="180"/>
      <c r="AM8" s="179" t="s">
        <v>14</v>
      </c>
      <c r="AN8" s="179"/>
      <c r="AO8" s="179"/>
      <c r="AP8" s="180"/>
      <c r="AQ8" s="179" t="s">
        <v>15</v>
      </c>
      <c r="AR8" s="179"/>
      <c r="AS8" s="179"/>
      <c r="AT8" s="180"/>
      <c r="AU8" s="179" t="s">
        <v>17</v>
      </c>
      <c r="AV8" s="179"/>
      <c r="AW8" s="179"/>
      <c r="AX8" s="180"/>
      <c r="AY8" s="179" t="s">
        <v>18</v>
      </c>
      <c r="AZ8" s="179"/>
      <c r="BA8" s="179"/>
      <c r="BB8" s="180"/>
      <c r="BC8" s="179" t="s">
        <v>19</v>
      </c>
      <c r="BD8" s="179"/>
      <c r="BE8" s="179"/>
    </row>
    <row r="9" spans="1:59" s="4" customFormat="1" ht="13.5" thickBot="1" x14ac:dyDescent="0.25">
      <c r="A9" s="309"/>
      <c r="B9" s="11" t="s">
        <v>32</v>
      </c>
      <c r="C9" s="11" t="s">
        <v>33</v>
      </c>
      <c r="D9" s="11" t="s">
        <v>34</v>
      </c>
      <c r="E9" s="11"/>
      <c r="F9" s="11" t="s">
        <v>32</v>
      </c>
      <c r="G9" s="11" t="s">
        <v>33</v>
      </c>
      <c r="H9" s="11" t="s">
        <v>34</v>
      </c>
      <c r="I9" s="11"/>
      <c r="J9" s="11" t="s">
        <v>32</v>
      </c>
      <c r="K9" s="11" t="s">
        <v>33</v>
      </c>
      <c r="L9" s="11" t="s">
        <v>34</v>
      </c>
      <c r="M9" s="11"/>
      <c r="N9" s="11" t="s">
        <v>32</v>
      </c>
      <c r="O9" s="11" t="s">
        <v>33</v>
      </c>
      <c r="P9" s="11" t="s">
        <v>34</v>
      </c>
      <c r="Q9" s="11"/>
      <c r="R9" s="11" t="s">
        <v>32</v>
      </c>
      <c r="S9" s="11" t="s">
        <v>33</v>
      </c>
      <c r="T9" s="11" t="s">
        <v>34</v>
      </c>
      <c r="U9" s="11"/>
      <c r="V9" s="11" t="s">
        <v>32</v>
      </c>
      <c r="W9" s="11" t="s">
        <v>33</v>
      </c>
      <c r="X9" s="11" t="s">
        <v>34</v>
      </c>
      <c r="Y9" s="11"/>
      <c r="Z9" s="11" t="s">
        <v>32</v>
      </c>
      <c r="AA9" s="11" t="s">
        <v>33</v>
      </c>
      <c r="AB9" s="11" t="s">
        <v>34</v>
      </c>
      <c r="AD9" s="335"/>
      <c r="AE9" s="181" t="s">
        <v>32</v>
      </c>
      <c r="AF9" s="181" t="s">
        <v>33</v>
      </c>
      <c r="AG9" s="181" t="s">
        <v>34</v>
      </c>
      <c r="AH9" s="181"/>
      <c r="AI9" s="181" t="s">
        <v>32</v>
      </c>
      <c r="AJ9" s="181" t="s">
        <v>33</v>
      </c>
      <c r="AK9" s="181" t="s">
        <v>34</v>
      </c>
      <c r="AL9" s="181"/>
      <c r="AM9" s="181" t="s">
        <v>32</v>
      </c>
      <c r="AN9" s="181" t="s">
        <v>33</v>
      </c>
      <c r="AO9" s="181" t="s">
        <v>34</v>
      </c>
      <c r="AP9" s="181"/>
      <c r="AQ9" s="181" t="s">
        <v>32</v>
      </c>
      <c r="AR9" s="181" t="s">
        <v>33</v>
      </c>
      <c r="AS9" s="181" t="s">
        <v>34</v>
      </c>
      <c r="AT9" s="181"/>
      <c r="AU9" s="181" t="s">
        <v>32</v>
      </c>
      <c r="AV9" s="181" t="s">
        <v>33</v>
      </c>
      <c r="AW9" s="181" t="s">
        <v>34</v>
      </c>
      <c r="AX9" s="181"/>
      <c r="AY9" s="181" t="s">
        <v>32</v>
      </c>
      <c r="AZ9" s="181" t="s">
        <v>33</v>
      </c>
      <c r="BA9" s="181" t="s">
        <v>34</v>
      </c>
      <c r="BB9" s="181"/>
      <c r="BC9" s="181" t="s">
        <v>32</v>
      </c>
      <c r="BD9" s="181" t="s">
        <v>33</v>
      </c>
      <c r="BE9" s="181" t="s">
        <v>34</v>
      </c>
    </row>
    <row r="10" spans="1:59" s="4" customFormat="1" ht="6" customHeight="1" x14ac:dyDescent="0.25">
      <c r="AD10" s="148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4"/>
    </row>
    <row r="11" spans="1:59" s="26" customFormat="1" ht="14.25" customHeight="1" x14ac:dyDescent="0.25">
      <c r="A11" s="26" t="s">
        <v>50</v>
      </c>
      <c r="B11" s="197">
        <f>+B21+B31</f>
        <v>14169</v>
      </c>
      <c r="C11" s="197">
        <f>+C21+C31</f>
        <v>8629</v>
      </c>
      <c r="D11" s="197">
        <f>+D21+D31</f>
        <v>5538</v>
      </c>
      <c r="E11" s="197"/>
      <c r="F11" s="197">
        <f>+F21+F31</f>
        <v>919</v>
      </c>
      <c r="G11" s="197">
        <f>+G21+G31</f>
        <v>536</v>
      </c>
      <c r="H11" s="197">
        <f>+H21+H31</f>
        <v>383</v>
      </c>
      <c r="I11" s="197"/>
      <c r="J11" s="197">
        <f>+J21+J31</f>
        <v>5150</v>
      </c>
      <c r="K11" s="197">
        <f>+K21+K31</f>
        <v>3123</v>
      </c>
      <c r="L11" s="197">
        <f>+L21+L31</f>
        <v>2027</v>
      </c>
      <c r="M11" s="197"/>
      <c r="N11" s="197">
        <f>+N21+N31</f>
        <v>2567</v>
      </c>
      <c r="O11" s="197">
        <f>+O21+O31</f>
        <v>1545</v>
      </c>
      <c r="P11" s="197">
        <f>+P21+P31</f>
        <v>1022</v>
      </c>
      <c r="Q11" s="197"/>
      <c r="R11" s="197">
        <f>+R21+R31</f>
        <v>2927</v>
      </c>
      <c r="S11" s="197">
        <f>+S21+S31</f>
        <v>1789</v>
      </c>
      <c r="T11" s="197">
        <f>+T21+T31</f>
        <v>1138</v>
      </c>
      <c r="U11" s="197"/>
      <c r="V11" s="197">
        <f>+V21+V31</f>
        <v>1922</v>
      </c>
      <c r="W11" s="197">
        <f>+W21+W31</f>
        <v>1211</v>
      </c>
      <c r="X11" s="197">
        <f>+X21+X31</f>
        <v>711</v>
      </c>
      <c r="Y11" s="197"/>
      <c r="Z11" s="197">
        <f>+Z21+Z31</f>
        <v>684</v>
      </c>
      <c r="AA11" s="197">
        <f>+AA21+AA31</f>
        <v>421</v>
      </c>
      <c r="AB11" s="197">
        <f>+AB21+AB31</f>
        <v>263</v>
      </c>
      <c r="AD11" s="185" t="s">
        <v>50</v>
      </c>
      <c r="AE11" s="198">
        <f>+AE21+AE31</f>
        <v>444816</v>
      </c>
      <c r="AF11" s="198">
        <f>+AF21+AF31</f>
        <v>228588</v>
      </c>
      <c r="AG11" s="198">
        <f>+AG21+AG31</f>
        <v>216228</v>
      </c>
      <c r="AH11" s="198"/>
      <c r="AI11" s="198">
        <f>+AI21+AI31</f>
        <v>74541</v>
      </c>
      <c r="AJ11" s="198">
        <f>+AJ21+AJ31</f>
        <v>38335</v>
      </c>
      <c r="AK11" s="199">
        <f>+AI11-AJ11</f>
        <v>36206</v>
      </c>
      <c r="AL11" s="198"/>
      <c r="AM11" s="198">
        <f>+AM21+AM31</f>
        <v>80982</v>
      </c>
      <c r="AN11" s="198">
        <f>+AN21+AN31</f>
        <v>42147</v>
      </c>
      <c r="AO11" s="199">
        <f>+AM11-AN11</f>
        <v>38835</v>
      </c>
      <c r="AP11" s="198"/>
      <c r="AQ11" s="198">
        <f>+AQ21+AQ31</f>
        <v>74704</v>
      </c>
      <c r="AR11" s="198">
        <f>+AR21+AR31</f>
        <v>38439</v>
      </c>
      <c r="AS11" s="199">
        <f>+AQ11-AR11</f>
        <v>36265</v>
      </c>
      <c r="AT11" s="198"/>
      <c r="AU11" s="198">
        <f>+AU21+AU31</f>
        <v>73360</v>
      </c>
      <c r="AV11" s="198">
        <f>+AV21+AV31</f>
        <v>37689</v>
      </c>
      <c r="AW11" s="199">
        <f>+AU11-AV11</f>
        <v>35671</v>
      </c>
      <c r="AX11" s="198"/>
      <c r="AY11" s="198">
        <f>+AY21+AY31</f>
        <v>71380</v>
      </c>
      <c r="AZ11" s="198">
        <f>+AZ21+AZ31</f>
        <v>36471</v>
      </c>
      <c r="BA11" s="199">
        <f>+AY11-AZ11</f>
        <v>34909</v>
      </c>
      <c r="BB11" s="198"/>
      <c r="BC11" s="198">
        <f>+BC21+BC31</f>
        <v>69849</v>
      </c>
      <c r="BD11" s="198">
        <f>+BD21+BD31</f>
        <v>35507</v>
      </c>
      <c r="BE11" s="199">
        <f>+BC11-BD11</f>
        <v>34342</v>
      </c>
    </row>
    <row r="12" spans="1:59" s="4" customFormat="1" ht="6" customHeight="1" x14ac:dyDescent="0.25">
      <c r="A12" s="26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D12" s="187"/>
      <c r="AE12" s="144"/>
      <c r="AF12" s="144"/>
      <c r="AG12" s="144"/>
      <c r="AH12" s="144"/>
      <c r="AI12" s="144"/>
      <c r="AJ12" s="144"/>
      <c r="AK12" s="188"/>
      <c r="AL12" s="144"/>
      <c r="AM12" s="144"/>
      <c r="AN12" s="144"/>
      <c r="AO12" s="188"/>
      <c r="AP12" s="144"/>
      <c r="AQ12" s="144"/>
      <c r="AR12" s="144"/>
      <c r="AS12" s="188"/>
      <c r="AT12" s="144"/>
      <c r="AU12" s="144"/>
      <c r="AV12" s="144"/>
      <c r="AW12" s="188"/>
      <c r="AX12" s="144"/>
      <c r="AY12" s="144"/>
      <c r="AZ12" s="144"/>
      <c r="BA12" s="188"/>
      <c r="BB12" s="144"/>
      <c r="BC12" s="144"/>
      <c r="BD12" s="144"/>
      <c r="BE12" s="188"/>
    </row>
    <row r="13" spans="1:59" s="4" customFormat="1" ht="14.25" customHeight="1" x14ac:dyDescent="0.25">
      <c r="A13" s="4" t="s">
        <v>81</v>
      </c>
      <c r="B13" s="111">
        <f t="shared" ref="B13:D19" si="0">+B23+B33</f>
        <v>4101</v>
      </c>
      <c r="C13" s="111">
        <f t="shared" si="0"/>
        <v>2492</v>
      </c>
      <c r="D13" s="111">
        <f t="shared" si="0"/>
        <v>1609</v>
      </c>
      <c r="E13" s="111"/>
      <c r="F13" s="111">
        <f t="shared" ref="F13:H19" si="1">+F23+F33</f>
        <v>276</v>
      </c>
      <c r="G13" s="111">
        <f t="shared" si="1"/>
        <v>162</v>
      </c>
      <c r="H13" s="111">
        <f t="shared" si="1"/>
        <v>114</v>
      </c>
      <c r="I13" s="111"/>
      <c r="J13" s="111">
        <f t="shared" ref="J13:L19" si="2">+J23+J33</f>
        <v>1379</v>
      </c>
      <c r="K13" s="111">
        <f t="shared" si="2"/>
        <v>834</v>
      </c>
      <c r="L13" s="111">
        <f t="shared" si="2"/>
        <v>545</v>
      </c>
      <c r="M13" s="111"/>
      <c r="N13" s="111">
        <f t="shared" ref="N13:P19" si="3">+N23+N33</f>
        <v>737</v>
      </c>
      <c r="O13" s="111">
        <f t="shared" si="3"/>
        <v>434</v>
      </c>
      <c r="P13" s="111">
        <f t="shared" si="3"/>
        <v>303</v>
      </c>
      <c r="Q13" s="111"/>
      <c r="R13" s="111">
        <f t="shared" ref="R13:T19" si="4">+R23+R33</f>
        <v>873</v>
      </c>
      <c r="S13" s="111">
        <f t="shared" si="4"/>
        <v>548</v>
      </c>
      <c r="T13" s="111">
        <f t="shared" si="4"/>
        <v>325</v>
      </c>
      <c r="U13" s="111"/>
      <c r="V13" s="111">
        <f t="shared" ref="V13:X19" si="5">+V23+V33</f>
        <v>631</v>
      </c>
      <c r="W13" s="111">
        <f t="shared" si="5"/>
        <v>397</v>
      </c>
      <c r="X13" s="111">
        <f t="shared" si="5"/>
        <v>234</v>
      </c>
      <c r="Y13" s="111"/>
      <c r="Z13" s="111">
        <f t="shared" ref="Z13:AB19" si="6">+Z23+Z33</f>
        <v>205</v>
      </c>
      <c r="AA13" s="111">
        <f t="shared" si="6"/>
        <v>117</v>
      </c>
      <c r="AB13" s="111">
        <f t="shared" si="6"/>
        <v>88</v>
      </c>
      <c r="AD13" s="186" t="s">
        <v>82</v>
      </c>
      <c r="AE13" s="144">
        <f t="shared" ref="AE13:AG19" si="7">+AE23+AE33</f>
        <v>127718</v>
      </c>
      <c r="AF13" s="144">
        <f t="shared" si="7"/>
        <v>65461</v>
      </c>
      <c r="AG13" s="144">
        <f t="shared" si="7"/>
        <v>62257</v>
      </c>
      <c r="AH13" s="144"/>
      <c r="AI13" s="144">
        <f t="shared" ref="AI13:AJ19" si="8">+AI23+AI33</f>
        <v>21271</v>
      </c>
      <c r="AJ13" s="144">
        <f t="shared" si="8"/>
        <v>10927</v>
      </c>
      <c r="AK13" s="188">
        <f t="shared" ref="AK13:AK19" si="9">+AI13-AJ13</f>
        <v>10344</v>
      </c>
      <c r="AL13" s="144"/>
      <c r="AM13" s="144">
        <f t="shared" ref="AM13:AN19" si="10">+AM23+AM33</f>
        <v>22985</v>
      </c>
      <c r="AN13" s="144">
        <f t="shared" si="10"/>
        <v>11917</v>
      </c>
      <c r="AO13" s="188">
        <f t="shared" ref="AO13:AO19" si="11">+AM13-AN13</f>
        <v>11068</v>
      </c>
      <c r="AP13" s="144"/>
      <c r="AQ13" s="144">
        <f t="shared" ref="AQ13:AR19" si="12">+AQ23+AQ33</f>
        <v>21407</v>
      </c>
      <c r="AR13" s="144">
        <f t="shared" si="12"/>
        <v>11068</v>
      </c>
      <c r="AS13" s="188">
        <f t="shared" ref="AS13:AS19" si="13">+AQ13-AR13</f>
        <v>10339</v>
      </c>
      <c r="AT13" s="144"/>
      <c r="AU13" s="144">
        <f t="shared" ref="AU13:AV19" si="14">+AU23+AU33</f>
        <v>20993</v>
      </c>
      <c r="AV13" s="144">
        <f t="shared" si="14"/>
        <v>10742</v>
      </c>
      <c r="AW13" s="188">
        <f t="shared" ref="AW13:AW19" si="15">+AU13-AV13</f>
        <v>10251</v>
      </c>
      <c r="AX13" s="144"/>
      <c r="AY13" s="144">
        <f t="shared" ref="AY13:AZ19" si="16">+AY23+AY33</f>
        <v>20450</v>
      </c>
      <c r="AZ13" s="144">
        <f t="shared" si="16"/>
        <v>10392</v>
      </c>
      <c r="BA13" s="188">
        <f t="shared" ref="BA13:BA19" si="17">+AY13-AZ13</f>
        <v>10058</v>
      </c>
      <c r="BB13" s="144"/>
      <c r="BC13" s="144">
        <f t="shared" ref="BC13:BD19" si="18">+BC23+BC33</f>
        <v>20612</v>
      </c>
      <c r="BD13" s="144">
        <f t="shared" si="18"/>
        <v>10415</v>
      </c>
      <c r="BE13" s="188">
        <f t="shared" ref="BE13:BE19" si="19">+BC13-BD13</f>
        <v>10197</v>
      </c>
    </row>
    <row r="14" spans="1:59" s="4" customFormat="1" ht="14.25" customHeight="1" x14ac:dyDescent="0.25">
      <c r="A14" s="4" t="s">
        <v>83</v>
      </c>
      <c r="B14" s="111">
        <f t="shared" si="0"/>
        <v>2809</v>
      </c>
      <c r="C14" s="111">
        <f t="shared" si="0"/>
        <v>1705</v>
      </c>
      <c r="D14" s="111">
        <f t="shared" si="0"/>
        <v>1102</v>
      </c>
      <c r="E14" s="111"/>
      <c r="F14" s="111">
        <f t="shared" si="1"/>
        <v>219</v>
      </c>
      <c r="G14" s="111">
        <f t="shared" si="1"/>
        <v>123</v>
      </c>
      <c r="H14" s="111">
        <f t="shared" si="1"/>
        <v>96</v>
      </c>
      <c r="I14" s="111"/>
      <c r="J14" s="111">
        <f t="shared" si="2"/>
        <v>1015</v>
      </c>
      <c r="K14" s="111">
        <f t="shared" si="2"/>
        <v>601</v>
      </c>
      <c r="L14" s="111">
        <f t="shared" si="2"/>
        <v>414</v>
      </c>
      <c r="M14" s="111"/>
      <c r="N14" s="111">
        <f t="shared" si="3"/>
        <v>534</v>
      </c>
      <c r="O14" s="111">
        <f t="shared" si="3"/>
        <v>328</v>
      </c>
      <c r="P14" s="111">
        <f t="shared" si="3"/>
        <v>206</v>
      </c>
      <c r="Q14" s="111"/>
      <c r="R14" s="111">
        <f t="shared" si="4"/>
        <v>533</v>
      </c>
      <c r="S14" s="111">
        <f t="shared" si="4"/>
        <v>320</v>
      </c>
      <c r="T14" s="111">
        <f t="shared" si="4"/>
        <v>213</v>
      </c>
      <c r="U14" s="111"/>
      <c r="V14" s="111">
        <f t="shared" si="5"/>
        <v>375</v>
      </c>
      <c r="W14" s="111">
        <f t="shared" si="5"/>
        <v>247</v>
      </c>
      <c r="X14" s="111">
        <f t="shared" si="5"/>
        <v>128</v>
      </c>
      <c r="Y14" s="111"/>
      <c r="Z14" s="111">
        <f t="shared" si="6"/>
        <v>133</v>
      </c>
      <c r="AA14" s="111">
        <f t="shared" si="6"/>
        <v>86</v>
      </c>
      <c r="AB14" s="111">
        <f t="shared" si="6"/>
        <v>47</v>
      </c>
      <c r="AD14" s="145" t="s">
        <v>84</v>
      </c>
      <c r="AE14" s="144">
        <f t="shared" si="7"/>
        <v>90643</v>
      </c>
      <c r="AF14" s="144">
        <f t="shared" si="7"/>
        <v>46645</v>
      </c>
      <c r="AG14" s="144">
        <f t="shared" si="7"/>
        <v>43998</v>
      </c>
      <c r="AH14" s="144"/>
      <c r="AI14" s="144">
        <f t="shared" si="8"/>
        <v>15427</v>
      </c>
      <c r="AJ14" s="144">
        <f t="shared" si="8"/>
        <v>7990</v>
      </c>
      <c r="AK14" s="188">
        <f t="shared" si="9"/>
        <v>7437</v>
      </c>
      <c r="AL14" s="144"/>
      <c r="AM14" s="144">
        <f t="shared" si="10"/>
        <v>16719</v>
      </c>
      <c r="AN14" s="144">
        <f t="shared" si="10"/>
        <v>8715</v>
      </c>
      <c r="AO14" s="188">
        <f t="shared" si="11"/>
        <v>8004</v>
      </c>
      <c r="AP14" s="144"/>
      <c r="AQ14" s="144">
        <f t="shared" si="12"/>
        <v>15022</v>
      </c>
      <c r="AR14" s="144">
        <f t="shared" si="12"/>
        <v>7733</v>
      </c>
      <c r="AS14" s="188">
        <f t="shared" si="13"/>
        <v>7289</v>
      </c>
      <c r="AT14" s="144"/>
      <c r="AU14" s="144">
        <f t="shared" si="14"/>
        <v>15179</v>
      </c>
      <c r="AV14" s="144">
        <f t="shared" si="14"/>
        <v>7777</v>
      </c>
      <c r="AW14" s="188">
        <f t="shared" si="15"/>
        <v>7402</v>
      </c>
      <c r="AX14" s="144"/>
      <c r="AY14" s="144">
        <f t="shared" si="16"/>
        <v>14457</v>
      </c>
      <c r="AZ14" s="144">
        <f t="shared" si="16"/>
        <v>7388</v>
      </c>
      <c r="BA14" s="188">
        <f t="shared" si="17"/>
        <v>7069</v>
      </c>
      <c r="BB14" s="144"/>
      <c r="BC14" s="144">
        <f t="shared" si="18"/>
        <v>13839</v>
      </c>
      <c r="BD14" s="144">
        <f t="shared" si="18"/>
        <v>7042</v>
      </c>
      <c r="BE14" s="188">
        <f t="shared" si="19"/>
        <v>6797</v>
      </c>
    </row>
    <row r="15" spans="1:59" s="4" customFormat="1" ht="14.25" customHeight="1" x14ac:dyDescent="0.25">
      <c r="A15" s="4" t="s">
        <v>85</v>
      </c>
      <c r="B15" s="111">
        <f t="shared" si="0"/>
        <v>1498</v>
      </c>
      <c r="C15" s="111">
        <f t="shared" si="0"/>
        <v>860</v>
      </c>
      <c r="D15" s="111">
        <f t="shared" si="0"/>
        <v>638</v>
      </c>
      <c r="E15" s="111"/>
      <c r="F15" s="111">
        <f t="shared" si="1"/>
        <v>68</v>
      </c>
      <c r="G15" s="111">
        <f t="shared" si="1"/>
        <v>44</v>
      </c>
      <c r="H15" s="111">
        <f t="shared" si="1"/>
        <v>24</v>
      </c>
      <c r="I15" s="111"/>
      <c r="J15" s="111">
        <f t="shared" si="2"/>
        <v>505</v>
      </c>
      <c r="K15" s="111">
        <f t="shared" si="2"/>
        <v>273</v>
      </c>
      <c r="L15" s="111">
        <f t="shared" si="2"/>
        <v>232</v>
      </c>
      <c r="M15" s="111"/>
      <c r="N15" s="111">
        <f t="shared" si="3"/>
        <v>247</v>
      </c>
      <c r="O15" s="111">
        <f t="shared" si="3"/>
        <v>148</v>
      </c>
      <c r="P15" s="111">
        <f t="shared" si="3"/>
        <v>99</v>
      </c>
      <c r="Q15" s="111"/>
      <c r="R15" s="111">
        <f t="shared" si="4"/>
        <v>332</v>
      </c>
      <c r="S15" s="111">
        <f t="shared" si="4"/>
        <v>193</v>
      </c>
      <c r="T15" s="111">
        <f t="shared" si="4"/>
        <v>139</v>
      </c>
      <c r="U15" s="111"/>
      <c r="V15" s="111">
        <f t="shared" si="5"/>
        <v>247</v>
      </c>
      <c r="W15" s="111">
        <f t="shared" si="5"/>
        <v>140</v>
      </c>
      <c r="X15" s="111">
        <f t="shared" si="5"/>
        <v>107</v>
      </c>
      <c r="Y15" s="111"/>
      <c r="Z15" s="111">
        <f t="shared" si="6"/>
        <v>99</v>
      </c>
      <c r="AA15" s="111">
        <f t="shared" si="6"/>
        <v>61</v>
      </c>
      <c r="AB15" s="111">
        <f t="shared" si="6"/>
        <v>38</v>
      </c>
      <c r="AD15" s="145" t="s">
        <v>86</v>
      </c>
      <c r="AE15" s="144">
        <f t="shared" si="7"/>
        <v>48089</v>
      </c>
      <c r="AF15" s="144">
        <f t="shared" si="7"/>
        <v>24593</v>
      </c>
      <c r="AG15" s="144">
        <f t="shared" si="7"/>
        <v>23496</v>
      </c>
      <c r="AH15" s="144"/>
      <c r="AI15" s="144">
        <f t="shared" si="8"/>
        <v>7878</v>
      </c>
      <c r="AJ15" s="144">
        <f t="shared" si="8"/>
        <v>4045</v>
      </c>
      <c r="AK15" s="188">
        <f t="shared" si="9"/>
        <v>3833</v>
      </c>
      <c r="AL15" s="144"/>
      <c r="AM15" s="144">
        <f t="shared" si="10"/>
        <v>8587</v>
      </c>
      <c r="AN15" s="144">
        <f t="shared" si="10"/>
        <v>4381</v>
      </c>
      <c r="AO15" s="188">
        <f t="shared" si="11"/>
        <v>4206</v>
      </c>
      <c r="AP15" s="144"/>
      <c r="AQ15" s="144">
        <f t="shared" si="12"/>
        <v>8170</v>
      </c>
      <c r="AR15" s="144">
        <f t="shared" si="12"/>
        <v>4165</v>
      </c>
      <c r="AS15" s="188">
        <f t="shared" si="13"/>
        <v>4005</v>
      </c>
      <c r="AT15" s="144"/>
      <c r="AU15" s="144">
        <f t="shared" si="14"/>
        <v>7999</v>
      </c>
      <c r="AV15" s="144">
        <f t="shared" si="14"/>
        <v>4141</v>
      </c>
      <c r="AW15" s="188">
        <f t="shared" si="15"/>
        <v>3858</v>
      </c>
      <c r="AX15" s="144"/>
      <c r="AY15" s="144">
        <f t="shared" si="16"/>
        <v>7755</v>
      </c>
      <c r="AZ15" s="144">
        <f t="shared" si="16"/>
        <v>3986</v>
      </c>
      <c r="BA15" s="188">
        <f t="shared" si="17"/>
        <v>3769</v>
      </c>
      <c r="BB15" s="144"/>
      <c r="BC15" s="144">
        <f t="shared" si="18"/>
        <v>7700</v>
      </c>
      <c r="BD15" s="144">
        <f t="shared" si="18"/>
        <v>3875</v>
      </c>
      <c r="BE15" s="188">
        <f t="shared" si="19"/>
        <v>3825</v>
      </c>
    </row>
    <row r="16" spans="1:59" s="4" customFormat="1" ht="14.25" customHeight="1" x14ac:dyDescent="0.25">
      <c r="A16" s="4" t="s">
        <v>87</v>
      </c>
      <c r="B16" s="111">
        <f t="shared" si="0"/>
        <v>989</v>
      </c>
      <c r="C16" s="111">
        <f t="shared" si="0"/>
        <v>616</v>
      </c>
      <c r="D16" s="111">
        <f t="shared" si="0"/>
        <v>373</v>
      </c>
      <c r="E16" s="111"/>
      <c r="F16" s="111">
        <f t="shared" si="1"/>
        <v>65</v>
      </c>
      <c r="G16" s="111">
        <f t="shared" si="1"/>
        <v>37</v>
      </c>
      <c r="H16" s="111">
        <f t="shared" si="1"/>
        <v>28</v>
      </c>
      <c r="I16" s="111"/>
      <c r="J16" s="111">
        <f t="shared" si="2"/>
        <v>345</v>
      </c>
      <c r="K16" s="111">
        <f t="shared" si="2"/>
        <v>215</v>
      </c>
      <c r="L16" s="111">
        <f t="shared" si="2"/>
        <v>130</v>
      </c>
      <c r="M16" s="111"/>
      <c r="N16" s="111">
        <f t="shared" si="3"/>
        <v>166</v>
      </c>
      <c r="O16" s="111">
        <f t="shared" si="3"/>
        <v>100</v>
      </c>
      <c r="P16" s="111">
        <f t="shared" si="3"/>
        <v>66</v>
      </c>
      <c r="Q16" s="111"/>
      <c r="R16" s="111">
        <f t="shared" si="4"/>
        <v>242</v>
      </c>
      <c r="S16" s="111">
        <f t="shared" si="4"/>
        <v>147</v>
      </c>
      <c r="T16" s="111">
        <f t="shared" si="4"/>
        <v>95</v>
      </c>
      <c r="U16" s="111"/>
      <c r="V16" s="111">
        <f t="shared" si="5"/>
        <v>137</v>
      </c>
      <c r="W16" s="111">
        <f t="shared" si="5"/>
        <v>92</v>
      </c>
      <c r="X16" s="111">
        <f t="shared" si="5"/>
        <v>45</v>
      </c>
      <c r="Y16" s="111"/>
      <c r="Z16" s="111">
        <f t="shared" si="6"/>
        <v>34</v>
      </c>
      <c r="AA16" s="111">
        <f t="shared" si="6"/>
        <v>25</v>
      </c>
      <c r="AB16" s="111">
        <f t="shared" si="6"/>
        <v>9</v>
      </c>
      <c r="AD16" s="145" t="s">
        <v>88</v>
      </c>
      <c r="AE16" s="144">
        <f t="shared" si="7"/>
        <v>42744</v>
      </c>
      <c r="AF16" s="144">
        <f t="shared" si="7"/>
        <v>21795</v>
      </c>
      <c r="AG16" s="144">
        <f t="shared" si="7"/>
        <v>20949</v>
      </c>
      <c r="AH16" s="144"/>
      <c r="AI16" s="144">
        <f t="shared" si="8"/>
        <v>7221</v>
      </c>
      <c r="AJ16" s="144">
        <f t="shared" si="8"/>
        <v>3610</v>
      </c>
      <c r="AK16" s="188">
        <f t="shared" si="9"/>
        <v>3611</v>
      </c>
      <c r="AL16" s="144"/>
      <c r="AM16" s="144">
        <f t="shared" si="10"/>
        <v>7433</v>
      </c>
      <c r="AN16" s="144">
        <f t="shared" si="10"/>
        <v>3824</v>
      </c>
      <c r="AO16" s="188">
        <f t="shared" si="11"/>
        <v>3609</v>
      </c>
      <c r="AP16" s="144"/>
      <c r="AQ16" s="144">
        <f t="shared" si="12"/>
        <v>7113</v>
      </c>
      <c r="AR16" s="144">
        <f t="shared" si="12"/>
        <v>3617</v>
      </c>
      <c r="AS16" s="188">
        <f t="shared" si="13"/>
        <v>3496</v>
      </c>
      <c r="AT16" s="144"/>
      <c r="AU16" s="144">
        <f t="shared" si="14"/>
        <v>7016</v>
      </c>
      <c r="AV16" s="144">
        <f t="shared" si="14"/>
        <v>3635</v>
      </c>
      <c r="AW16" s="188">
        <f t="shared" si="15"/>
        <v>3381</v>
      </c>
      <c r="AX16" s="144"/>
      <c r="AY16" s="144">
        <f t="shared" si="16"/>
        <v>7101</v>
      </c>
      <c r="AZ16" s="144">
        <f t="shared" si="16"/>
        <v>3612</v>
      </c>
      <c r="BA16" s="188">
        <f t="shared" si="17"/>
        <v>3489</v>
      </c>
      <c r="BB16" s="144"/>
      <c r="BC16" s="144">
        <f t="shared" si="18"/>
        <v>6860</v>
      </c>
      <c r="BD16" s="144">
        <f t="shared" si="18"/>
        <v>3497</v>
      </c>
      <c r="BE16" s="188">
        <f t="shared" si="19"/>
        <v>3363</v>
      </c>
    </row>
    <row r="17" spans="1:57" s="4" customFormat="1" ht="14.25" customHeight="1" x14ac:dyDescent="0.25">
      <c r="A17" s="4" t="s">
        <v>89</v>
      </c>
      <c r="B17" s="111">
        <f t="shared" si="0"/>
        <v>957</v>
      </c>
      <c r="C17" s="111">
        <f t="shared" si="0"/>
        <v>613</v>
      </c>
      <c r="D17" s="111">
        <f t="shared" si="0"/>
        <v>344</v>
      </c>
      <c r="E17" s="111"/>
      <c r="F17" s="111">
        <f t="shared" si="1"/>
        <v>37</v>
      </c>
      <c r="G17" s="111">
        <f t="shared" si="1"/>
        <v>24</v>
      </c>
      <c r="H17" s="111">
        <f t="shared" si="1"/>
        <v>13</v>
      </c>
      <c r="I17" s="111"/>
      <c r="J17" s="111">
        <f t="shared" si="2"/>
        <v>465</v>
      </c>
      <c r="K17" s="111">
        <f t="shared" si="2"/>
        <v>302</v>
      </c>
      <c r="L17" s="111">
        <f t="shared" si="2"/>
        <v>163</v>
      </c>
      <c r="M17" s="111"/>
      <c r="N17" s="111">
        <f t="shared" si="3"/>
        <v>182</v>
      </c>
      <c r="O17" s="111">
        <f t="shared" si="3"/>
        <v>112</v>
      </c>
      <c r="P17" s="111">
        <f t="shared" si="3"/>
        <v>70</v>
      </c>
      <c r="Q17" s="111"/>
      <c r="R17" s="111">
        <f t="shared" si="4"/>
        <v>172</v>
      </c>
      <c r="S17" s="111">
        <f t="shared" si="4"/>
        <v>116</v>
      </c>
      <c r="T17" s="111">
        <f t="shared" si="4"/>
        <v>56</v>
      </c>
      <c r="U17" s="111"/>
      <c r="V17" s="111">
        <f t="shared" si="5"/>
        <v>83</v>
      </c>
      <c r="W17" s="111">
        <f t="shared" si="5"/>
        <v>48</v>
      </c>
      <c r="X17" s="111">
        <f t="shared" si="5"/>
        <v>35</v>
      </c>
      <c r="Y17" s="111"/>
      <c r="Z17" s="111">
        <f t="shared" si="6"/>
        <v>18</v>
      </c>
      <c r="AA17" s="111">
        <f t="shared" si="6"/>
        <v>11</v>
      </c>
      <c r="AB17" s="111">
        <f t="shared" si="6"/>
        <v>7</v>
      </c>
      <c r="AD17" s="145" t="s">
        <v>90</v>
      </c>
      <c r="AE17" s="144">
        <f t="shared" si="7"/>
        <v>36389</v>
      </c>
      <c r="AF17" s="144">
        <f t="shared" si="7"/>
        <v>18829</v>
      </c>
      <c r="AG17" s="144">
        <f t="shared" si="7"/>
        <v>17560</v>
      </c>
      <c r="AH17" s="144"/>
      <c r="AI17" s="144">
        <f t="shared" si="8"/>
        <v>6187</v>
      </c>
      <c r="AJ17" s="144">
        <f t="shared" si="8"/>
        <v>3247</v>
      </c>
      <c r="AK17" s="188">
        <f t="shared" si="9"/>
        <v>2940</v>
      </c>
      <c r="AL17" s="144"/>
      <c r="AM17" s="144">
        <f t="shared" si="10"/>
        <v>6821</v>
      </c>
      <c r="AN17" s="144">
        <f t="shared" si="10"/>
        <v>3594</v>
      </c>
      <c r="AO17" s="188">
        <f t="shared" si="11"/>
        <v>3227</v>
      </c>
      <c r="AP17" s="144"/>
      <c r="AQ17" s="144">
        <f t="shared" si="12"/>
        <v>6199</v>
      </c>
      <c r="AR17" s="144">
        <f t="shared" si="12"/>
        <v>3157</v>
      </c>
      <c r="AS17" s="188">
        <f t="shared" si="13"/>
        <v>3042</v>
      </c>
      <c r="AT17" s="144"/>
      <c r="AU17" s="144">
        <f t="shared" si="14"/>
        <v>5959</v>
      </c>
      <c r="AV17" s="144">
        <f t="shared" si="14"/>
        <v>3107</v>
      </c>
      <c r="AW17" s="188">
        <f t="shared" si="15"/>
        <v>2852</v>
      </c>
      <c r="AX17" s="144"/>
      <c r="AY17" s="144">
        <f t="shared" si="16"/>
        <v>5690</v>
      </c>
      <c r="AZ17" s="144">
        <f t="shared" si="16"/>
        <v>2888</v>
      </c>
      <c r="BA17" s="188">
        <f t="shared" si="17"/>
        <v>2802</v>
      </c>
      <c r="BB17" s="144"/>
      <c r="BC17" s="144">
        <f t="shared" si="18"/>
        <v>5533</v>
      </c>
      <c r="BD17" s="144">
        <f t="shared" si="18"/>
        <v>2836</v>
      </c>
      <c r="BE17" s="188">
        <f t="shared" si="19"/>
        <v>2697</v>
      </c>
    </row>
    <row r="18" spans="1:57" s="4" customFormat="1" ht="14.25" customHeight="1" x14ac:dyDescent="0.25">
      <c r="A18" s="4" t="s">
        <v>91</v>
      </c>
      <c r="B18" s="111">
        <f t="shared" si="0"/>
        <v>1791</v>
      </c>
      <c r="C18" s="111">
        <f t="shared" si="0"/>
        <v>1095</v>
      </c>
      <c r="D18" s="111">
        <f t="shared" si="0"/>
        <v>696</v>
      </c>
      <c r="E18" s="111"/>
      <c r="F18" s="111">
        <f t="shared" si="1"/>
        <v>117</v>
      </c>
      <c r="G18" s="111">
        <f t="shared" si="1"/>
        <v>68</v>
      </c>
      <c r="H18" s="111">
        <f t="shared" si="1"/>
        <v>49</v>
      </c>
      <c r="I18" s="111"/>
      <c r="J18" s="111">
        <f t="shared" si="2"/>
        <v>776</v>
      </c>
      <c r="K18" s="111">
        <f t="shared" si="2"/>
        <v>480</v>
      </c>
      <c r="L18" s="111">
        <f t="shared" si="2"/>
        <v>296</v>
      </c>
      <c r="M18" s="111"/>
      <c r="N18" s="111">
        <f t="shared" si="3"/>
        <v>324</v>
      </c>
      <c r="O18" s="111">
        <f t="shared" si="3"/>
        <v>196</v>
      </c>
      <c r="P18" s="111">
        <f t="shared" si="3"/>
        <v>128</v>
      </c>
      <c r="Q18" s="111"/>
      <c r="R18" s="111">
        <f t="shared" si="4"/>
        <v>344</v>
      </c>
      <c r="S18" s="111">
        <f t="shared" si="4"/>
        <v>204</v>
      </c>
      <c r="T18" s="111">
        <f t="shared" si="4"/>
        <v>140</v>
      </c>
      <c r="U18" s="111"/>
      <c r="V18" s="111">
        <f t="shared" si="5"/>
        <v>178</v>
      </c>
      <c r="W18" s="111">
        <f t="shared" si="5"/>
        <v>118</v>
      </c>
      <c r="X18" s="111">
        <f t="shared" si="5"/>
        <v>60</v>
      </c>
      <c r="Y18" s="111"/>
      <c r="Z18" s="111">
        <f t="shared" si="6"/>
        <v>52</v>
      </c>
      <c r="AA18" s="111">
        <f t="shared" si="6"/>
        <v>29</v>
      </c>
      <c r="AB18" s="111">
        <f t="shared" si="6"/>
        <v>23</v>
      </c>
      <c r="AD18" s="189" t="s">
        <v>92</v>
      </c>
      <c r="AE18" s="144">
        <f t="shared" si="7"/>
        <v>48807</v>
      </c>
      <c r="AF18" s="144">
        <f t="shared" si="7"/>
        <v>25268</v>
      </c>
      <c r="AG18" s="144">
        <f t="shared" si="7"/>
        <v>23539</v>
      </c>
      <c r="AH18" s="144"/>
      <c r="AI18" s="144">
        <f t="shared" si="8"/>
        <v>8061</v>
      </c>
      <c r="AJ18" s="144">
        <f t="shared" si="8"/>
        <v>4166</v>
      </c>
      <c r="AK18" s="188">
        <f t="shared" si="9"/>
        <v>3895</v>
      </c>
      <c r="AL18" s="144"/>
      <c r="AM18" s="144">
        <f t="shared" si="10"/>
        <v>9315</v>
      </c>
      <c r="AN18" s="144">
        <f t="shared" si="10"/>
        <v>4871</v>
      </c>
      <c r="AO18" s="188">
        <f t="shared" si="11"/>
        <v>4444</v>
      </c>
      <c r="AP18" s="144"/>
      <c r="AQ18" s="144">
        <f t="shared" si="12"/>
        <v>8187</v>
      </c>
      <c r="AR18" s="144">
        <f t="shared" si="12"/>
        <v>4308</v>
      </c>
      <c r="AS18" s="188">
        <f t="shared" si="13"/>
        <v>3879</v>
      </c>
      <c r="AT18" s="144"/>
      <c r="AU18" s="144">
        <f t="shared" si="14"/>
        <v>7987</v>
      </c>
      <c r="AV18" s="144">
        <f t="shared" si="14"/>
        <v>4053</v>
      </c>
      <c r="AW18" s="188">
        <f t="shared" si="15"/>
        <v>3934</v>
      </c>
      <c r="AX18" s="144"/>
      <c r="AY18" s="144">
        <f t="shared" si="16"/>
        <v>7788</v>
      </c>
      <c r="AZ18" s="144">
        <f t="shared" si="16"/>
        <v>4050</v>
      </c>
      <c r="BA18" s="188">
        <f t="shared" si="17"/>
        <v>3738</v>
      </c>
      <c r="BB18" s="144"/>
      <c r="BC18" s="144">
        <f t="shared" si="18"/>
        <v>7469</v>
      </c>
      <c r="BD18" s="144">
        <f t="shared" si="18"/>
        <v>3820</v>
      </c>
      <c r="BE18" s="188">
        <f t="shared" si="19"/>
        <v>3649</v>
      </c>
    </row>
    <row r="19" spans="1:57" s="4" customFormat="1" ht="14.25" customHeight="1" x14ac:dyDescent="0.25">
      <c r="A19" s="4" t="s">
        <v>93</v>
      </c>
      <c r="B19" s="111">
        <f t="shared" si="0"/>
        <v>2024</v>
      </c>
      <c r="C19" s="111">
        <f t="shared" si="0"/>
        <v>1248</v>
      </c>
      <c r="D19" s="111">
        <f t="shared" si="0"/>
        <v>776</v>
      </c>
      <c r="E19" s="111"/>
      <c r="F19" s="111">
        <f t="shared" si="1"/>
        <v>137</v>
      </c>
      <c r="G19" s="111">
        <f t="shared" si="1"/>
        <v>78</v>
      </c>
      <c r="H19" s="111">
        <f t="shared" si="1"/>
        <v>59</v>
      </c>
      <c r="I19" s="111"/>
      <c r="J19" s="111">
        <f t="shared" si="2"/>
        <v>665</v>
      </c>
      <c r="K19" s="111">
        <f t="shared" si="2"/>
        <v>418</v>
      </c>
      <c r="L19" s="111">
        <f t="shared" si="2"/>
        <v>247</v>
      </c>
      <c r="M19" s="111"/>
      <c r="N19" s="111">
        <f t="shared" si="3"/>
        <v>377</v>
      </c>
      <c r="O19" s="111">
        <f t="shared" si="3"/>
        <v>227</v>
      </c>
      <c r="P19" s="111">
        <f t="shared" si="3"/>
        <v>150</v>
      </c>
      <c r="Q19" s="111"/>
      <c r="R19" s="111">
        <f t="shared" si="4"/>
        <v>431</v>
      </c>
      <c r="S19" s="111">
        <f t="shared" si="4"/>
        <v>261</v>
      </c>
      <c r="T19" s="111">
        <f t="shared" si="4"/>
        <v>170</v>
      </c>
      <c r="U19" s="111"/>
      <c r="V19" s="111">
        <f t="shared" si="5"/>
        <v>271</v>
      </c>
      <c r="W19" s="111">
        <f t="shared" si="5"/>
        <v>169</v>
      </c>
      <c r="X19" s="111">
        <f t="shared" si="5"/>
        <v>102</v>
      </c>
      <c r="Y19" s="111"/>
      <c r="Z19" s="111">
        <f t="shared" si="6"/>
        <v>143</v>
      </c>
      <c r="AA19" s="111">
        <f t="shared" si="6"/>
        <v>92</v>
      </c>
      <c r="AB19" s="111">
        <f t="shared" si="6"/>
        <v>51</v>
      </c>
      <c r="AD19" s="145" t="s">
        <v>94</v>
      </c>
      <c r="AE19" s="144">
        <f t="shared" si="7"/>
        <v>50426</v>
      </c>
      <c r="AF19" s="144">
        <f t="shared" si="7"/>
        <v>25997</v>
      </c>
      <c r="AG19" s="144">
        <f t="shared" si="7"/>
        <v>24429</v>
      </c>
      <c r="AH19" s="144"/>
      <c r="AI19" s="144">
        <f t="shared" si="8"/>
        <v>8496</v>
      </c>
      <c r="AJ19" s="144">
        <f t="shared" si="8"/>
        <v>4350</v>
      </c>
      <c r="AK19" s="188">
        <f t="shared" si="9"/>
        <v>4146</v>
      </c>
      <c r="AL19" s="144"/>
      <c r="AM19" s="144">
        <f t="shared" si="10"/>
        <v>9122</v>
      </c>
      <c r="AN19" s="144">
        <f t="shared" si="10"/>
        <v>4845</v>
      </c>
      <c r="AO19" s="188">
        <f t="shared" si="11"/>
        <v>4277</v>
      </c>
      <c r="AP19" s="144"/>
      <c r="AQ19" s="144">
        <f t="shared" si="12"/>
        <v>8606</v>
      </c>
      <c r="AR19" s="144">
        <f t="shared" si="12"/>
        <v>4391</v>
      </c>
      <c r="AS19" s="188">
        <f t="shared" si="13"/>
        <v>4215</v>
      </c>
      <c r="AT19" s="144"/>
      <c r="AU19" s="144">
        <f t="shared" si="14"/>
        <v>8227</v>
      </c>
      <c r="AV19" s="144">
        <f t="shared" si="14"/>
        <v>4234</v>
      </c>
      <c r="AW19" s="188">
        <f t="shared" si="15"/>
        <v>3993</v>
      </c>
      <c r="AX19" s="144"/>
      <c r="AY19" s="144">
        <f t="shared" si="16"/>
        <v>8139</v>
      </c>
      <c r="AZ19" s="144">
        <f t="shared" si="16"/>
        <v>4155</v>
      </c>
      <c r="BA19" s="188">
        <f t="shared" si="17"/>
        <v>3984</v>
      </c>
      <c r="BB19" s="144"/>
      <c r="BC19" s="144">
        <f t="shared" si="18"/>
        <v>7836</v>
      </c>
      <c r="BD19" s="144">
        <f t="shared" si="18"/>
        <v>4022</v>
      </c>
      <c r="BE19" s="188">
        <f t="shared" si="19"/>
        <v>3814</v>
      </c>
    </row>
    <row r="20" spans="1:57" s="4" customFormat="1" ht="14.25" customHeight="1" x14ac:dyDescent="0.25"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D20" s="187"/>
      <c r="AE20" s="144"/>
      <c r="AF20" s="144"/>
      <c r="AG20" s="144"/>
      <c r="AH20" s="144"/>
      <c r="AI20" s="144"/>
      <c r="AJ20" s="144"/>
      <c r="AK20" s="190"/>
      <c r="AL20" s="144"/>
      <c r="AM20" s="144"/>
      <c r="AN20" s="144"/>
      <c r="AO20" s="190"/>
      <c r="AP20" s="144"/>
      <c r="AQ20" s="144"/>
      <c r="AR20" s="144"/>
      <c r="AS20" s="190"/>
      <c r="AT20" s="144"/>
      <c r="AU20" s="144"/>
      <c r="AV20" s="144"/>
      <c r="AW20" s="190"/>
      <c r="AX20" s="144"/>
      <c r="AY20" s="144"/>
      <c r="AZ20" s="144"/>
      <c r="BA20" s="190"/>
      <c r="BB20" s="144"/>
      <c r="BC20" s="144"/>
      <c r="BD20" s="144"/>
      <c r="BE20" s="190"/>
    </row>
    <row r="21" spans="1:57" s="8" customFormat="1" ht="14.25" customHeight="1" x14ac:dyDescent="0.25">
      <c r="A21" s="8" t="s">
        <v>39</v>
      </c>
      <c r="B21" s="113">
        <f>SUM(B23:B29)</f>
        <v>9563</v>
      </c>
      <c r="C21" s="113">
        <f t="shared" ref="C21:D21" si="20">SUM(C23:C29)</f>
        <v>5807</v>
      </c>
      <c r="D21" s="113">
        <f t="shared" si="20"/>
        <v>3754</v>
      </c>
      <c r="E21" s="113"/>
      <c r="F21" s="113">
        <f>SUM(F23:F29)</f>
        <v>583</v>
      </c>
      <c r="G21" s="113">
        <f t="shared" ref="G21:H21" si="21">SUM(G23:G29)</f>
        <v>335</v>
      </c>
      <c r="H21" s="113">
        <f t="shared" si="21"/>
        <v>248</v>
      </c>
      <c r="I21" s="113"/>
      <c r="J21" s="113">
        <f>SUM(J23:J29)</f>
        <v>3434</v>
      </c>
      <c r="K21" s="113">
        <f t="shared" ref="K21:L21" si="22">SUM(K23:K29)</f>
        <v>2085</v>
      </c>
      <c r="L21" s="113">
        <f t="shared" si="22"/>
        <v>1349</v>
      </c>
      <c r="M21" s="113"/>
      <c r="N21" s="113">
        <f>SUM(N23:N29)</f>
        <v>1676</v>
      </c>
      <c r="O21" s="113">
        <f t="shared" ref="O21:P21" si="23">SUM(O23:O29)</f>
        <v>1002</v>
      </c>
      <c r="P21" s="113">
        <f t="shared" si="23"/>
        <v>674</v>
      </c>
      <c r="Q21" s="113"/>
      <c r="R21" s="113">
        <f>SUM(R23:R29)</f>
        <v>2070</v>
      </c>
      <c r="S21" s="113">
        <f t="shared" ref="S21:T21" si="24">SUM(S23:S29)</f>
        <v>1265</v>
      </c>
      <c r="T21" s="113">
        <f t="shared" si="24"/>
        <v>805</v>
      </c>
      <c r="U21" s="113"/>
      <c r="V21" s="113">
        <f>SUM(V23:V29)</f>
        <v>1360</v>
      </c>
      <c r="W21" s="113">
        <f t="shared" ref="W21:X21" si="25">SUM(W23:W29)</f>
        <v>850</v>
      </c>
      <c r="X21" s="113">
        <f t="shared" si="25"/>
        <v>510</v>
      </c>
      <c r="Y21" s="113"/>
      <c r="Z21" s="113">
        <f>SUM(Z23:Z29)</f>
        <v>440</v>
      </c>
      <c r="AA21" s="113">
        <f t="shared" ref="AA21:AB21" si="26">SUM(AA23:AA29)</f>
        <v>269</v>
      </c>
      <c r="AB21" s="113">
        <f t="shared" si="26"/>
        <v>171</v>
      </c>
      <c r="AD21" s="145" t="s">
        <v>39</v>
      </c>
      <c r="AE21" s="144">
        <f>SUM(AE23:AE29)</f>
        <v>316620</v>
      </c>
      <c r="AF21" s="144">
        <f>SUM(AF23:AF29)</f>
        <v>162227</v>
      </c>
      <c r="AG21" s="144">
        <f>SUM(AG23:AG29)</f>
        <v>154393</v>
      </c>
      <c r="AH21" s="144"/>
      <c r="AI21" s="144">
        <f>SUM(AI23:AI29)</f>
        <v>53061</v>
      </c>
      <c r="AJ21" s="144">
        <f>SUM(AJ23:AJ29)</f>
        <v>27264</v>
      </c>
      <c r="AK21" s="188">
        <f>+AI21-AJ21</f>
        <v>25797</v>
      </c>
      <c r="AL21" s="144"/>
      <c r="AM21" s="144">
        <f>SUM(AM23:AM29)</f>
        <v>57363</v>
      </c>
      <c r="AN21" s="144">
        <f>SUM(AN23:AN29)</f>
        <v>29786</v>
      </c>
      <c r="AO21" s="188">
        <f>+AM21-AN21</f>
        <v>27577</v>
      </c>
      <c r="AP21" s="144"/>
      <c r="AQ21" s="144">
        <f>SUM(AQ23:AQ29)</f>
        <v>53085</v>
      </c>
      <c r="AR21" s="144">
        <f>SUM(AR23:AR29)</f>
        <v>27223</v>
      </c>
      <c r="AS21" s="188">
        <f>+AQ21-AR21</f>
        <v>25862</v>
      </c>
      <c r="AT21" s="144"/>
      <c r="AU21" s="144">
        <f>SUM(AU23:AU29)</f>
        <v>52255</v>
      </c>
      <c r="AV21" s="144">
        <f>SUM(AV23:AV29)</f>
        <v>26826</v>
      </c>
      <c r="AW21" s="188">
        <f>+AU21-AV21</f>
        <v>25429</v>
      </c>
      <c r="AX21" s="144"/>
      <c r="AY21" s="144">
        <f>SUM(AY23:AY29)</f>
        <v>50884</v>
      </c>
      <c r="AZ21" s="144">
        <f>SUM(AZ23:AZ29)</f>
        <v>25858</v>
      </c>
      <c r="BA21" s="188">
        <f>+AY21-AZ21</f>
        <v>25026</v>
      </c>
      <c r="BB21" s="144"/>
      <c r="BC21" s="144">
        <f>SUM(BC23:BC29)</f>
        <v>49972</v>
      </c>
      <c r="BD21" s="144">
        <f>SUM(BD23:BD29)</f>
        <v>25270</v>
      </c>
      <c r="BE21" s="188">
        <f>+BC21-BD21</f>
        <v>24702</v>
      </c>
    </row>
    <row r="22" spans="1:57" s="4" customFormat="1" ht="6" customHeight="1" x14ac:dyDescent="0.25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D22" s="187"/>
      <c r="AE22" s="144"/>
      <c r="AF22" s="144"/>
      <c r="AG22" s="144"/>
      <c r="AH22" s="144"/>
      <c r="AI22" s="144"/>
      <c r="AJ22" s="144"/>
      <c r="AK22" s="188"/>
      <c r="AL22" s="144"/>
      <c r="AM22" s="144"/>
      <c r="AN22" s="144"/>
      <c r="AO22" s="188"/>
      <c r="AP22" s="144"/>
      <c r="AQ22" s="144"/>
      <c r="AR22" s="144"/>
      <c r="AS22" s="188"/>
      <c r="AT22" s="144"/>
      <c r="AU22" s="144"/>
      <c r="AV22" s="144"/>
      <c r="AW22" s="188"/>
      <c r="AX22" s="144"/>
      <c r="AY22" s="144"/>
      <c r="AZ22" s="144"/>
      <c r="BA22" s="188"/>
      <c r="BB22" s="144"/>
      <c r="BC22" s="144"/>
      <c r="BD22" s="144"/>
      <c r="BE22" s="188"/>
    </row>
    <row r="23" spans="1:57" s="4" customFormat="1" ht="14.25" customHeight="1" x14ac:dyDescent="0.25">
      <c r="A23" s="4" t="s">
        <v>81</v>
      </c>
      <c r="B23" s="27">
        <v>3695</v>
      </c>
      <c r="C23" s="27">
        <v>2234</v>
      </c>
      <c r="D23" s="27">
        <v>1461</v>
      </c>
      <c r="E23" s="27"/>
      <c r="F23" s="27">
        <v>221</v>
      </c>
      <c r="G23" s="27">
        <v>131</v>
      </c>
      <c r="H23" s="173">
        <f t="shared" ref="H23:H29" si="27">+F23-G23</f>
        <v>90</v>
      </c>
      <c r="I23" s="27"/>
      <c r="J23" s="27">
        <v>1249</v>
      </c>
      <c r="K23" s="27">
        <v>748</v>
      </c>
      <c r="L23" s="173">
        <f t="shared" ref="L23:L29" si="28">+J23-K23</f>
        <v>501</v>
      </c>
      <c r="M23" s="27"/>
      <c r="N23" s="27">
        <v>663</v>
      </c>
      <c r="O23" s="27">
        <v>390</v>
      </c>
      <c r="P23" s="173">
        <f t="shared" ref="P23:P29" si="29">+N23-O23</f>
        <v>273</v>
      </c>
      <c r="Q23" s="27"/>
      <c r="R23" s="27">
        <v>802</v>
      </c>
      <c r="S23" s="27">
        <v>505</v>
      </c>
      <c r="T23" s="173">
        <f t="shared" ref="T23:T29" si="30">+R23-S23</f>
        <v>297</v>
      </c>
      <c r="U23" s="27"/>
      <c r="V23" s="27">
        <v>575</v>
      </c>
      <c r="W23" s="27">
        <v>358</v>
      </c>
      <c r="X23" s="173">
        <f t="shared" ref="X23:X29" si="31">+V23-W23</f>
        <v>217</v>
      </c>
      <c r="Y23" s="27"/>
      <c r="Z23" s="27">
        <v>185</v>
      </c>
      <c r="AA23" s="27">
        <v>102</v>
      </c>
      <c r="AB23" s="173">
        <f t="shared" ref="AB23:AB29" si="32">+Z23-AA23</f>
        <v>83</v>
      </c>
      <c r="AD23" s="186" t="s">
        <v>82</v>
      </c>
      <c r="AE23" s="146">
        <v>110103</v>
      </c>
      <c r="AF23" s="146">
        <v>56376</v>
      </c>
      <c r="AG23" s="146">
        <v>53727</v>
      </c>
      <c r="AH23" s="146"/>
      <c r="AI23" s="146">
        <v>18333</v>
      </c>
      <c r="AJ23" s="146">
        <v>9395</v>
      </c>
      <c r="AK23" s="188">
        <f t="shared" ref="AK23:AK29" si="33">+AI23-AJ23</f>
        <v>8938</v>
      </c>
      <c r="AL23" s="146"/>
      <c r="AM23" s="146">
        <v>19886</v>
      </c>
      <c r="AN23" s="146">
        <v>10313</v>
      </c>
      <c r="AO23" s="188">
        <f t="shared" ref="AO23:AO29" si="34">+AM23-AN23</f>
        <v>9573</v>
      </c>
      <c r="AP23" s="146"/>
      <c r="AQ23" s="146">
        <v>18494</v>
      </c>
      <c r="AR23" s="146">
        <v>9548</v>
      </c>
      <c r="AS23" s="188">
        <f t="shared" ref="AS23:AS29" si="35">+AQ23-AR23</f>
        <v>8946</v>
      </c>
      <c r="AT23" s="146"/>
      <c r="AU23" s="146">
        <v>18152</v>
      </c>
      <c r="AV23" s="146">
        <v>9298</v>
      </c>
      <c r="AW23" s="188">
        <f t="shared" ref="AW23:AW29" si="36">+AU23-AV23</f>
        <v>8854</v>
      </c>
      <c r="AX23" s="146"/>
      <c r="AY23" s="146">
        <v>17564</v>
      </c>
      <c r="AZ23" s="146">
        <v>8914</v>
      </c>
      <c r="BA23" s="188">
        <f t="shared" ref="BA23:BA29" si="37">+AY23-AZ23</f>
        <v>8650</v>
      </c>
      <c r="BB23" s="146"/>
      <c r="BC23" s="146">
        <v>17674</v>
      </c>
      <c r="BD23" s="146">
        <v>8908</v>
      </c>
      <c r="BE23" s="188">
        <f t="shared" ref="BE23:BE29" si="38">+BC23-BD23</f>
        <v>8766</v>
      </c>
    </row>
    <row r="24" spans="1:57" s="4" customFormat="1" ht="14.25" customHeight="1" x14ac:dyDescent="0.25">
      <c r="A24" s="4" t="s">
        <v>83</v>
      </c>
      <c r="B24" s="27">
        <v>1407</v>
      </c>
      <c r="C24" s="27">
        <v>837</v>
      </c>
      <c r="D24" s="27">
        <v>568</v>
      </c>
      <c r="E24" s="27"/>
      <c r="F24" s="27">
        <v>97</v>
      </c>
      <c r="G24" s="27">
        <v>54</v>
      </c>
      <c r="H24" s="173">
        <f t="shared" si="27"/>
        <v>43</v>
      </c>
      <c r="I24" s="27"/>
      <c r="J24" s="27">
        <v>454</v>
      </c>
      <c r="K24" s="27">
        <v>260</v>
      </c>
      <c r="L24" s="173">
        <f t="shared" si="28"/>
        <v>194</v>
      </c>
      <c r="M24" s="27"/>
      <c r="N24" s="27">
        <v>275</v>
      </c>
      <c r="O24" s="27">
        <v>159</v>
      </c>
      <c r="P24" s="173">
        <f t="shared" si="29"/>
        <v>116</v>
      </c>
      <c r="Q24" s="27"/>
      <c r="R24" s="27">
        <v>320</v>
      </c>
      <c r="S24" s="27">
        <v>190</v>
      </c>
      <c r="T24" s="173">
        <f t="shared" si="30"/>
        <v>130</v>
      </c>
      <c r="U24" s="27"/>
      <c r="V24" s="27">
        <v>187</v>
      </c>
      <c r="W24" s="27">
        <v>124</v>
      </c>
      <c r="X24" s="173">
        <f t="shared" si="31"/>
        <v>63</v>
      </c>
      <c r="Y24" s="27"/>
      <c r="Z24" s="27">
        <v>74</v>
      </c>
      <c r="AA24" s="27">
        <v>50</v>
      </c>
      <c r="AB24" s="173">
        <f t="shared" si="32"/>
        <v>24</v>
      </c>
      <c r="AD24" s="145" t="s">
        <v>84</v>
      </c>
      <c r="AE24" s="146">
        <v>50181</v>
      </c>
      <c r="AF24" s="146">
        <v>25716</v>
      </c>
      <c r="AG24" s="146">
        <v>24465</v>
      </c>
      <c r="AH24" s="146"/>
      <c r="AI24" s="146">
        <v>8414</v>
      </c>
      <c r="AJ24" s="146">
        <v>4372</v>
      </c>
      <c r="AK24" s="188">
        <f t="shared" si="33"/>
        <v>4042</v>
      </c>
      <c r="AL24" s="146"/>
      <c r="AM24" s="146">
        <v>9194</v>
      </c>
      <c r="AN24" s="146">
        <v>4792</v>
      </c>
      <c r="AO24" s="188">
        <f t="shared" si="34"/>
        <v>4402</v>
      </c>
      <c r="AP24" s="146"/>
      <c r="AQ24" s="146">
        <v>8316</v>
      </c>
      <c r="AR24" s="146">
        <v>4212</v>
      </c>
      <c r="AS24" s="188">
        <f t="shared" si="35"/>
        <v>4104</v>
      </c>
      <c r="AT24" s="146"/>
      <c r="AU24" s="146">
        <v>8412</v>
      </c>
      <c r="AV24" s="146">
        <v>4345</v>
      </c>
      <c r="AW24" s="188">
        <f t="shared" si="36"/>
        <v>4067</v>
      </c>
      <c r="AX24" s="146"/>
      <c r="AY24" s="146">
        <v>8107</v>
      </c>
      <c r="AZ24" s="146">
        <v>4137</v>
      </c>
      <c r="BA24" s="188">
        <f t="shared" si="37"/>
        <v>3970</v>
      </c>
      <c r="BB24" s="146"/>
      <c r="BC24" s="146">
        <v>7738</v>
      </c>
      <c r="BD24" s="146">
        <v>3858</v>
      </c>
      <c r="BE24" s="188">
        <f t="shared" si="38"/>
        <v>3880</v>
      </c>
    </row>
    <row r="25" spans="1:57" s="4" customFormat="1" ht="14.25" customHeight="1" x14ac:dyDescent="0.25">
      <c r="A25" s="4" t="s">
        <v>85</v>
      </c>
      <c r="B25" s="27">
        <v>1197</v>
      </c>
      <c r="C25" s="27">
        <v>708</v>
      </c>
      <c r="D25" s="27">
        <v>489</v>
      </c>
      <c r="E25" s="27"/>
      <c r="F25" s="27">
        <v>50</v>
      </c>
      <c r="G25" s="27">
        <v>33</v>
      </c>
      <c r="H25" s="173">
        <f t="shared" si="27"/>
        <v>17</v>
      </c>
      <c r="I25" s="27"/>
      <c r="J25" s="27">
        <v>401</v>
      </c>
      <c r="K25" s="27">
        <v>224</v>
      </c>
      <c r="L25" s="173">
        <f t="shared" si="28"/>
        <v>177</v>
      </c>
      <c r="M25" s="27"/>
      <c r="N25" s="27">
        <v>174</v>
      </c>
      <c r="O25" s="27">
        <v>111</v>
      </c>
      <c r="P25" s="173">
        <f t="shared" si="29"/>
        <v>63</v>
      </c>
      <c r="Q25" s="27"/>
      <c r="R25" s="27">
        <v>272</v>
      </c>
      <c r="S25" s="27">
        <v>162</v>
      </c>
      <c r="T25" s="173">
        <f t="shared" si="30"/>
        <v>110</v>
      </c>
      <c r="U25" s="27"/>
      <c r="V25" s="27">
        <v>219</v>
      </c>
      <c r="W25" s="27">
        <v>125</v>
      </c>
      <c r="X25" s="173">
        <f t="shared" si="31"/>
        <v>94</v>
      </c>
      <c r="Y25" s="27"/>
      <c r="Z25" s="27">
        <v>81</v>
      </c>
      <c r="AA25" s="27">
        <v>52</v>
      </c>
      <c r="AB25" s="173">
        <f t="shared" si="32"/>
        <v>29</v>
      </c>
      <c r="AD25" s="145" t="s">
        <v>86</v>
      </c>
      <c r="AE25" s="146">
        <v>42357</v>
      </c>
      <c r="AF25" s="146">
        <v>21651</v>
      </c>
      <c r="AG25" s="146">
        <v>20706</v>
      </c>
      <c r="AH25" s="146"/>
      <c r="AI25" s="146">
        <v>6950</v>
      </c>
      <c r="AJ25" s="146">
        <v>3572</v>
      </c>
      <c r="AK25" s="188">
        <f t="shared" si="33"/>
        <v>3378</v>
      </c>
      <c r="AL25" s="146"/>
      <c r="AM25" s="146">
        <v>7516</v>
      </c>
      <c r="AN25" s="146">
        <v>3834</v>
      </c>
      <c r="AO25" s="188">
        <f t="shared" si="34"/>
        <v>3682</v>
      </c>
      <c r="AP25" s="146"/>
      <c r="AQ25" s="146">
        <v>7179</v>
      </c>
      <c r="AR25" s="146">
        <v>3663</v>
      </c>
      <c r="AS25" s="188">
        <f t="shared" si="35"/>
        <v>3516</v>
      </c>
      <c r="AT25" s="146"/>
      <c r="AU25" s="146">
        <v>7060</v>
      </c>
      <c r="AV25" s="146">
        <v>3624</v>
      </c>
      <c r="AW25" s="188">
        <f t="shared" si="36"/>
        <v>3436</v>
      </c>
      <c r="AX25" s="146"/>
      <c r="AY25" s="146">
        <v>6829</v>
      </c>
      <c r="AZ25" s="146">
        <v>3512</v>
      </c>
      <c r="BA25" s="188">
        <f t="shared" si="37"/>
        <v>3317</v>
      </c>
      <c r="BB25" s="146"/>
      <c r="BC25" s="146">
        <v>6823</v>
      </c>
      <c r="BD25" s="146">
        <v>3446</v>
      </c>
      <c r="BE25" s="188">
        <f t="shared" si="38"/>
        <v>3377</v>
      </c>
    </row>
    <row r="26" spans="1:57" s="4" customFormat="1" ht="14.25" customHeight="1" x14ac:dyDescent="0.25">
      <c r="A26" s="4" t="s">
        <v>87</v>
      </c>
      <c r="B26" s="27">
        <v>752</v>
      </c>
      <c r="C26" s="27">
        <v>474</v>
      </c>
      <c r="D26" s="27">
        <v>278</v>
      </c>
      <c r="E26" s="27"/>
      <c r="F26" s="27">
        <v>54</v>
      </c>
      <c r="G26" s="27">
        <v>31</v>
      </c>
      <c r="H26" s="173">
        <f t="shared" si="27"/>
        <v>23</v>
      </c>
      <c r="I26" s="27"/>
      <c r="J26" s="27">
        <v>244</v>
      </c>
      <c r="K26" s="27">
        <v>158</v>
      </c>
      <c r="L26" s="173">
        <f t="shared" si="28"/>
        <v>86</v>
      </c>
      <c r="M26" s="27"/>
      <c r="N26" s="27">
        <v>121</v>
      </c>
      <c r="O26" s="27">
        <v>75</v>
      </c>
      <c r="P26" s="173">
        <f t="shared" si="29"/>
        <v>46</v>
      </c>
      <c r="Q26" s="27"/>
      <c r="R26" s="27">
        <v>199</v>
      </c>
      <c r="S26" s="27">
        <v>119</v>
      </c>
      <c r="T26" s="173">
        <f t="shared" si="30"/>
        <v>80</v>
      </c>
      <c r="U26" s="27"/>
      <c r="V26" s="27">
        <v>107</v>
      </c>
      <c r="W26" s="27">
        <v>73</v>
      </c>
      <c r="X26" s="173">
        <f t="shared" si="31"/>
        <v>34</v>
      </c>
      <c r="Y26" s="27"/>
      <c r="Z26" s="27">
        <v>27</v>
      </c>
      <c r="AA26" s="27">
        <v>18</v>
      </c>
      <c r="AB26" s="173">
        <f t="shared" si="32"/>
        <v>9</v>
      </c>
      <c r="AD26" s="145" t="s">
        <v>88</v>
      </c>
      <c r="AE26" s="146">
        <v>34819</v>
      </c>
      <c r="AF26" s="146">
        <v>17690</v>
      </c>
      <c r="AG26" s="146">
        <v>17129</v>
      </c>
      <c r="AH26" s="146"/>
      <c r="AI26" s="146">
        <v>5861</v>
      </c>
      <c r="AJ26" s="146">
        <v>2918</v>
      </c>
      <c r="AK26" s="188">
        <f t="shared" si="33"/>
        <v>2943</v>
      </c>
      <c r="AL26" s="146"/>
      <c r="AM26" s="146">
        <v>6052</v>
      </c>
      <c r="AN26" s="146">
        <v>3102</v>
      </c>
      <c r="AO26" s="188">
        <f t="shared" si="34"/>
        <v>2950</v>
      </c>
      <c r="AP26" s="146"/>
      <c r="AQ26" s="146">
        <v>5717</v>
      </c>
      <c r="AR26" s="146">
        <v>2924</v>
      </c>
      <c r="AS26" s="188">
        <f t="shared" si="35"/>
        <v>2793</v>
      </c>
      <c r="AT26" s="146"/>
      <c r="AU26" s="146">
        <v>5761</v>
      </c>
      <c r="AV26" s="146">
        <v>2971</v>
      </c>
      <c r="AW26" s="188">
        <f t="shared" si="36"/>
        <v>2790</v>
      </c>
      <c r="AX26" s="146"/>
      <c r="AY26" s="146">
        <v>5798</v>
      </c>
      <c r="AZ26" s="146">
        <v>2947</v>
      </c>
      <c r="BA26" s="188">
        <f t="shared" si="37"/>
        <v>2851</v>
      </c>
      <c r="BB26" s="146"/>
      <c r="BC26" s="146">
        <v>5630</v>
      </c>
      <c r="BD26" s="146">
        <v>2828</v>
      </c>
      <c r="BE26" s="188">
        <f t="shared" si="38"/>
        <v>2802</v>
      </c>
    </row>
    <row r="27" spans="1:57" s="4" customFormat="1" ht="14.25" customHeight="1" x14ac:dyDescent="0.25">
      <c r="A27" s="4" t="s">
        <v>89</v>
      </c>
      <c r="B27" s="27">
        <v>625</v>
      </c>
      <c r="C27" s="27">
        <v>390</v>
      </c>
      <c r="D27" s="27">
        <v>235</v>
      </c>
      <c r="E27" s="27"/>
      <c r="F27" s="27">
        <v>32</v>
      </c>
      <c r="G27" s="27">
        <v>20</v>
      </c>
      <c r="H27" s="173">
        <f t="shared" si="27"/>
        <v>12</v>
      </c>
      <c r="I27" s="27"/>
      <c r="J27" s="27">
        <v>309</v>
      </c>
      <c r="K27" s="27">
        <v>195</v>
      </c>
      <c r="L27" s="173">
        <f t="shared" si="28"/>
        <v>114</v>
      </c>
      <c r="M27" s="27"/>
      <c r="N27" s="27">
        <v>119</v>
      </c>
      <c r="O27" s="27">
        <v>72</v>
      </c>
      <c r="P27" s="173">
        <f t="shared" si="29"/>
        <v>47</v>
      </c>
      <c r="Q27" s="27"/>
      <c r="R27" s="27">
        <v>106</v>
      </c>
      <c r="S27" s="27">
        <v>67</v>
      </c>
      <c r="T27" s="173">
        <f t="shared" si="30"/>
        <v>39</v>
      </c>
      <c r="U27" s="27"/>
      <c r="V27" s="27">
        <v>53</v>
      </c>
      <c r="W27" s="27">
        <v>34</v>
      </c>
      <c r="X27" s="173">
        <f t="shared" si="31"/>
        <v>19</v>
      </c>
      <c r="Y27" s="27"/>
      <c r="Z27" s="27">
        <v>6</v>
      </c>
      <c r="AA27" s="27">
        <v>2</v>
      </c>
      <c r="AB27" s="173">
        <f t="shared" si="32"/>
        <v>4</v>
      </c>
      <c r="AD27" s="145" t="s">
        <v>90</v>
      </c>
      <c r="AE27" s="146">
        <v>24013</v>
      </c>
      <c r="AF27" s="146">
        <v>12383</v>
      </c>
      <c r="AG27" s="146">
        <v>11630</v>
      </c>
      <c r="AH27" s="146"/>
      <c r="AI27" s="146">
        <v>4182</v>
      </c>
      <c r="AJ27" s="146">
        <v>2196</v>
      </c>
      <c r="AK27" s="188">
        <f t="shared" si="33"/>
        <v>1986</v>
      </c>
      <c r="AL27" s="146"/>
      <c r="AM27" s="146">
        <v>4512</v>
      </c>
      <c r="AN27" s="146">
        <v>2401</v>
      </c>
      <c r="AO27" s="188">
        <f t="shared" si="34"/>
        <v>2111</v>
      </c>
      <c r="AP27" s="146"/>
      <c r="AQ27" s="146">
        <v>4108</v>
      </c>
      <c r="AR27" s="146">
        <v>2070</v>
      </c>
      <c r="AS27" s="188">
        <f t="shared" si="35"/>
        <v>2038</v>
      </c>
      <c r="AT27" s="146"/>
      <c r="AU27" s="146">
        <v>3899</v>
      </c>
      <c r="AV27" s="146">
        <v>2007</v>
      </c>
      <c r="AW27" s="188">
        <f t="shared" si="36"/>
        <v>1892</v>
      </c>
      <c r="AX27" s="146"/>
      <c r="AY27" s="146">
        <v>3680</v>
      </c>
      <c r="AZ27" s="146">
        <v>1845</v>
      </c>
      <c r="BA27" s="188">
        <f t="shared" si="37"/>
        <v>1835</v>
      </c>
      <c r="BB27" s="146"/>
      <c r="BC27" s="146">
        <v>3632</v>
      </c>
      <c r="BD27" s="146">
        <v>1864</v>
      </c>
      <c r="BE27" s="188">
        <f t="shared" si="38"/>
        <v>1768</v>
      </c>
    </row>
    <row r="28" spans="1:57" s="4" customFormat="1" ht="14.25" customHeight="1" x14ac:dyDescent="0.25">
      <c r="A28" s="4" t="s">
        <v>91</v>
      </c>
      <c r="B28" s="27">
        <v>1032</v>
      </c>
      <c r="C28" s="27">
        <v>629</v>
      </c>
      <c r="D28" s="27">
        <v>403</v>
      </c>
      <c r="E28" s="27"/>
      <c r="F28" s="27">
        <v>62</v>
      </c>
      <c r="G28" s="27">
        <v>31</v>
      </c>
      <c r="H28" s="173">
        <f t="shared" si="27"/>
        <v>31</v>
      </c>
      <c r="I28" s="27"/>
      <c r="J28" s="27">
        <v>479</v>
      </c>
      <c r="K28" s="27">
        <v>303</v>
      </c>
      <c r="L28" s="173">
        <f t="shared" si="28"/>
        <v>176</v>
      </c>
      <c r="M28" s="27"/>
      <c r="N28" s="27">
        <v>170</v>
      </c>
      <c r="O28" s="27">
        <v>103</v>
      </c>
      <c r="P28" s="173">
        <f t="shared" si="29"/>
        <v>67</v>
      </c>
      <c r="Q28" s="27"/>
      <c r="R28" s="27">
        <v>189</v>
      </c>
      <c r="S28" s="27">
        <v>107</v>
      </c>
      <c r="T28" s="173">
        <f t="shared" si="30"/>
        <v>82</v>
      </c>
      <c r="U28" s="27"/>
      <c r="V28" s="27">
        <v>104</v>
      </c>
      <c r="W28" s="27">
        <v>69</v>
      </c>
      <c r="X28" s="173">
        <f t="shared" si="31"/>
        <v>35</v>
      </c>
      <c r="Y28" s="27"/>
      <c r="Z28" s="27">
        <v>28</v>
      </c>
      <c r="AA28" s="27">
        <v>16</v>
      </c>
      <c r="AB28" s="173">
        <f t="shared" si="32"/>
        <v>12</v>
      </c>
      <c r="AD28" s="189" t="s">
        <v>92</v>
      </c>
      <c r="AE28" s="146">
        <v>28147</v>
      </c>
      <c r="AF28" s="146">
        <v>14463</v>
      </c>
      <c r="AG28" s="146">
        <v>13684</v>
      </c>
      <c r="AH28" s="146"/>
      <c r="AI28" s="146">
        <v>4721</v>
      </c>
      <c r="AJ28" s="146">
        <v>2408</v>
      </c>
      <c r="AK28" s="188">
        <f t="shared" si="33"/>
        <v>2313</v>
      </c>
      <c r="AL28" s="146"/>
      <c r="AM28" s="146">
        <v>5494</v>
      </c>
      <c r="AN28" s="146">
        <v>2844</v>
      </c>
      <c r="AO28" s="188">
        <f t="shared" si="34"/>
        <v>2650</v>
      </c>
      <c r="AP28" s="146"/>
      <c r="AQ28" s="146">
        <v>4686</v>
      </c>
      <c r="AR28" s="146">
        <v>2454</v>
      </c>
      <c r="AS28" s="188">
        <f t="shared" si="35"/>
        <v>2232</v>
      </c>
      <c r="AT28" s="146"/>
      <c r="AU28" s="146">
        <v>4577</v>
      </c>
      <c r="AV28" s="146">
        <v>2331</v>
      </c>
      <c r="AW28" s="188">
        <f t="shared" si="36"/>
        <v>2246</v>
      </c>
      <c r="AX28" s="146"/>
      <c r="AY28" s="146">
        <v>4470</v>
      </c>
      <c r="AZ28" s="146">
        <v>2287</v>
      </c>
      <c r="BA28" s="188">
        <f t="shared" si="37"/>
        <v>2183</v>
      </c>
      <c r="BB28" s="146"/>
      <c r="BC28" s="146">
        <v>4199</v>
      </c>
      <c r="BD28" s="146">
        <v>2139</v>
      </c>
      <c r="BE28" s="188">
        <f t="shared" si="38"/>
        <v>2060</v>
      </c>
    </row>
    <row r="29" spans="1:57" s="4" customFormat="1" ht="14.25" customHeight="1" x14ac:dyDescent="0.25">
      <c r="A29" s="4" t="s">
        <v>93</v>
      </c>
      <c r="B29" s="27">
        <v>855</v>
      </c>
      <c r="C29" s="27">
        <v>535</v>
      </c>
      <c r="D29" s="27">
        <v>320</v>
      </c>
      <c r="E29" s="27"/>
      <c r="F29" s="27">
        <v>67</v>
      </c>
      <c r="G29" s="27">
        <v>35</v>
      </c>
      <c r="H29" s="173">
        <f t="shared" si="27"/>
        <v>32</v>
      </c>
      <c r="I29" s="27"/>
      <c r="J29" s="27">
        <v>298</v>
      </c>
      <c r="K29" s="27">
        <v>197</v>
      </c>
      <c r="L29" s="173">
        <f t="shared" si="28"/>
        <v>101</v>
      </c>
      <c r="M29" s="27"/>
      <c r="N29" s="27">
        <v>154</v>
      </c>
      <c r="O29" s="27">
        <v>92</v>
      </c>
      <c r="P29" s="173">
        <f t="shared" si="29"/>
        <v>62</v>
      </c>
      <c r="Q29" s="27"/>
      <c r="R29" s="27">
        <v>182</v>
      </c>
      <c r="S29" s="27">
        <v>115</v>
      </c>
      <c r="T29" s="173">
        <f t="shared" si="30"/>
        <v>67</v>
      </c>
      <c r="U29" s="27"/>
      <c r="V29" s="27">
        <v>115</v>
      </c>
      <c r="W29" s="27">
        <v>67</v>
      </c>
      <c r="X29" s="173">
        <f t="shared" si="31"/>
        <v>48</v>
      </c>
      <c r="Y29" s="27"/>
      <c r="Z29" s="27">
        <v>39</v>
      </c>
      <c r="AA29" s="27">
        <v>29</v>
      </c>
      <c r="AB29" s="173">
        <f t="shared" si="32"/>
        <v>10</v>
      </c>
      <c r="AD29" s="145" t="s">
        <v>94</v>
      </c>
      <c r="AE29" s="146">
        <v>27000</v>
      </c>
      <c r="AF29" s="146">
        <v>13948</v>
      </c>
      <c r="AG29" s="146">
        <v>13052</v>
      </c>
      <c r="AH29" s="146"/>
      <c r="AI29" s="146">
        <v>4600</v>
      </c>
      <c r="AJ29" s="146">
        <v>2403</v>
      </c>
      <c r="AK29" s="188">
        <f t="shared" si="33"/>
        <v>2197</v>
      </c>
      <c r="AL29" s="146"/>
      <c r="AM29" s="146">
        <v>4709</v>
      </c>
      <c r="AN29" s="146">
        <v>2500</v>
      </c>
      <c r="AO29" s="188">
        <f t="shared" si="34"/>
        <v>2209</v>
      </c>
      <c r="AP29" s="146"/>
      <c r="AQ29" s="146">
        <v>4585</v>
      </c>
      <c r="AR29" s="146">
        <v>2352</v>
      </c>
      <c r="AS29" s="188">
        <f t="shared" si="35"/>
        <v>2233</v>
      </c>
      <c r="AT29" s="146"/>
      <c r="AU29" s="146">
        <v>4394</v>
      </c>
      <c r="AV29" s="146">
        <v>2250</v>
      </c>
      <c r="AW29" s="188">
        <f t="shared" si="36"/>
        <v>2144</v>
      </c>
      <c r="AX29" s="146"/>
      <c r="AY29" s="146">
        <v>4436</v>
      </c>
      <c r="AZ29" s="146">
        <v>2216</v>
      </c>
      <c r="BA29" s="188">
        <f t="shared" si="37"/>
        <v>2220</v>
      </c>
      <c r="BB29" s="146"/>
      <c r="BC29" s="146">
        <v>4276</v>
      </c>
      <c r="BD29" s="146">
        <v>2227</v>
      </c>
      <c r="BE29" s="188">
        <f t="shared" si="38"/>
        <v>2049</v>
      </c>
    </row>
    <row r="30" spans="1:57" s="4" customFormat="1" ht="14.25" customHeight="1" x14ac:dyDescent="0.25"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D30" s="187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</row>
    <row r="31" spans="1:57" s="8" customFormat="1" ht="14.25" customHeight="1" x14ac:dyDescent="0.25">
      <c r="A31" s="8" t="s">
        <v>40</v>
      </c>
      <c r="B31" s="113">
        <f>SUM(B33:B39)</f>
        <v>4606</v>
      </c>
      <c r="C31" s="113">
        <f t="shared" ref="C31:D31" si="39">SUM(C33:C39)</f>
        <v>2822</v>
      </c>
      <c r="D31" s="113">
        <f t="shared" si="39"/>
        <v>1784</v>
      </c>
      <c r="E31" s="113"/>
      <c r="F31" s="113">
        <f>SUM(F33:F39)</f>
        <v>336</v>
      </c>
      <c r="G31" s="113">
        <f t="shared" ref="G31:H31" si="40">SUM(G33:G39)</f>
        <v>201</v>
      </c>
      <c r="H31" s="113">
        <f t="shared" si="40"/>
        <v>135</v>
      </c>
      <c r="I31" s="113"/>
      <c r="J31" s="113">
        <f>SUM(J33:J39)</f>
        <v>1716</v>
      </c>
      <c r="K31" s="113">
        <f t="shared" ref="K31:L31" si="41">SUM(K33:K39)</f>
        <v>1038</v>
      </c>
      <c r="L31" s="113">
        <f t="shared" si="41"/>
        <v>678</v>
      </c>
      <c r="M31" s="113"/>
      <c r="N31" s="113">
        <f>SUM(N33:N39)</f>
        <v>891</v>
      </c>
      <c r="O31" s="113">
        <f t="shared" ref="O31:P31" si="42">SUM(O33:O39)</f>
        <v>543</v>
      </c>
      <c r="P31" s="113">
        <f t="shared" si="42"/>
        <v>348</v>
      </c>
      <c r="Q31" s="113"/>
      <c r="R31" s="113">
        <f>SUM(R33:R39)</f>
        <v>857</v>
      </c>
      <c r="S31" s="113">
        <f t="shared" ref="S31:T31" si="43">SUM(S33:S39)</f>
        <v>524</v>
      </c>
      <c r="T31" s="113">
        <f t="shared" si="43"/>
        <v>333</v>
      </c>
      <c r="U31" s="113"/>
      <c r="V31" s="113">
        <f>SUM(V33:V39)</f>
        <v>562</v>
      </c>
      <c r="W31" s="113">
        <f t="shared" ref="W31:X31" si="44">SUM(W33:W39)</f>
        <v>361</v>
      </c>
      <c r="X31" s="113">
        <f t="shared" si="44"/>
        <v>201</v>
      </c>
      <c r="Y31" s="113"/>
      <c r="Z31" s="113">
        <f>SUM(Z33:Z39)</f>
        <v>244</v>
      </c>
      <c r="AA31" s="113">
        <f t="shared" ref="AA31:AB31" si="45">SUM(AA33:AA39)</f>
        <v>152</v>
      </c>
      <c r="AB31" s="113">
        <f t="shared" si="45"/>
        <v>92</v>
      </c>
      <c r="AD31" s="145" t="s">
        <v>40</v>
      </c>
      <c r="AE31" s="144">
        <f>SUM(AE33:AE39)</f>
        <v>128196</v>
      </c>
      <c r="AF31" s="144">
        <f>SUM(AF33:AF39)</f>
        <v>66361</v>
      </c>
      <c r="AG31" s="144">
        <f>SUM(AG33:AG39)</f>
        <v>61835</v>
      </c>
      <c r="AH31" s="144"/>
      <c r="AI31" s="144">
        <f>SUM(AI33:AI39)</f>
        <v>21480</v>
      </c>
      <c r="AJ31" s="144">
        <f>SUM(AJ33:AJ39)</f>
        <v>11071</v>
      </c>
      <c r="AK31" s="188">
        <f>+AI31-AJ31</f>
        <v>10409</v>
      </c>
      <c r="AL31" s="144"/>
      <c r="AM31" s="144">
        <f>SUM(AM33:AM39)</f>
        <v>23619</v>
      </c>
      <c r="AN31" s="144">
        <f>SUM(AN33:AN39)</f>
        <v>12361</v>
      </c>
      <c r="AO31" s="188">
        <f>+AM31-AN31</f>
        <v>11258</v>
      </c>
      <c r="AP31" s="144"/>
      <c r="AQ31" s="144">
        <f>SUM(AQ33:AQ39)</f>
        <v>21619</v>
      </c>
      <c r="AR31" s="144">
        <f>SUM(AR33:AR39)</f>
        <v>11216</v>
      </c>
      <c r="AS31" s="188">
        <f>+AQ31-AR31</f>
        <v>10403</v>
      </c>
      <c r="AT31" s="144"/>
      <c r="AU31" s="144">
        <f>SUM(AU33:AU39)</f>
        <v>21105</v>
      </c>
      <c r="AV31" s="144">
        <f>SUM(AV33:AV39)</f>
        <v>10863</v>
      </c>
      <c r="AW31" s="188">
        <f>+AU31-AV31</f>
        <v>10242</v>
      </c>
      <c r="AX31" s="144"/>
      <c r="AY31" s="144">
        <f>SUM(AY33:AY39)</f>
        <v>20496</v>
      </c>
      <c r="AZ31" s="144">
        <f>SUM(AZ33:AZ39)</f>
        <v>10613</v>
      </c>
      <c r="BA31" s="188">
        <f>+AY31-AZ31</f>
        <v>9883</v>
      </c>
      <c r="BB31" s="144"/>
      <c r="BC31" s="144">
        <f>SUM(BC33:BC39)</f>
        <v>19877</v>
      </c>
      <c r="BD31" s="144">
        <f>SUM(BD33:BD39)</f>
        <v>10237</v>
      </c>
      <c r="BE31" s="188">
        <f>+BC31-BD31</f>
        <v>9640</v>
      </c>
    </row>
    <row r="32" spans="1:57" s="4" customFormat="1" ht="6" customHeight="1" x14ac:dyDescent="0.25">
      <c r="A32" s="26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D32" s="187"/>
      <c r="AE32" s="146"/>
      <c r="AF32" s="146"/>
      <c r="AG32" s="146"/>
      <c r="AH32" s="146"/>
      <c r="AI32" s="146"/>
      <c r="AJ32" s="146"/>
      <c r="AK32" s="188"/>
      <c r="AL32" s="146"/>
      <c r="AM32" s="146"/>
      <c r="AN32" s="146"/>
      <c r="AO32" s="188"/>
      <c r="AP32" s="146"/>
      <c r="AQ32" s="146"/>
      <c r="AR32" s="146"/>
      <c r="AS32" s="188"/>
      <c r="AT32" s="146"/>
      <c r="AU32" s="146"/>
      <c r="AV32" s="146"/>
      <c r="AW32" s="188"/>
      <c r="AX32" s="146"/>
      <c r="AY32" s="146"/>
      <c r="AZ32" s="146"/>
      <c r="BA32" s="188"/>
      <c r="BB32" s="146"/>
      <c r="BC32" s="146"/>
      <c r="BD32" s="146"/>
      <c r="BE32" s="188"/>
    </row>
    <row r="33" spans="1:59" s="4" customFormat="1" ht="14.25" customHeight="1" x14ac:dyDescent="0.25">
      <c r="A33" s="4" t="s">
        <v>81</v>
      </c>
      <c r="B33" s="27">
        <v>406</v>
      </c>
      <c r="C33" s="27">
        <v>258</v>
      </c>
      <c r="D33" s="27">
        <v>148</v>
      </c>
      <c r="E33" s="27"/>
      <c r="F33" s="27">
        <v>55</v>
      </c>
      <c r="G33" s="27">
        <v>31</v>
      </c>
      <c r="H33" s="173">
        <f t="shared" ref="H33:H39" si="46">+F33-G33</f>
        <v>24</v>
      </c>
      <c r="I33" s="27"/>
      <c r="J33" s="27">
        <v>130</v>
      </c>
      <c r="K33" s="27">
        <v>86</v>
      </c>
      <c r="L33" s="173">
        <f t="shared" ref="L33:L39" si="47">+J33-K33</f>
        <v>44</v>
      </c>
      <c r="M33" s="27"/>
      <c r="N33" s="27">
        <v>74</v>
      </c>
      <c r="O33" s="27">
        <v>44</v>
      </c>
      <c r="P33" s="173">
        <f t="shared" ref="P33:P39" si="48">+N33-O33</f>
        <v>30</v>
      </c>
      <c r="Q33" s="27"/>
      <c r="R33" s="27">
        <v>71</v>
      </c>
      <c r="S33" s="27">
        <v>43</v>
      </c>
      <c r="T33" s="173">
        <f t="shared" ref="T33:T39" si="49">+R33-S33</f>
        <v>28</v>
      </c>
      <c r="U33" s="27"/>
      <c r="V33" s="27">
        <v>56</v>
      </c>
      <c r="W33" s="27">
        <v>39</v>
      </c>
      <c r="X33" s="173">
        <f t="shared" ref="X33:X39" si="50">+V33-W33</f>
        <v>17</v>
      </c>
      <c r="Y33" s="27"/>
      <c r="Z33" s="27">
        <v>20</v>
      </c>
      <c r="AA33" s="27">
        <v>15</v>
      </c>
      <c r="AB33" s="173">
        <f t="shared" ref="AB33:AB39" si="51">+Z33-AA33</f>
        <v>5</v>
      </c>
      <c r="AD33" s="186" t="s">
        <v>82</v>
      </c>
      <c r="AE33" s="146">
        <v>17615</v>
      </c>
      <c r="AF33" s="146">
        <v>9085</v>
      </c>
      <c r="AG33" s="146">
        <v>8530</v>
      </c>
      <c r="AH33" s="146"/>
      <c r="AI33" s="146">
        <v>2938</v>
      </c>
      <c r="AJ33" s="146">
        <v>1532</v>
      </c>
      <c r="AK33" s="188">
        <f t="shared" ref="AK33:AK39" si="52">+AI33-AJ33</f>
        <v>1406</v>
      </c>
      <c r="AL33" s="146"/>
      <c r="AM33" s="146">
        <v>3099</v>
      </c>
      <c r="AN33" s="146">
        <v>1604</v>
      </c>
      <c r="AO33" s="188">
        <f t="shared" ref="AO33:AO39" si="53">+AM33-AN33</f>
        <v>1495</v>
      </c>
      <c r="AP33" s="146"/>
      <c r="AQ33" s="146">
        <v>2913</v>
      </c>
      <c r="AR33" s="146">
        <v>1520</v>
      </c>
      <c r="AS33" s="188">
        <f t="shared" ref="AS33:AS39" si="54">+AQ33-AR33</f>
        <v>1393</v>
      </c>
      <c r="AT33" s="146"/>
      <c r="AU33" s="146">
        <v>2841</v>
      </c>
      <c r="AV33" s="146">
        <v>1444</v>
      </c>
      <c r="AW33" s="188">
        <f t="shared" ref="AW33:AW39" si="55">+AU33-AV33</f>
        <v>1397</v>
      </c>
      <c r="AX33" s="146"/>
      <c r="AY33" s="146">
        <v>2886</v>
      </c>
      <c r="AZ33" s="146">
        <v>1478</v>
      </c>
      <c r="BA33" s="188">
        <f t="shared" ref="BA33:BA39" si="56">+AY33-AZ33</f>
        <v>1408</v>
      </c>
      <c r="BB33" s="146"/>
      <c r="BC33" s="146">
        <v>2938</v>
      </c>
      <c r="BD33" s="146">
        <v>1507</v>
      </c>
      <c r="BE33" s="188">
        <f t="shared" ref="BE33:BE39" si="57">+BC33-BD33</f>
        <v>1431</v>
      </c>
    </row>
    <row r="34" spans="1:59" s="4" customFormat="1" ht="14.25" customHeight="1" x14ac:dyDescent="0.25">
      <c r="A34" s="4" t="s">
        <v>83</v>
      </c>
      <c r="B34" s="27">
        <v>1402</v>
      </c>
      <c r="C34" s="27">
        <v>868</v>
      </c>
      <c r="D34" s="27">
        <v>534</v>
      </c>
      <c r="E34" s="27"/>
      <c r="F34" s="27">
        <v>122</v>
      </c>
      <c r="G34" s="27">
        <v>69</v>
      </c>
      <c r="H34" s="173">
        <f t="shared" si="46"/>
        <v>53</v>
      </c>
      <c r="I34" s="27"/>
      <c r="J34" s="27">
        <v>561</v>
      </c>
      <c r="K34" s="27">
        <v>341</v>
      </c>
      <c r="L34" s="173">
        <f t="shared" si="47"/>
        <v>220</v>
      </c>
      <c r="M34" s="27"/>
      <c r="N34" s="27">
        <v>259</v>
      </c>
      <c r="O34" s="27">
        <v>169</v>
      </c>
      <c r="P34" s="173">
        <f t="shared" si="48"/>
        <v>90</v>
      </c>
      <c r="Q34" s="27"/>
      <c r="R34" s="27">
        <v>213</v>
      </c>
      <c r="S34" s="27">
        <v>130</v>
      </c>
      <c r="T34" s="173">
        <f t="shared" si="49"/>
        <v>83</v>
      </c>
      <c r="U34" s="27"/>
      <c r="V34" s="27">
        <v>188</v>
      </c>
      <c r="W34" s="27">
        <v>123</v>
      </c>
      <c r="X34" s="173">
        <f t="shared" si="50"/>
        <v>65</v>
      </c>
      <c r="Y34" s="27"/>
      <c r="Z34" s="27">
        <v>59</v>
      </c>
      <c r="AA34" s="27">
        <v>36</v>
      </c>
      <c r="AB34" s="173">
        <f t="shared" si="51"/>
        <v>23</v>
      </c>
      <c r="AD34" s="145" t="s">
        <v>84</v>
      </c>
      <c r="AE34" s="146">
        <v>40462</v>
      </c>
      <c r="AF34" s="146">
        <v>20929</v>
      </c>
      <c r="AG34" s="146">
        <v>19533</v>
      </c>
      <c r="AH34" s="146"/>
      <c r="AI34" s="146">
        <v>7013</v>
      </c>
      <c r="AJ34" s="146">
        <v>3618</v>
      </c>
      <c r="AK34" s="188">
        <f t="shared" si="52"/>
        <v>3395</v>
      </c>
      <c r="AL34" s="146"/>
      <c r="AM34" s="146">
        <v>7525</v>
      </c>
      <c r="AN34" s="146">
        <v>3923</v>
      </c>
      <c r="AO34" s="188">
        <f t="shared" si="53"/>
        <v>3602</v>
      </c>
      <c r="AP34" s="146"/>
      <c r="AQ34" s="146">
        <v>6706</v>
      </c>
      <c r="AR34" s="146">
        <v>3521</v>
      </c>
      <c r="AS34" s="188">
        <f t="shared" si="54"/>
        <v>3185</v>
      </c>
      <c r="AT34" s="146"/>
      <c r="AU34" s="146">
        <v>6767</v>
      </c>
      <c r="AV34" s="146">
        <v>3432</v>
      </c>
      <c r="AW34" s="188">
        <f t="shared" si="55"/>
        <v>3335</v>
      </c>
      <c r="AX34" s="146"/>
      <c r="AY34" s="146">
        <v>6350</v>
      </c>
      <c r="AZ34" s="146">
        <v>3251</v>
      </c>
      <c r="BA34" s="188">
        <f t="shared" si="56"/>
        <v>3099</v>
      </c>
      <c r="BB34" s="146"/>
      <c r="BC34" s="146">
        <v>6101</v>
      </c>
      <c r="BD34" s="146">
        <v>3184</v>
      </c>
      <c r="BE34" s="188">
        <f t="shared" si="57"/>
        <v>2917</v>
      </c>
    </row>
    <row r="35" spans="1:59" s="4" customFormat="1" ht="14.25" customHeight="1" x14ac:dyDescent="0.25">
      <c r="A35" s="4" t="s">
        <v>85</v>
      </c>
      <c r="B35" s="27">
        <v>301</v>
      </c>
      <c r="C35" s="27">
        <v>152</v>
      </c>
      <c r="D35" s="27">
        <v>149</v>
      </c>
      <c r="E35" s="27"/>
      <c r="F35" s="27">
        <v>18</v>
      </c>
      <c r="G35" s="27">
        <v>11</v>
      </c>
      <c r="H35" s="173">
        <f t="shared" si="46"/>
        <v>7</v>
      </c>
      <c r="I35" s="27"/>
      <c r="J35" s="27">
        <v>104</v>
      </c>
      <c r="K35" s="27">
        <v>49</v>
      </c>
      <c r="L35" s="173">
        <f t="shared" si="47"/>
        <v>55</v>
      </c>
      <c r="M35" s="27"/>
      <c r="N35" s="27">
        <v>73</v>
      </c>
      <c r="O35" s="27">
        <v>37</v>
      </c>
      <c r="P35" s="173">
        <f t="shared" si="48"/>
        <v>36</v>
      </c>
      <c r="Q35" s="27"/>
      <c r="R35" s="27">
        <v>60</v>
      </c>
      <c r="S35" s="27">
        <v>31</v>
      </c>
      <c r="T35" s="173">
        <f t="shared" si="49"/>
        <v>29</v>
      </c>
      <c r="U35" s="27"/>
      <c r="V35" s="27">
        <v>28</v>
      </c>
      <c r="W35" s="27">
        <v>15</v>
      </c>
      <c r="X35" s="173">
        <f t="shared" si="50"/>
        <v>13</v>
      </c>
      <c r="Y35" s="27"/>
      <c r="Z35" s="27">
        <v>18</v>
      </c>
      <c r="AA35" s="27">
        <v>9</v>
      </c>
      <c r="AB35" s="173">
        <f t="shared" si="51"/>
        <v>9</v>
      </c>
      <c r="AD35" s="145" t="s">
        <v>86</v>
      </c>
      <c r="AE35" s="146">
        <v>5732</v>
      </c>
      <c r="AF35" s="146">
        <v>2942</v>
      </c>
      <c r="AG35" s="146">
        <v>2790</v>
      </c>
      <c r="AH35" s="146"/>
      <c r="AI35" s="146">
        <v>928</v>
      </c>
      <c r="AJ35" s="146">
        <v>473</v>
      </c>
      <c r="AK35" s="188">
        <f t="shared" si="52"/>
        <v>455</v>
      </c>
      <c r="AL35" s="146"/>
      <c r="AM35" s="146">
        <v>1071</v>
      </c>
      <c r="AN35" s="146">
        <v>547</v>
      </c>
      <c r="AO35" s="188">
        <f t="shared" si="53"/>
        <v>524</v>
      </c>
      <c r="AP35" s="146"/>
      <c r="AQ35" s="146">
        <v>991</v>
      </c>
      <c r="AR35" s="146">
        <v>502</v>
      </c>
      <c r="AS35" s="188">
        <f t="shared" si="54"/>
        <v>489</v>
      </c>
      <c r="AT35" s="146"/>
      <c r="AU35" s="146">
        <v>939</v>
      </c>
      <c r="AV35" s="146">
        <v>517</v>
      </c>
      <c r="AW35" s="188">
        <f t="shared" si="55"/>
        <v>422</v>
      </c>
      <c r="AX35" s="146"/>
      <c r="AY35" s="146">
        <v>926</v>
      </c>
      <c r="AZ35" s="146">
        <v>474</v>
      </c>
      <c r="BA35" s="188">
        <f t="shared" si="56"/>
        <v>452</v>
      </c>
      <c r="BB35" s="146"/>
      <c r="BC35" s="146">
        <v>877</v>
      </c>
      <c r="BD35" s="146">
        <v>429</v>
      </c>
      <c r="BE35" s="188">
        <f t="shared" si="57"/>
        <v>448</v>
      </c>
    </row>
    <row r="36" spans="1:59" s="4" customFormat="1" ht="14.25" customHeight="1" x14ac:dyDescent="0.25">
      <c r="A36" s="4" t="s">
        <v>87</v>
      </c>
      <c r="B36" s="27">
        <v>237</v>
      </c>
      <c r="C36" s="27">
        <v>142</v>
      </c>
      <c r="D36" s="27">
        <v>95</v>
      </c>
      <c r="E36" s="27"/>
      <c r="F36" s="27">
        <v>11</v>
      </c>
      <c r="G36" s="27">
        <v>6</v>
      </c>
      <c r="H36" s="173">
        <f t="shared" si="46"/>
        <v>5</v>
      </c>
      <c r="I36" s="27"/>
      <c r="J36" s="27">
        <v>101</v>
      </c>
      <c r="K36" s="27">
        <v>57</v>
      </c>
      <c r="L36" s="173">
        <f t="shared" si="47"/>
        <v>44</v>
      </c>
      <c r="M36" s="27"/>
      <c r="N36" s="27">
        <v>45</v>
      </c>
      <c r="O36" s="27">
        <v>25</v>
      </c>
      <c r="P36" s="173">
        <f t="shared" si="48"/>
        <v>20</v>
      </c>
      <c r="Q36" s="27"/>
      <c r="R36" s="27">
        <v>43</v>
      </c>
      <c r="S36" s="27">
        <v>28</v>
      </c>
      <c r="T36" s="173">
        <f t="shared" si="49"/>
        <v>15</v>
      </c>
      <c r="U36" s="27"/>
      <c r="V36" s="27">
        <v>30</v>
      </c>
      <c r="W36" s="27">
        <v>19</v>
      </c>
      <c r="X36" s="173">
        <f t="shared" si="50"/>
        <v>11</v>
      </c>
      <c r="Y36" s="27"/>
      <c r="Z36" s="27">
        <v>7</v>
      </c>
      <c r="AA36" s="27">
        <v>7</v>
      </c>
      <c r="AB36" s="173">
        <f t="shared" si="51"/>
        <v>0</v>
      </c>
      <c r="AD36" s="145" t="s">
        <v>88</v>
      </c>
      <c r="AE36" s="146">
        <v>7925</v>
      </c>
      <c r="AF36" s="146">
        <v>4105</v>
      </c>
      <c r="AG36" s="146">
        <v>3820</v>
      </c>
      <c r="AH36" s="146"/>
      <c r="AI36" s="146">
        <v>1360</v>
      </c>
      <c r="AJ36" s="146">
        <v>692</v>
      </c>
      <c r="AK36" s="188">
        <f t="shared" si="52"/>
        <v>668</v>
      </c>
      <c r="AL36" s="146"/>
      <c r="AM36" s="146">
        <v>1381</v>
      </c>
      <c r="AN36" s="146">
        <v>722</v>
      </c>
      <c r="AO36" s="188">
        <f t="shared" si="53"/>
        <v>659</v>
      </c>
      <c r="AP36" s="146"/>
      <c r="AQ36" s="146">
        <v>1396</v>
      </c>
      <c r="AR36" s="146">
        <v>693</v>
      </c>
      <c r="AS36" s="188">
        <f t="shared" si="54"/>
        <v>703</v>
      </c>
      <c r="AT36" s="146"/>
      <c r="AU36" s="146">
        <v>1255</v>
      </c>
      <c r="AV36" s="146">
        <v>664</v>
      </c>
      <c r="AW36" s="188">
        <f t="shared" si="55"/>
        <v>591</v>
      </c>
      <c r="AX36" s="146"/>
      <c r="AY36" s="146">
        <v>1303</v>
      </c>
      <c r="AZ36" s="146">
        <v>665</v>
      </c>
      <c r="BA36" s="188">
        <f t="shared" si="56"/>
        <v>638</v>
      </c>
      <c r="BB36" s="146"/>
      <c r="BC36" s="146">
        <v>1230</v>
      </c>
      <c r="BD36" s="146">
        <v>669</v>
      </c>
      <c r="BE36" s="188">
        <f t="shared" si="57"/>
        <v>561</v>
      </c>
    </row>
    <row r="37" spans="1:59" s="4" customFormat="1" ht="14.25" customHeight="1" x14ac:dyDescent="0.25">
      <c r="A37" s="4" t="s">
        <v>89</v>
      </c>
      <c r="B37" s="27">
        <v>332</v>
      </c>
      <c r="C37" s="27">
        <v>223</v>
      </c>
      <c r="D37" s="27">
        <v>109</v>
      </c>
      <c r="E37" s="27"/>
      <c r="F37" s="27">
        <v>5</v>
      </c>
      <c r="G37" s="27">
        <v>4</v>
      </c>
      <c r="H37" s="173">
        <f t="shared" si="46"/>
        <v>1</v>
      </c>
      <c r="I37" s="27"/>
      <c r="J37" s="27">
        <v>156</v>
      </c>
      <c r="K37" s="27">
        <v>107</v>
      </c>
      <c r="L37" s="173">
        <f t="shared" si="47"/>
        <v>49</v>
      </c>
      <c r="M37" s="27"/>
      <c r="N37" s="27">
        <v>63</v>
      </c>
      <c r="O37" s="27">
        <v>40</v>
      </c>
      <c r="P37" s="173">
        <f t="shared" si="48"/>
        <v>23</v>
      </c>
      <c r="Q37" s="27"/>
      <c r="R37" s="27">
        <v>66</v>
      </c>
      <c r="S37" s="27">
        <v>49</v>
      </c>
      <c r="T37" s="173">
        <f t="shared" si="49"/>
        <v>17</v>
      </c>
      <c r="U37" s="27"/>
      <c r="V37" s="27">
        <v>30</v>
      </c>
      <c r="W37" s="27">
        <v>14</v>
      </c>
      <c r="X37" s="173">
        <f t="shared" si="50"/>
        <v>16</v>
      </c>
      <c r="Y37" s="27"/>
      <c r="Z37" s="27">
        <v>12</v>
      </c>
      <c r="AA37" s="27">
        <v>9</v>
      </c>
      <c r="AB37" s="173">
        <f t="shared" si="51"/>
        <v>3</v>
      </c>
      <c r="AD37" s="145" t="s">
        <v>90</v>
      </c>
      <c r="AE37" s="146">
        <v>12376</v>
      </c>
      <c r="AF37" s="146">
        <v>6446</v>
      </c>
      <c r="AG37" s="146">
        <v>5930</v>
      </c>
      <c r="AH37" s="146"/>
      <c r="AI37" s="146">
        <v>2005</v>
      </c>
      <c r="AJ37" s="146">
        <v>1051</v>
      </c>
      <c r="AK37" s="188">
        <f t="shared" si="52"/>
        <v>954</v>
      </c>
      <c r="AL37" s="146"/>
      <c r="AM37" s="146">
        <v>2309</v>
      </c>
      <c r="AN37" s="146">
        <v>1193</v>
      </c>
      <c r="AO37" s="188">
        <f t="shared" si="53"/>
        <v>1116</v>
      </c>
      <c r="AP37" s="146"/>
      <c r="AQ37" s="146">
        <v>2091</v>
      </c>
      <c r="AR37" s="146">
        <v>1087</v>
      </c>
      <c r="AS37" s="188">
        <f t="shared" si="54"/>
        <v>1004</v>
      </c>
      <c r="AT37" s="146"/>
      <c r="AU37" s="146">
        <v>2060</v>
      </c>
      <c r="AV37" s="146">
        <v>1100</v>
      </c>
      <c r="AW37" s="188">
        <f t="shared" si="55"/>
        <v>960</v>
      </c>
      <c r="AX37" s="146"/>
      <c r="AY37" s="146">
        <v>2010</v>
      </c>
      <c r="AZ37" s="146">
        <v>1043</v>
      </c>
      <c r="BA37" s="188">
        <f t="shared" si="56"/>
        <v>967</v>
      </c>
      <c r="BB37" s="146"/>
      <c r="BC37" s="146">
        <v>1901</v>
      </c>
      <c r="BD37" s="146">
        <v>972</v>
      </c>
      <c r="BE37" s="188">
        <f t="shared" si="57"/>
        <v>929</v>
      </c>
    </row>
    <row r="38" spans="1:59" s="4" customFormat="1" ht="14.25" customHeight="1" x14ac:dyDescent="0.25">
      <c r="A38" s="4" t="s">
        <v>91</v>
      </c>
      <c r="B38" s="27">
        <v>759</v>
      </c>
      <c r="C38" s="27">
        <v>466</v>
      </c>
      <c r="D38" s="27">
        <v>293</v>
      </c>
      <c r="E38" s="27"/>
      <c r="F38" s="27">
        <v>55</v>
      </c>
      <c r="G38" s="27">
        <v>37</v>
      </c>
      <c r="H38" s="173">
        <f t="shared" si="46"/>
        <v>18</v>
      </c>
      <c r="I38" s="27"/>
      <c r="J38" s="27">
        <v>297</v>
      </c>
      <c r="K38" s="27">
        <v>177</v>
      </c>
      <c r="L38" s="173">
        <f t="shared" si="47"/>
        <v>120</v>
      </c>
      <c r="M38" s="27"/>
      <c r="N38" s="27">
        <v>154</v>
      </c>
      <c r="O38" s="27">
        <v>93</v>
      </c>
      <c r="P38" s="173">
        <f t="shared" si="48"/>
        <v>61</v>
      </c>
      <c r="Q38" s="27"/>
      <c r="R38" s="27">
        <v>155</v>
      </c>
      <c r="S38" s="27">
        <v>97</v>
      </c>
      <c r="T38" s="173">
        <f t="shared" si="49"/>
        <v>58</v>
      </c>
      <c r="U38" s="27"/>
      <c r="V38" s="27">
        <v>74</v>
      </c>
      <c r="W38" s="27">
        <v>49</v>
      </c>
      <c r="X38" s="173">
        <f t="shared" si="50"/>
        <v>25</v>
      </c>
      <c r="Y38" s="27"/>
      <c r="Z38" s="27">
        <v>24</v>
      </c>
      <c r="AA38" s="27">
        <v>13</v>
      </c>
      <c r="AB38" s="173">
        <f t="shared" si="51"/>
        <v>11</v>
      </c>
      <c r="AD38" s="189" t="s">
        <v>92</v>
      </c>
      <c r="AE38" s="146">
        <v>20660</v>
      </c>
      <c r="AF38" s="146">
        <v>10805</v>
      </c>
      <c r="AG38" s="146">
        <v>9855</v>
      </c>
      <c r="AH38" s="146"/>
      <c r="AI38" s="146">
        <v>3340</v>
      </c>
      <c r="AJ38" s="146">
        <v>1758</v>
      </c>
      <c r="AK38" s="188">
        <f t="shared" si="52"/>
        <v>1582</v>
      </c>
      <c r="AL38" s="146"/>
      <c r="AM38" s="146">
        <v>3821</v>
      </c>
      <c r="AN38" s="146">
        <v>2027</v>
      </c>
      <c r="AO38" s="188">
        <f t="shared" si="53"/>
        <v>1794</v>
      </c>
      <c r="AP38" s="146"/>
      <c r="AQ38" s="146">
        <v>3501</v>
      </c>
      <c r="AR38" s="146">
        <v>1854</v>
      </c>
      <c r="AS38" s="188">
        <f t="shared" si="54"/>
        <v>1647</v>
      </c>
      <c r="AT38" s="146"/>
      <c r="AU38" s="146">
        <v>3410</v>
      </c>
      <c r="AV38" s="146">
        <v>1722</v>
      </c>
      <c r="AW38" s="188">
        <f t="shared" si="55"/>
        <v>1688</v>
      </c>
      <c r="AX38" s="146"/>
      <c r="AY38" s="146">
        <v>3318</v>
      </c>
      <c r="AZ38" s="146">
        <v>1763</v>
      </c>
      <c r="BA38" s="188">
        <f t="shared" si="56"/>
        <v>1555</v>
      </c>
      <c r="BB38" s="146"/>
      <c r="BC38" s="146">
        <v>3270</v>
      </c>
      <c r="BD38" s="146">
        <v>1681</v>
      </c>
      <c r="BE38" s="188">
        <f t="shared" si="57"/>
        <v>1589</v>
      </c>
    </row>
    <row r="39" spans="1:59" s="4" customFormat="1" ht="14.25" customHeight="1" thickBot="1" x14ac:dyDescent="0.3">
      <c r="A39" s="54" t="s">
        <v>93</v>
      </c>
      <c r="B39" s="108">
        <v>1169</v>
      </c>
      <c r="C39" s="108">
        <v>713</v>
      </c>
      <c r="D39" s="108">
        <v>456</v>
      </c>
      <c r="E39" s="108"/>
      <c r="F39" s="108">
        <v>70</v>
      </c>
      <c r="G39" s="108">
        <v>43</v>
      </c>
      <c r="H39" s="174">
        <f t="shared" si="46"/>
        <v>27</v>
      </c>
      <c r="I39" s="108"/>
      <c r="J39" s="108">
        <v>367</v>
      </c>
      <c r="K39" s="108">
        <v>221</v>
      </c>
      <c r="L39" s="174">
        <f t="shared" si="47"/>
        <v>146</v>
      </c>
      <c r="M39" s="108"/>
      <c r="N39" s="108">
        <v>223</v>
      </c>
      <c r="O39" s="108">
        <v>135</v>
      </c>
      <c r="P39" s="174">
        <f t="shared" si="48"/>
        <v>88</v>
      </c>
      <c r="Q39" s="108"/>
      <c r="R39" s="108">
        <v>249</v>
      </c>
      <c r="S39" s="108">
        <v>146</v>
      </c>
      <c r="T39" s="174">
        <f t="shared" si="49"/>
        <v>103</v>
      </c>
      <c r="U39" s="108"/>
      <c r="V39" s="108">
        <v>156</v>
      </c>
      <c r="W39" s="108">
        <v>102</v>
      </c>
      <c r="X39" s="174">
        <f t="shared" si="50"/>
        <v>54</v>
      </c>
      <c r="Y39" s="108"/>
      <c r="Z39" s="108">
        <v>104</v>
      </c>
      <c r="AA39" s="108">
        <v>63</v>
      </c>
      <c r="AB39" s="174">
        <f t="shared" si="51"/>
        <v>41</v>
      </c>
      <c r="AD39" s="149" t="s">
        <v>94</v>
      </c>
      <c r="AE39" s="150">
        <v>23426</v>
      </c>
      <c r="AF39" s="150">
        <v>12049</v>
      </c>
      <c r="AG39" s="150">
        <v>11377</v>
      </c>
      <c r="AH39" s="150"/>
      <c r="AI39" s="150">
        <v>3896</v>
      </c>
      <c r="AJ39" s="150">
        <v>1947</v>
      </c>
      <c r="AK39" s="191">
        <f t="shared" si="52"/>
        <v>1949</v>
      </c>
      <c r="AL39" s="150"/>
      <c r="AM39" s="150">
        <v>4413</v>
      </c>
      <c r="AN39" s="150">
        <v>2345</v>
      </c>
      <c r="AO39" s="191">
        <f t="shared" si="53"/>
        <v>2068</v>
      </c>
      <c r="AP39" s="150"/>
      <c r="AQ39" s="150">
        <v>4021</v>
      </c>
      <c r="AR39" s="150">
        <v>2039</v>
      </c>
      <c r="AS39" s="191">
        <f t="shared" si="54"/>
        <v>1982</v>
      </c>
      <c r="AT39" s="150"/>
      <c r="AU39" s="150">
        <v>3833</v>
      </c>
      <c r="AV39" s="150">
        <v>1984</v>
      </c>
      <c r="AW39" s="191">
        <f t="shared" si="55"/>
        <v>1849</v>
      </c>
      <c r="AX39" s="150"/>
      <c r="AY39" s="150">
        <v>3703</v>
      </c>
      <c r="AZ39" s="150">
        <v>1939</v>
      </c>
      <c r="BA39" s="191">
        <f t="shared" si="56"/>
        <v>1764</v>
      </c>
      <c r="BB39" s="150"/>
      <c r="BC39" s="150">
        <v>3560</v>
      </c>
      <c r="BD39" s="150">
        <v>1795</v>
      </c>
      <c r="BE39" s="191">
        <f t="shared" si="57"/>
        <v>1765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4.25" customHeight="1" thickBot="1" x14ac:dyDescent="0.3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4.25" customHeight="1" thickBot="1" x14ac:dyDescent="0.3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customHeight="1" x14ac:dyDescent="0.25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D44" s="9"/>
      <c r="AE44" s="30"/>
      <c r="AF44" s="30"/>
      <c r="AG44" s="30"/>
      <c r="AH44" s="30"/>
      <c r="AI44" s="30"/>
      <c r="AJ44" s="30"/>
      <c r="AL44" s="30"/>
      <c r="AM44" s="30"/>
      <c r="AN44" s="30"/>
      <c r="AP44" s="30"/>
      <c r="AQ44" s="30"/>
      <c r="AR44" s="30"/>
      <c r="AT44" s="30"/>
      <c r="AU44" s="30"/>
      <c r="AV44" s="30"/>
      <c r="AX44" s="30"/>
      <c r="AY44" s="30"/>
      <c r="AZ44" s="30"/>
      <c r="BB44" s="30"/>
      <c r="BC44" s="30"/>
      <c r="BD44" s="30"/>
      <c r="BG44" s="297"/>
    </row>
    <row r="45" spans="1:59" ht="14.25" customHeight="1" x14ac:dyDescent="0.25">
      <c r="AD45" s="9"/>
      <c r="AE45" s="30"/>
      <c r="AF45" s="30"/>
      <c r="AG45" s="30"/>
      <c r="AH45" s="30"/>
      <c r="AI45" s="30"/>
      <c r="AJ45" s="30"/>
      <c r="AL45" s="30"/>
      <c r="AM45" s="30"/>
      <c r="AN45" s="30"/>
      <c r="AP45" s="30"/>
      <c r="AQ45" s="30"/>
      <c r="AR45" s="30"/>
      <c r="AT45" s="30"/>
      <c r="AU45" s="30"/>
      <c r="AV45" s="30"/>
      <c r="AX45" s="30"/>
      <c r="AY45" s="30"/>
      <c r="AZ45" s="30"/>
      <c r="BB45" s="30"/>
      <c r="BC45" s="30"/>
      <c r="BD45" s="30"/>
    </row>
    <row r="46" spans="1:59" ht="14.25" x14ac:dyDescent="0.25">
      <c r="A46" s="316" t="s">
        <v>148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24"/>
    </row>
    <row r="47" spans="1:59" ht="14.25" x14ac:dyDescent="0.25">
      <c r="A47" s="316" t="s">
        <v>78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24"/>
    </row>
    <row r="48" spans="1:59" ht="14.25" x14ac:dyDescent="0.25">
      <c r="A48" s="316" t="s">
        <v>79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D48" s="24"/>
    </row>
    <row r="49" spans="1:30" ht="14.25" x14ac:dyDescent="0.25">
      <c r="A49" s="316" t="s">
        <v>80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D49" s="24"/>
    </row>
    <row r="50" spans="1:30" ht="14.25" x14ac:dyDescent="0.25">
      <c r="A50" s="316" t="s">
        <v>141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D50" s="24"/>
    </row>
    <row r="51" spans="1:30" ht="14.25" x14ac:dyDescent="0.25">
      <c r="A51" s="316" t="s">
        <v>129</v>
      </c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D51" s="24"/>
    </row>
    <row r="52" spans="1:30" ht="15" thickBot="1" x14ac:dyDescent="0.3">
      <c r="A52" s="22"/>
      <c r="B52" s="22"/>
      <c r="C52" s="35"/>
      <c r="D52" s="35"/>
      <c r="E52" s="36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D52" s="24"/>
    </row>
    <row r="53" spans="1:30" s="4" customFormat="1" x14ac:dyDescent="0.25">
      <c r="A53" s="308" t="s">
        <v>147</v>
      </c>
      <c r="B53" s="311" t="s">
        <v>11</v>
      </c>
      <c r="C53" s="311"/>
      <c r="D53" s="311"/>
      <c r="E53" s="8"/>
      <c r="F53" s="311" t="s">
        <v>13</v>
      </c>
      <c r="G53" s="311"/>
      <c r="H53" s="311"/>
      <c r="I53" s="8"/>
      <c r="J53" s="311" t="s">
        <v>14</v>
      </c>
      <c r="K53" s="311"/>
      <c r="L53" s="311"/>
      <c r="M53" s="8"/>
      <c r="N53" s="311" t="s">
        <v>15</v>
      </c>
      <c r="O53" s="311"/>
      <c r="P53" s="311"/>
      <c r="Q53" s="8"/>
      <c r="R53" s="311" t="s">
        <v>17</v>
      </c>
      <c r="S53" s="311"/>
      <c r="T53" s="311"/>
      <c r="U53" s="8"/>
      <c r="V53" s="311" t="s">
        <v>18</v>
      </c>
      <c r="W53" s="311"/>
      <c r="X53" s="311"/>
      <c r="Y53" s="8"/>
      <c r="Z53" s="311" t="s">
        <v>19</v>
      </c>
      <c r="AA53" s="311"/>
      <c r="AB53" s="311"/>
    </row>
    <row r="54" spans="1:30" s="4" customFormat="1" ht="13.5" thickBot="1" x14ac:dyDescent="0.3">
      <c r="A54" s="309"/>
      <c r="B54" s="11" t="s">
        <v>32</v>
      </c>
      <c r="C54" s="11" t="s">
        <v>33</v>
      </c>
      <c r="D54" s="11" t="s">
        <v>34</v>
      </c>
      <c r="E54" s="11"/>
      <c r="F54" s="11" t="s">
        <v>32</v>
      </c>
      <c r="G54" s="11" t="s">
        <v>33</v>
      </c>
      <c r="H54" s="11" t="s">
        <v>34</v>
      </c>
      <c r="I54" s="11"/>
      <c r="J54" s="11" t="s">
        <v>32</v>
      </c>
      <c r="K54" s="11" t="s">
        <v>33</v>
      </c>
      <c r="L54" s="11" t="s">
        <v>34</v>
      </c>
      <c r="M54" s="11"/>
      <c r="N54" s="11" t="s">
        <v>32</v>
      </c>
      <c r="O54" s="11" t="s">
        <v>33</v>
      </c>
      <c r="P54" s="11" t="s">
        <v>34</v>
      </c>
      <c r="Q54" s="11"/>
      <c r="R54" s="11" t="s">
        <v>32</v>
      </c>
      <c r="S54" s="11" t="s">
        <v>33</v>
      </c>
      <c r="T54" s="11" t="s">
        <v>34</v>
      </c>
      <c r="U54" s="11"/>
      <c r="V54" s="11" t="s">
        <v>32</v>
      </c>
      <c r="W54" s="11" t="s">
        <v>33</v>
      </c>
      <c r="X54" s="11" t="s">
        <v>34</v>
      </c>
      <c r="Y54" s="11"/>
      <c r="Z54" s="11" t="s">
        <v>32</v>
      </c>
      <c r="AA54" s="11" t="s">
        <v>33</v>
      </c>
      <c r="AB54" s="11" t="s">
        <v>34</v>
      </c>
    </row>
    <row r="55" spans="1:30" ht="6" customHeight="1" x14ac:dyDescent="0.25">
      <c r="AD55" s="24"/>
    </row>
    <row r="56" spans="1:30" s="26" customFormat="1" ht="14.25" customHeight="1" x14ac:dyDescent="0.25">
      <c r="A56" s="26" t="s">
        <v>50</v>
      </c>
      <c r="B56" s="77">
        <f>+B11/AE11*100</f>
        <v>3.1853620373367866</v>
      </c>
      <c r="C56" s="77">
        <f>+C11/AF11*100</f>
        <v>3.7749138187481406</v>
      </c>
      <c r="D56" s="77">
        <f>+D11/AG11*100</f>
        <v>2.5611854153948612</v>
      </c>
      <c r="F56" s="77">
        <f>+F11/AI11*100</f>
        <v>1.2328785500596988</v>
      </c>
      <c r="G56" s="77">
        <f>+G11/AJ11*100</f>
        <v>1.3982000782574671</v>
      </c>
      <c r="H56" s="77">
        <f>+H11/AK11*100</f>
        <v>1.0578357178368227</v>
      </c>
      <c r="J56" s="77">
        <f>+J11/AM11*100</f>
        <v>6.3594378997801986</v>
      </c>
      <c r="K56" s="77">
        <f>+K11/AN11*100</f>
        <v>7.4097800555199651</v>
      </c>
      <c r="L56" s="77">
        <f>+L11/AO11*100</f>
        <v>5.2195184756019053</v>
      </c>
      <c r="N56" s="77">
        <f>+N11/AQ11*100</f>
        <v>3.4362283144142212</v>
      </c>
      <c r="O56" s="77">
        <f>+O11/AR11*100</f>
        <v>4.019355342230547</v>
      </c>
      <c r="P56" s="77">
        <f>+P11/AS11*100</f>
        <v>2.8181442161864059</v>
      </c>
      <c r="R56" s="77">
        <f>+R11/AU11*100</f>
        <v>3.9899127589967285</v>
      </c>
      <c r="S56" s="77">
        <f>+S11/AV11*100</f>
        <v>4.746743081535727</v>
      </c>
      <c r="T56" s="77">
        <f>+T11/AW11*100</f>
        <v>3.1902666031229847</v>
      </c>
      <c r="V56" s="77">
        <f>+V11/AY11*100</f>
        <v>2.6926309890725695</v>
      </c>
      <c r="W56" s="77">
        <f>+W11/AZ11*100</f>
        <v>3.3204463820569767</v>
      </c>
      <c r="X56" s="77">
        <f>+X11/BA11*100</f>
        <v>2.0367240539688907</v>
      </c>
      <c r="Z56" s="77">
        <f>+Z11/BC11*100</f>
        <v>0.97925525061203444</v>
      </c>
      <c r="AA56" s="77">
        <f>+AA11/BD11*100</f>
        <v>1.1856816965668742</v>
      </c>
      <c r="AB56" s="77">
        <f>+AB11/BE11*100</f>
        <v>0.76582610214897207</v>
      </c>
    </row>
    <row r="57" spans="1:30" s="4" customFormat="1" ht="6" customHeight="1" x14ac:dyDescent="0.25">
      <c r="A57" s="26"/>
      <c r="B57" s="55"/>
      <c r="C57" s="55"/>
      <c r="D57" s="55"/>
      <c r="F57" s="55"/>
      <c r="G57" s="55"/>
      <c r="H57" s="55"/>
      <c r="J57" s="55"/>
      <c r="K57" s="55"/>
      <c r="L57" s="55"/>
      <c r="N57" s="55"/>
      <c r="O57" s="55"/>
      <c r="P57" s="55"/>
      <c r="R57" s="55"/>
      <c r="S57" s="55"/>
      <c r="T57" s="55"/>
      <c r="V57" s="55"/>
      <c r="W57" s="55"/>
      <c r="X57" s="55"/>
      <c r="Z57" s="55"/>
      <c r="AA57" s="55"/>
      <c r="AB57" s="55"/>
    </row>
    <row r="58" spans="1:30" s="4" customFormat="1" ht="14.25" customHeight="1" x14ac:dyDescent="0.25">
      <c r="A58" s="4" t="s">
        <v>81</v>
      </c>
      <c r="B58" s="55">
        <f t="shared" ref="B58:D64" si="58">+B13/AE13*100</f>
        <v>3.2109804412847054</v>
      </c>
      <c r="C58" s="55">
        <f t="shared" si="58"/>
        <v>3.8068468248269962</v>
      </c>
      <c r="D58" s="55">
        <f t="shared" si="58"/>
        <v>2.5844483351269738</v>
      </c>
      <c r="F58" s="55">
        <f t="shared" ref="F58:H64" si="59">+F13/AI13*100</f>
        <v>1.2975412533496311</v>
      </c>
      <c r="G58" s="55">
        <f t="shared" si="59"/>
        <v>1.4825661206186511</v>
      </c>
      <c r="H58" s="55">
        <f t="shared" si="59"/>
        <v>1.1020881670533642</v>
      </c>
      <c r="J58" s="55">
        <f t="shared" ref="J58:L64" si="60">+J13/AM13*100</f>
        <v>5.9995649336523824</v>
      </c>
      <c r="K58" s="55">
        <f t="shared" si="60"/>
        <v>6.9984056390031055</v>
      </c>
      <c r="L58" s="55">
        <f t="shared" si="60"/>
        <v>4.924105529454283</v>
      </c>
      <c r="N58" s="55">
        <f t="shared" ref="N58:P64" si="61">+N13/AQ13*100</f>
        <v>3.4427990844116407</v>
      </c>
      <c r="O58" s="55">
        <f t="shared" si="61"/>
        <v>3.9212143115287312</v>
      </c>
      <c r="P58" s="55">
        <f t="shared" si="61"/>
        <v>2.9306509333591255</v>
      </c>
      <c r="R58" s="55">
        <f t="shared" ref="R58:T64" si="62">+R13/AU13*100</f>
        <v>4.158529033487353</v>
      </c>
      <c r="S58" s="55">
        <f t="shared" si="62"/>
        <v>5.1014708620368641</v>
      </c>
      <c r="T58" s="55">
        <f t="shared" si="62"/>
        <v>3.1704223978148476</v>
      </c>
      <c r="V58" s="55">
        <f t="shared" ref="V58:X64" si="63">+V13/AY13*100</f>
        <v>3.0855745721271393</v>
      </c>
      <c r="W58" s="55">
        <f t="shared" si="63"/>
        <v>3.8202463433410312</v>
      </c>
      <c r="X58" s="55">
        <f t="shared" si="63"/>
        <v>2.3265062636707099</v>
      </c>
      <c r="Z58" s="55">
        <f t="shared" ref="Z58:AB64" si="64">+Z13/BC13*100</f>
        <v>0.99456627207451975</v>
      </c>
      <c r="AA58" s="55">
        <f t="shared" si="64"/>
        <v>1.1233797407585213</v>
      </c>
      <c r="AB58" s="55">
        <f t="shared" si="64"/>
        <v>0.86299892125134836</v>
      </c>
    </row>
    <row r="59" spans="1:30" s="4" customFormat="1" ht="14.25" customHeight="1" x14ac:dyDescent="0.25">
      <c r="A59" s="4" t="s">
        <v>83</v>
      </c>
      <c r="B59" s="55">
        <f t="shared" si="58"/>
        <v>3.0989706872014389</v>
      </c>
      <c r="C59" s="55">
        <f t="shared" si="58"/>
        <v>3.655268517525994</v>
      </c>
      <c r="D59" s="55">
        <f t="shared" si="58"/>
        <v>2.5046593026955768</v>
      </c>
      <c r="F59" s="55">
        <f t="shared" si="59"/>
        <v>1.4195890322162441</v>
      </c>
      <c r="G59" s="55">
        <f t="shared" si="59"/>
        <v>1.5394242803504381</v>
      </c>
      <c r="H59" s="55">
        <f t="shared" si="59"/>
        <v>1.290843081887858</v>
      </c>
      <c r="J59" s="55">
        <f t="shared" si="60"/>
        <v>6.0709372570129796</v>
      </c>
      <c r="K59" s="55">
        <f t="shared" si="60"/>
        <v>6.8961560527825592</v>
      </c>
      <c r="L59" s="55">
        <f t="shared" si="60"/>
        <v>5.1724137931034484</v>
      </c>
      <c r="N59" s="55">
        <f t="shared" si="61"/>
        <v>3.554786313407003</v>
      </c>
      <c r="O59" s="55">
        <f t="shared" si="61"/>
        <v>4.2415621362989784</v>
      </c>
      <c r="P59" s="55">
        <f t="shared" si="61"/>
        <v>2.8261764302373442</v>
      </c>
      <c r="R59" s="55">
        <f t="shared" si="62"/>
        <v>3.5114302654983858</v>
      </c>
      <c r="S59" s="55">
        <f t="shared" si="62"/>
        <v>4.1146971840041147</v>
      </c>
      <c r="T59" s="55">
        <f t="shared" si="62"/>
        <v>2.8776006484733858</v>
      </c>
      <c r="V59" s="55">
        <f t="shared" si="63"/>
        <v>2.593899149201079</v>
      </c>
      <c r="W59" s="55">
        <f t="shared" si="63"/>
        <v>3.3432593394694101</v>
      </c>
      <c r="X59" s="55">
        <f t="shared" si="63"/>
        <v>1.8107228745225634</v>
      </c>
      <c r="Z59" s="55">
        <f t="shared" si="64"/>
        <v>0.96105209914011136</v>
      </c>
      <c r="AA59" s="55">
        <f t="shared" si="64"/>
        <v>1.2212439647827322</v>
      </c>
      <c r="AB59" s="55">
        <f t="shared" si="64"/>
        <v>0.69148153597175221</v>
      </c>
    </row>
    <row r="60" spans="1:30" s="4" customFormat="1" ht="14.25" customHeight="1" x14ac:dyDescent="0.25">
      <c r="A60" s="4" t="s">
        <v>85</v>
      </c>
      <c r="B60" s="55">
        <f t="shared" si="58"/>
        <v>3.1150574975566139</v>
      </c>
      <c r="C60" s="55">
        <f t="shared" si="58"/>
        <v>3.4969300207376084</v>
      </c>
      <c r="D60" s="55">
        <f t="shared" si="58"/>
        <v>2.7153558052434459</v>
      </c>
      <c r="F60" s="55">
        <f t="shared" si="59"/>
        <v>0.86316323940086315</v>
      </c>
      <c r="G60" s="55">
        <f t="shared" si="59"/>
        <v>1.0877626699629173</v>
      </c>
      <c r="H60" s="55">
        <f t="shared" si="59"/>
        <v>0.62614140360031312</v>
      </c>
      <c r="J60" s="55">
        <f t="shared" si="60"/>
        <v>5.8809828810993361</v>
      </c>
      <c r="K60" s="55">
        <f t="shared" si="60"/>
        <v>6.2314540059347179</v>
      </c>
      <c r="L60" s="55">
        <f t="shared" si="60"/>
        <v>5.515929624346172</v>
      </c>
      <c r="N60" s="55">
        <f t="shared" si="61"/>
        <v>3.0232558139534884</v>
      </c>
      <c r="O60" s="55">
        <f t="shared" si="61"/>
        <v>3.5534213685474185</v>
      </c>
      <c r="P60" s="55">
        <f t="shared" si="61"/>
        <v>2.4719101123595504</v>
      </c>
      <c r="R60" s="55">
        <f t="shared" si="62"/>
        <v>4.1505188148518561</v>
      </c>
      <c r="S60" s="55">
        <f t="shared" si="62"/>
        <v>4.6607099734363677</v>
      </c>
      <c r="T60" s="55">
        <f t="shared" si="62"/>
        <v>3.6029030585795749</v>
      </c>
      <c r="V60" s="55">
        <f t="shared" si="63"/>
        <v>3.1850419084461636</v>
      </c>
      <c r="W60" s="55">
        <f t="shared" si="63"/>
        <v>3.5122930255895635</v>
      </c>
      <c r="X60" s="55">
        <f t="shared" si="63"/>
        <v>2.8389493234279648</v>
      </c>
      <c r="Z60" s="55">
        <f t="shared" si="64"/>
        <v>1.2857142857142856</v>
      </c>
      <c r="AA60" s="55">
        <f t="shared" si="64"/>
        <v>1.5741935483870966</v>
      </c>
      <c r="AB60" s="55">
        <f t="shared" si="64"/>
        <v>0.99346405228758172</v>
      </c>
    </row>
    <row r="61" spans="1:30" s="4" customFormat="1" ht="14.25" customHeight="1" x14ac:dyDescent="0.25">
      <c r="A61" s="4" t="s">
        <v>87</v>
      </c>
      <c r="B61" s="55">
        <f t="shared" si="58"/>
        <v>2.313775032753135</v>
      </c>
      <c r="C61" s="55">
        <f t="shared" si="58"/>
        <v>2.8263363156687311</v>
      </c>
      <c r="D61" s="55">
        <f t="shared" si="58"/>
        <v>1.7805145830349898</v>
      </c>
      <c r="F61" s="55">
        <f t="shared" si="59"/>
        <v>0.90015233347181833</v>
      </c>
      <c r="G61" s="55">
        <f t="shared" si="59"/>
        <v>1.0249307479224377</v>
      </c>
      <c r="H61" s="55">
        <f t="shared" si="59"/>
        <v>0.77540847410689562</v>
      </c>
      <c r="J61" s="55">
        <f t="shared" si="60"/>
        <v>4.6414637427687335</v>
      </c>
      <c r="K61" s="55">
        <f t="shared" si="60"/>
        <v>5.6223849372384933</v>
      </c>
      <c r="L61" s="55">
        <f t="shared" si="60"/>
        <v>3.6021058464948741</v>
      </c>
      <c r="N61" s="55">
        <f t="shared" si="61"/>
        <v>2.3337550963025446</v>
      </c>
      <c r="O61" s="55">
        <f t="shared" si="61"/>
        <v>2.7647221454243849</v>
      </c>
      <c r="P61" s="55">
        <f t="shared" si="61"/>
        <v>1.887871853546911</v>
      </c>
      <c r="R61" s="55">
        <f t="shared" si="62"/>
        <v>3.4492588369441273</v>
      </c>
      <c r="S61" s="55">
        <f t="shared" si="62"/>
        <v>4.0440165061898208</v>
      </c>
      <c r="T61" s="55">
        <f t="shared" si="62"/>
        <v>2.8098195800059154</v>
      </c>
      <c r="V61" s="55">
        <f t="shared" si="63"/>
        <v>1.9293057315871005</v>
      </c>
      <c r="W61" s="55">
        <f t="shared" si="63"/>
        <v>2.5470653377630121</v>
      </c>
      <c r="X61" s="55">
        <f t="shared" si="63"/>
        <v>1.2897678417884781</v>
      </c>
      <c r="Z61" s="55">
        <f t="shared" si="64"/>
        <v>0.49562682215743437</v>
      </c>
      <c r="AA61" s="55">
        <f t="shared" si="64"/>
        <v>0.71489848441521309</v>
      </c>
      <c r="AB61" s="55">
        <f t="shared" si="64"/>
        <v>0.2676181980374665</v>
      </c>
    </row>
    <row r="62" spans="1:30" s="4" customFormat="1" ht="14.25" customHeight="1" x14ac:dyDescent="0.25">
      <c r="A62" s="4" t="s">
        <v>89</v>
      </c>
      <c r="B62" s="55">
        <f t="shared" si="58"/>
        <v>2.6299156338453931</v>
      </c>
      <c r="C62" s="55">
        <f t="shared" si="58"/>
        <v>3.2556163365022037</v>
      </c>
      <c r="D62" s="55">
        <f t="shared" si="58"/>
        <v>1.958997722095672</v>
      </c>
      <c r="F62" s="55">
        <f t="shared" si="59"/>
        <v>0.598028123484726</v>
      </c>
      <c r="G62" s="55">
        <f t="shared" si="59"/>
        <v>0.73914382506929477</v>
      </c>
      <c r="H62" s="55">
        <f t="shared" si="59"/>
        <v>0.44217687074829937</v>
      </c>
      <c r="J62" s="55">
        <f t="shared" si="60"/>
        <v>6.8171822313443782</v>
      </c>
      <c r="K62" s="55">
        <f t="shared" si="60"/>
        <v>8.4028937117417914</v>
      </c>
      <c r="L62" s="55">
        <f t="shared" si="60"/>
        <v>5.0511310814998449</v>
      </c>
      <c r="N62" s="55">
        <f t="shared" si="61"/>
        <v>2.9359574124858847</v>
      </c>
      <c r="O62" s="55">
        <f t="shared" si="61"/>
        <v>3.5476718403547673</v>
      </c>
      <c r="P62" s="55">
        <f t="shared" si="61"/>
        <v>2.3011176857330704</v>
      </c>
      <c r="R62" s="55">
        <f t="shared" si="62"/>
        <v>2.8863903339486492</v>
      </c>
      <c r="S62" s="55">
        <f t="shared" si="62"/>
        <v>3.7335049887351146</v>
      </c>
      <c r="T62" s="55">
        <f t="shared" si="62"/>
        <v>1.9635343618513323</v>
      </c>
      <c r="V62" s="55">
        <f t="shared" si="63"/>
        <v>1.4586994727592266</v>
      </c>
      <c r="W62" s="55">
        <f t="shared" si="63"/>
        <v>1.662049861495845</v>
      </c>
      <c r="X62" s="55">
        <f t="shared" si="63"/>
        <v>1.2491077801570307</v>
      </c>
      <c r="Z62" s="55">
        <f t="shared" si="64"/>
        <v>0.3253208024579794</v>
      </c>
      <c r="AA62" s="55">
        <f t="shared" si="64"/>
        <v>0.38787023977433005</v>
      </c>
      <c r="AB62" s="55">
        <f t="shared" si="64"/>
        <v>0.25954764553207266</v>
      </c>
    </row>
    <row r="63" spans="1:30" s="4" customFormat="1" ht="14.25" customHeight="1" x14ac:dyDescent="0.25">
      <c r="A63" s="4" t="s">
        <v>91</v>
      </c>
      <c r="B63" s="55">
        <f t="shared" si="58"/>
        <v>3.669555596533284</v>
      </c>
      <c r="C63" s="55">
        <f t="shared" si="58"/>
        <v>4.3335444039892357</v>
      </c>
      <c r="D63" s="55">
        <f t="shared" si="58"/>
        <v>2.9567951059943072</v>
      </c>
      <c r="F63" s="55">
        <f t="shared" si="59"/>
        <v>1.4514328247115742</v>
      </c>
      <c r="G63" s="55">
        <f t="shared" si="59"/>
        <v>1.6322611617858858</v>
      </c>
      <c r="H63" s="55">
        <f t="shared" si="59"/>
        <v>1.258023106546855</v>
      </c>
      <c r="J63" s="55">
        <f t="shared" si="60"/>
        <v>8.3306494900697796</v>
      </c>
      <c r="K63" s="55">
        <f t="shared" si="60"/>
        <v>9.8542393758981728</v>
      </c>
      <c r="L63" s="55">
        <f t="shared" si="60"/>
        <v>6.6606660666066606</v>
      </c>
      <c r="N63" s="55">
        <f t="shared" si="61"/>
        <v>3.9574935873946497</v>
      </c>
      <c r="O63" s="55">
        <f t="shared" si="61"/>
        <v>4.549675023212628</v>
      </c>
      <c r="P63" s="55">
        <f t="shared" si="61"/>
        <v>3.2998195411188451</v>
      </c>
      <c r="R63" s="55">
        <f t="shared" si="62"/>
        <v>4.3069988731689</v>
      </c>
      <c r="S63" s="55">
        <f t="shared" si="62"/>
        <v>5.0333086602516657</v>
      </c>
      <c r="T63" s="55">
        <f t="shared" si="62"/>
        <v>3.5587188612099649</v>
      </c>
      <c r="V63" s="55">
        <f t="shared" si="63"/>
        <v>2.2855675398048279</v>
      </c>
      <c r="W63" s="55">
        <f t="shared" si="63"/>
        <v>2.9135802469135803</v>
      </c>
      <c r="X63" s="55">
        <f t="shared" si="63"/>
        <v>1.6051364365971106</v>
      </c>
      <c r="Z63" s="55">
        <f t="shared" si="64"/>
        <v>0.69621100548935599</v>
      </c>
      <c r="AA63" s="55">
        <f t="shared" si="64"/>
        <v>0.75916230366492143</v>
      </c>
      <c r="AB63" s="55">
        <f t="shared" si="64"/>
        <v>0.63030967388325565</v>
      </c>
    </row>
    <row r="64" spans="1:30" s="4" customFormat="1" ht="14.25" customHeight="1" x14ac:dyDescent="0.25">
      <c r="A64" s="4" t="s">
        <v>93</v>
      </c>
      <c r="B64" s="55">
        <f t="shared" si="58"/>
        <v>4.0138024035219928</v>
      </c>
      <c r="C64" s="55">
        <f t="shared" si="58"/>
        <v>4.8005539100665464</v>
      </c>
      <c r="D64" s="55">
        <f t="shared" si="58"/>
        <v>3.1765524581440094</v>
      </c>
      <c r="F64" s="55">
        <f t="shared" si="59"/>
        <v>1.6125235404896421</v>
      </c>
      <c r="G64" s="55">
        <f t="shared" si="59"/>
        <v>1.7931034482758619</v>
      </c>
      <c r="H64" s="55">
        <f t="shared" si="59"/>
        <v>1.4230583695127834</v>
      </c>
      <c r="J64" s="55">
        <f t="shared" si="60"/>
        <v>7.2900679675509759</v>
      </c>
      <c r="K64" s="55">
        <f t="shared" si="60"/>
        <v>8.6274509803921564</v>
      </c>
      <c r="L64" s="55">
        <f t="shared" si="60"/>
        <v>5.7750759878419453</v>
      </c>
      <c r="N64" s="55">
        <f t="shared" si="61"/>
        <v>4.380664652567976</v>
      </c>
      <c r="O64" s="55">
        <f t="shared" si="61"/>
        <v>5.1696652243224772</v>
      </c>
      <c r="P64" s="55">
        <f t="shared" si="61"/>
        <v>3.5587188612099649</v>
      </c>
      <c r="R64" s="55">
        <f t="shared" si="62"/>
        <v>5.2388476966087278</v>
      </c>
      <c r="S64" s="55">
        <f t="shared" si="62"/>
        <v>6.1643835616438354</v>
      </c>
      <c r="T64" s="55">
        <f t="shared" si="62"/>
        <v>4.2574505384422743</v>
      </c>
      <c r="V64" s="55">
        <f t="shared" si="63"/>
        <v>3.3296473768276198</v>
      </c>
      <c r="W64" s="55">
        <f t="shared" si="63"/>
        <v>4.0673886883273163</v>
      </c>
      <c r="X64" s="55">
        <f t="shared" si="63"/>
        <v>2.5602409638554215</v>
      </c>
      <c r="Z64" s="55">
        <f t="shared" si="64"/>
        <v>1.8249106687085248</v>
      </c>
      <c r="AA64" s="55">
        <f t="shared" si="64"/>
        <v>2.2874191944306315</v>
      </c>
      <c r="AB64" s="55">
        <f t="shared" si="64"/>
        <v>1.3371788148925015</v>
      </c>
    </row>
    <row r="65" spans="1:28" s="4" customFormat="1" ht="14.25" customHeight="1" x14ac:dyDescent="0.25"/>
    <row r="66" spans="1:28" s="8" customFormat="1" ht="14.25" customHeight="1" x14ac:dyDescent="0.25">
      <c r="A66" s="8" t="s">
        <v>39</v>
      </c>
      <c r="B66" s="76">
        <f>+B21/AE21*100</f>
        <v>3.0203398395553025</v>
      </c>
      <c r="C66" s="76">
        <f>+C21/AF21*100</f>
        <v>3.5795521090817193</v>
      </c>
      <c r="D66" s="76">
        <f>+D21/AG21*100</f>
        <v>2.4314573847259915</v>
      </c>
      <c r="F66" s="76">
        <f>+F21/AI21*100</f>
        <v>1.0987354177267672</v>
      </c>
      <c r="G66" s="76">
        <f>+G21/AJ21*100</f>
        <v>1.2287265258215962</v>
      </c>
      <c r="H66" s="76">
        <f>+H21/AK21*100</f>
        <v>0.96135209520486886</v>
      </c>
      <c r="J66" s="76">
        <f>+J21/AM21*100</f>
        <v>5.9864372504924779</v>
      </c>
      <c r="K66" s="76">
        <f>+K21/AN21*100</f>
        <v>6.9999328543611083</v>
      </c>
      <c r="L66" s="76">
        <f>+L21/AO21*100</f>
        <v>4.8917576241070462</v>
      </c>
      <c r="N66" s="76">
        <f>+N21/AQ21*100</f>
        <v>3.1572007158330981</v>
      </c>
      <c r="O66" s="76">
        <f>+O21/AR21*100</f>
        <v>3.6807111633545162</v>
      </c>
      <c r="P66" s="76">
        <f>+P21/AS21*100</f>
        <v>2.6061402830407547</v>
      </c>
      <c r="R66" s="76">
        <f>+R21/AU21*100</f>
        <v>3.9613434121136737</v>
      </c>
      <c r="S66" s="76">
        <f>+S21/AV21*100</f>
        <v>4.7155744427048392</v>
      </c>
      <c r="T66" s="76">
        <f>+T21/AW21*100</f>
        <v>3.1656769829721974</v>
      </c>
      <c r="V66" s="76">
        <f>+V21/AY21*100</f>
        <v>2.672745853313419</v>
      </c>
      <c r="W66" s="76">
        <f>+W21/AZ21*100</f>
        <v>3.2871838502591073</v>
      </c>
      <c r="X66" s="76">
        <f>+X21/BA21*100</f>
        <v>2.0378806041716615</v>
      </c>
      <c r="Z66" s="76">
        <f>+Z21/BC21*100</f>
        <v>0.88049307612262862</v>
      </c>
      <c r="AA66" s="76">
        <f>+AA21/BD21*100</f>
        <v>1.0645033636723387</v>
      </c>
      <c r="AB66" s="76">
        <f>+AB21/BE21*100</f>
        <v>0.69225163954335678</v>
      </c>
    </row>
    <row r="67" spans="1:28" s="4" customFormat="1" ht="6" customHeight="1" x14ac:dyDescent="0.25">
      <c r="A67" s="26"/>
      <c r="B67" s="55"/>
      <c r="C67" s="55"/>
      <c r="D67" s="55"/>
      <c r="F67" s="55"/>
      <c r="G67" s="55"/>
      <c r="H67" s="55"/>
      <c r="J67" s="55"/>
      <c r="K67" s="55"/>
      <c r="L67" s="55"/>
      <c r="N67" s="55"/>
      <c r="O67" s="55"/>
      <c r="P67" s="55"/>
      <c r="R67" s="55"/>
      <c r="S67" s="55"/>
      <c r="T67" s="55"/>
      <c r="V67" s="55"/>
      <c r="W67" s="55"/>
      <c r="X67" s="55"/>
      <c r="Z67" s="55"/>
      <c r="AA67" s="55"/>
      <c r="AB67" s="55"/>
    </row>
    <row r="68" spans="1:28" s="4" customFormat="1" ht="14.25" customHeight="1" x14ac:dyDescent="0.25">
      <c r="A68" s="4" t="s">
        <v>81</v>
      </c>
      <c r="B68" s="55">
        <f t="shared" ref="B68:D74" si="65">+B23/AE23*100</f>
        <v>3.3559485209304016</v>
      </c>
      <c r="C68" s="55">
        <f t="shared" si="65"/>
        <v>3.962679154250035</v>
      </c>
      <c r="D68" s="55">
        <f t="shared" si="65"/>
        <v>2.7193031436707802</v>
      </c>
      <c r="F68" s="55">
        <f t="shared" ref="F68:H74" si="66">+F23/AI23*100</f>
        <v>1.2054764632084218</v>
      </c>
      <c r="G68" s="55">
        <f t="shared" si="66"/>
        <v>1.3943587014369345</v>
      </c>
      <c r="H68" s="55">
        <f t="shared" si="66"/>
        <v>1.0069366748713358</v>
      </c>
      <c r="J68" s="55">
        <f t="shared" ref="J68:L74" si="67">+J23/AM23*100</f>
        <v>6.2808005632102981</v>
      </c>
      <c r="K68" s="55">
        <f t="shared" si="67"/>
        <v>7.2529816736158246</v>
      </c>
      <c r="L68" s="55">
        <f t="shared" si="67"/>
        <v>5.2334691319335631</v>
      </c>
      <c r="N68" s="55">
        <f t="shared" ref="N68:P74" si="68">+N23/AQ23*100</f>
        <v>3.5849464691251214</v>
      </c>
      <c r="O68" s="55">
        <f t="shared" si="68"/>
        <v>4.084625052366988</v>
      </c>
      <c r="P68" s="55">
        <f t="shared" si="68"/>
        <v>3.051643192488263</v>
      </c>
      <c r="R68" s="55">
        <f t="shared" ref="R68:T74" si="69">+R23/AU23*100</f>
        <v>4.4182459233142355</v>
      </c>
      <c r="S68" s="55">
        <f t="shared" si="69"/>
        <v>5.4312755431275539</v>
      </c>
      <c r="T68" s="55">
        <f t="shared" si="69"/>
        <v>3.3544160831262708</v>
      </c>
      <c r="V68" s="55">
        <f t="shared" ref="V68:X74" si="70">+V23/AY23*100</f>
        <v>3.2737417444773405</v>
      </c>
      <c r="W68" s="55">
        <f t="shared" si="70"/>
        <v>4.0161543639219204</v>
      </c>
      <c r="X68" s="55">
        <f t="shared" si="70"/>
        <v>2.5086705202312141</v>
      </c>
      <c r="Z68" s="55">
        <f t="shared" ref="Z68:AB74" si="71">+Z23/BC23*100</f>
        <v>1.0467353174154126</v>
      </c>
      <c r="AA68" s="55">
        <f t="shared" si="71"/>
        <v>1.1450381679389312</v>
      </c>
      <c r="AB68" s="55">
        <f t="shared" si="71"/>
        <v>0.94684006388318509</v>
      </c>
    </row>
    <row r="69" spans="1:28" s="4" customFormat="1" ht="14.25" customHeight="1" x14ac:dyDescent="0.25">
      <c r="A69" s="4" t="s">
        <v>83</v>
      </c>
      <c r="B69" s="55">
        <f t="shared" si="65"/>
        <v>2.8038500627727623</v>
      </c>
      <c r="C69" s="55">
        <f t="shared" si="65"/>
        <v>3.2547830144657022</v>
      </c>
      <c r="D69" s="55">
        <f t="shared" si="65"/>
        <v>2.3216840384222359</v>
      </c>
      <c r="F69" s="55">
        <f t="shared" si="66"/>
        <v>1.1528405039220349</v>
      </c>
      <c r="G69" s="55">
        <f t="shared" si="66"/>
        <v>1.2351326623970724</v>
      </c>
      <c r="H69" s="55">
        <f t="shared" si="66"/>
        <v>1.0638297872340425</v>
      </c>
      <c r="J69" s="55">
        <f t="shared" si="67"/>
        <v>4.9380030454644332</v>
      </c>
      <c r="K69" s="55">
        <f t="shared" si="67"/>
        <v>5.4257095158597659</v>
      </c>
      <c r="L69" s="55">
        <f t="shared" si="67"/>
        <v>4.4070876874148119</v>
      </c>
      <c r="N69" s="55">
        <f t="shared" si="68"/>
        <v>3.3068783068783065</v>
      </c>
      <c r="O69" s="55">
        <f t="shared" si="68"/>
        <v>3.774928774928775</v>
      </c>
      <c r="P69" s="55">
        <f t="shared" si="68"/>
        <v>2.8265107212475633</v>
      </c>
      <c r="R69" s="55">
        <f t="shared" si="69"/>
        <v>3.8040893961008084</v>
      </c>
      <c r="S69" s="55">
        <f t="shared" si="69"/>
        <v>4.372842347525892</v>
      </c>
      <c r="T69" s="55">
        <f t="shared" si="69"/>
        <v>3.1964593066142117</v>
      </c>
      <c r="V69" s="55">
        <f t="shared" si="70"/>
        <v>2.3066485753052914</v>
      </c>
      <c r="W69" s="55">
        <f t="shared" si="70"/>
        <v>2.9973410684070583</v>
      </c>
      <c r="X69" s="55">
        <f t="shared" si="70"/>
        <v>1.5869017632241813</v>
      </c>
      <c r="Z69" s="55">
        <f t="shared" si="71"/>
        <v>0.95631946239338328</v>
      </c>
      <c r="AA69" s="55">
        <f t="shared" si="71"/>
        <v>1.2960082944530846</v>
      </c>
      <c r="AB69" s="55">
        <f t="shared" si="71"/>
        <v>0.61855670103092786</v>
      </c>
    </row>
    <row r="70" spans="1:28" s="4" customFormat="1" ht="14.25" customHeight="1" x14ac:dyDescent="0.25">
      <c r="A70" s="4" t="s">
        <v>85</v>
      </c>
      <c r="B70" s="55">
        <f t="shared" si="65"/>
        <v>2.825979176995538</v>
      </c>
      <c r="C70" s="55">
        <f t="shared" si="65"/>
        <v>3.2700568103089926</v>
      </c>
      <c r="D70" s="55">
        <f t="shared" si="65"/>
        <v>2.3616343088959724</v>
      </c>
      <c r="F70" s="55">
        <f t="shared" si="66"/>
        <v>0.71942446043165476</v>
      </c>
      <c r="G70" s="55">
        <f t="shared" si="66"/>
        <v>0.92385218365061594</v>
      </c>
      <c r="H70" s="55">
        <f t="shared" si="66"/>
        <v>0.50325636471284785</v>
      </c>
      <c r="J70" s="55">
        <f t="shared" si="67"/>
        <v>5.3352847259180418</v>
      </c>
      <c r="K70" s="55">
        <f t="shared" si="67"/>
        <v>5.8424621804903492</v>
      </c>
      <c r="L70" s="55">
        <f t="shared" si="67"/>
        <v>4.8071700162954913</v>
      </c>
      <c r="N70" s="55">
        <f t="shared" si="68"/>
        <v>2.4237358963643962</v>
      </c>
      <c r="O70" s="55">
        <f t="shared" si="68"/>
        <v>3.0303030303030303</v>
      </c>
      <c r="P70" s="55">
        <f t="shared" si="68"/>
        <v>1.7918088737201365</v>
      </c>
      <c r="R70" s="55">
        <f t="shared" si="69"/>
        <v>3.8526912181303117</v>
      </c>
      <c r="S70" s="55">
        <f t="shared" si="69"/>
        <v>4.4701986754966887</v>
      </c>
      <c r="T70" s="55">
        <f t="shared" si="69"/>
        <v>3.2013969732246803</v>
      </c>
      <c r="V70" s="55">
        <f t="shared" si="70"/>
        <v>3.2069117001025043</v>
      </c>
      <c r="W70" s="55">
        <f t="shared" si="70"/>
        <v>3.5592255125284735</v>
      </c>
      <c r="X70" s="55">
        <f t="shared" si="70"/>
        <v>2.8338860416038592</v>
      </c>
      <c r="Z70" s="55">
        <f t="shared" si="71"/>
        <v>1.1871610728418585</v>
      </c>
      <c r="AA70" s="55">
        <f t="shared" si="71"/>
        <v>1.5089959373186304</v>
      </c>
      <c r="AB70" s="55">
        <f t="shared" si="71"/>
        <v>0.85875037015102162</v>
      </c>
    </row>
    <row r="71" spans="1:28" s="4" customFormat="1" ht="14.25" customHeight="1" x14ac:dyDescent="0.25">
      <c r="A71" s="4" t="s">
        <v>87</v>
      </c>
      <c r="B71" s="55">
        <f t="shared" si="65"/>
        <v>2.1597403716361754</v>
      </c>
      <c r="C71" s="55">
        <f t="shared" si="65"/>
        <v>2.6794799321650653</v>
      </c>
      <c r="D71" s="55">
        <f t="shared" si="65"/>
        <v>1.6229785743475975</v>
      </c>
      <c r="F71" s="55">
        <f t="shared" si="66"/>
        <v>0.92134448046408468</v>
      </c>
      <c r="G71" s="55">
        <f t="shared" si="66"/>
        <v>1.0623714873200822</v>
      </c>
      <c r="H71" s="55">
        <f t="shared" si="66"/>
        <v>0.7815154604145429</v>
      </c>
      <c r="J71" s="55">
        <f t="shared" si="67"/>
        <v>4.0317250495703902</v>
      </c>
      <c r="K71" s="55">
        <f t="shared" si="67"/>
        <v>5.0934880722114766</v>
      </c>
      <c r="L71" s="55">
        <f t="shared" si="67"/>
        <v>2.9152542372881354</v>
      </c>
      <c r="N71" s="55">
        <f t="shared" si="68"/>
        <v>2.1164946650341085</v>
      </c>
      <c r="O71" s="55">
        <f t="shared" si="68"/>
        <v>2.5649794801641588</v>
      </c>
      <c r="P71" s="55">
        <f t="shared" si="68"/>
        <v>1.6469745793054065</v>
      </c>
      <c r="R71" s="55">
        <f t="shared" si="69"/>
        <v>3.4542614129491409</v>
      </c>
      <c r="S71" s="55">
        <f t="shared" si="69"/>
        <v>4.0053853921238645</v>
      </c>
      <c r="T71" s="55">
        <f t="shared" si="69"/>
        <v>2.8673835125448028</v>
      </c>
      <c r="V71" s="55">
        <f t="shared" si="70"/>
        <v>1.8454639530872716</v>
      </c>
      <c r="W71" s="55">
        <f t="shared" si="70"/>
        <v>2.477095351204615</v>
      </c>
      <c r="X71" s="55">
        <f t="shared" si="70"/>
        <v>1.1925640126271484</v>
      </c>
      <c r="Z71" s="55">
        <f t="shared" si="71"/>
        <v>0.47957371225577267</v>
      </c>
      <c r="AA71" s="55">
        <f t="shared" si="71"/>
        <v>0.63649222065063649</v>
      </c>
      <c r="AB71" s="55">
        <f t="shared" si="71"/>
        <v>0.32119914346895073</v>
      </c>
    </row>
    <row r="72" spans="1:28" s="4" customFormat="1" ht="14.25" customHeight="1" x14ac:dyDescent="0.25">
      <c r="A72" s="4" t="s">
        <v>89</v>
      </c>
      <c r="B72" s="55">
        <f t="shared" si="65"/>
        <v>2.6027568400449757</v>
      </c>
      <c r="C72" s="55">
        <f t="shared" si="65"/>
        <v>3.149479124606315</v>
      </c>
      <c r="D72" s="55">
        <f t="shared" si="65"/>
        <v>2.0206362854686155</v>
      </c>
      <c r="F72" s="55">
        <f t="shared" si="66"/>
        <v>0.76518412242945966</v>
      </c>
      <c r="G72" s="55">
        <f t="shared" si="66"/>
        <v>0.91074681238615673</v>
      </c>
      <c r="H72" s="55">
        <f t="shared" si="66"/>
        <v>0.60422960725075525</v>
      </c>
      <c r="J72" s="55">
        <f t="shared" si="67"/>
        <v>6.8484042553191484</v>
      </c>
      <c r="K72" s="55">
        <f t="shared" si="67"/>
        <v>8.1216159933361087</v>
      </c>
      <c r="L72" s="55">
        <f t="shared" si="67"/>
        <v>5.4002842254855521</v>
      </c>
      <c r="N72" s="55">
        <f t="shared" si="68"/>
        <v>2.8967867575462511</v>
      </c>
      <c r="O72" s="55">
        <f t="shared" si="68"/>
        <v>3.4782608695652173</v>
      </c>
      <c r="P72" s="55">
        <f t="shared" si="68"/>
        <v>2.3061825318940135</v>
      </c>
      <c r="R72" s="55">
        <f t="shared" si="69"/>
        <v>2.7186458066170811</v>
      </c>
      <c r="S72" s="55">
        <f t="shared" si="69"/>
        <v>3.338315894369706</v>
      </c>
      <c r="T72" s="55">
        <f t="shared" si="69"/>
        <v>2.0613107822410148</v>
      </c>
      <c r="V72" s="55">
        <f t="shared" si="70"/>
        <v>1.4402173913043479</v>
      </c>
      <c r="W72" s="55">
        <f t="shared" si="70"/>
        <v>1.8428184281842821</v>
      </c>
      <c r="X72" s="55">
        <f t="shared" si="70"/>
        <v>1.0354223433242506</v>
      </c>
      <c r="Z72" s="55">
        <f t="shared" si="71"/>
        <v>0.16519823788546256</v>
      </c>
      <c r="AA72" s="55">
        <f t="shared" si="71"/>
        <v>0.1072961373390558</v>
      </c>
      <c r="AB72" s="55">
        <f t="shared" si="71"/>
        <v>0.22624434389140274</v>
      </c>
    </row>
    <row r="73" spans="1:28" s="4" customFormat="1" ht="14.25" customHeight="1" x14ac:dyDescent="0.25">
      <c r="A73" s="4" t="s">
        <v>91</v>
      </c>
      <c r="B73" s="55">
        <f t="shared" si="65"/>
        <v>3.6664653426652927</v>
      </c>
      <c r="C73" s="55">
        <f t="shared" si="65"/>
        <v>4.3490285556246979</v>
      </c>
      <c r="D73" s="55">
        <f t="shared" si="65"/>
        <v>2.9450453083893597</v>
      </c>
      <c r="F73" s="55">
        <f t="shared" si="66"/>
        <v>1.3132810845159923</v>
      </c>
      <c r="G73" s="55">
        <f t="shared" si="66"/>
        <v>1.287375415282392</v>
      </c>
      <c r="H73" s="55">
        <f t="shared" si="66"/>
        <v>1.3402507565931689</v>
      </c>
      <c r="J73" s="55">
        <f t="shared" si="67"/>
        <v>8.7186021113942491</v>
      </c>
      <c r="K73" s="55">
        <f t="shared" si="67"/>
        <v>10.654008438818567</v>
      </c>
      <c r="L73" s="55">
        <f t="shared" si="67"/>
        <v>6.6415094339622645</v>
      </c>
      <c r="N73" s="55">
        <f t="shared" si="68"/>
        <v>3.6278275714895432</v>
      </c>
      <c r="O73" s="55">
        <f t="shared" si="68"/>
        <v>4.1972290138549306</v>
      </c>
      <c r="P73" s="55">
        <f t="shared" si="68"/>
        <v>3.0017921146953404</v>
      </c>
      <c r="R73" s="55">
        <f t="shared" si="69"/>
        <v>4.1293423639938824</v>
      </c>
      <c r="S73" s="55">
        <f t="shared" si="69"/>
        <v>4.5903045903045907</v>
      </c>
      <c r="T73" s="55">
        <f t="shared" si="69"/>
        <v>3.6509349955476402</v>
      </c>
      <c r="V73" s="55">
        <f t="shared" si="70"/>
        <v>2.3266219239373602</v>
      </c>
      <c r="W73" s="55">
        <f t="shared" si="70"/>
        <v>3.0170529077393966</v>
      </c>
      <c r="X73" s="55">
        <f t="shared" si="70"/>
        <v>1.603298213467705</v>
      </c>
      <c r="Z73" s="55">
        <f t="shared" si="71"/>
        <v>0.66682543462729216</v>
      </c>
      <c r="AA73" s="55">
        <f t="shared" si="71"/>
        <v>0.74801309022907903</v>
      </c>
      <c r="AB73" s="55">
        <f t="shared" si="71"/>
        <v>0.58252427184466016</v>
      </c>
    </row>
    <row r="74" spans="1:28" s="4" customFormat="1" ht="14.25" customHeight="1" x14ac:dyDescent="0.25">
      <c r="A74" s="4" t="s">
        <v>93</v>
      </c>
      <c r="B74" s="55">
        <f t="shared" si="65"/>
        <v>3.166666666666667</v>
      </c>
      <c r="C74" s="55">
        <f t="shared" si="65"/>
        <v>3.8356753656438194</v>
      </c>
      <c r="D74" s="55">
        <f t="shared" si="65"/>
        <v>2.4517315353968741</v>
      </c>
      <c r="F74" s="55">
        <f t="shared" si="66"/>
        <v>1.4565217391304348</v>
      </c>
      <c r="G74" s="55">
        <f t="shared" si="66"/>
        <v>1.4565126924677487</v>
      </c>
      <c r="H74" s="55">
        <f t="shared" si="66"/>
        <v>1.4565316340464269</v>
      </c>
      <c r="J74" s="55">
        <f t="shared" si="67"/>
        <v>6.3283074962837125</v>
      </c>
      <c r="K74" s="55">
        <f t="shared" si="67"/>
        <v>7.88</v>
      </c>
      <c r="L74" s="55">
        <f t="shared" si="67"/>
        <v>4.5722046174739708</v>
      </c>
      <c r="N74" s="55">
        <f t="shared" si="68"/>
        <v>3.3587786259541987</v>
      </c>
      <c r="O74" s="55">
        <f t="shared" si="68"/>
        <v>3.9115646258503403</v>
      </c>
      <c r="P74" s="55">
        <f t="shared" si="68"/>
        <v>2.7765338110165696</v>
      </c>
      <c r="R74" s="55">
        <f t="shared" si="69"/>
        <v>4.1420118343195274</v>
      </c>
      <c r="S74" s="55">
        <f t="shared" si="69"/>
        <v>5.1111111111111116</v>
      </c>
      <c r="T74" s="55">
        <f t="shared" si="69"/>
        <v>3.125</v>
      </c>
      <c r="V74" s="55">
        <f t="shared" si="70"/>
        <v>2.5924256086564474</v>
      </c>
      <c r="W74" s="55">
        <f t="shared" si="70"/>
        <v>3.023465703971119</v>
      </c>
      <c r="X74" s="55">
        <f t="shared" si="70"/>
        <v>2.1621621621621623</v>
      </c>
      <c r="Z74" s="55">
        <f t="shared" si="71"/>
        <v>0.912067352666043</v>
      </c>
      <c r="AA74" s="55">
        <f t="shared" si="71"/>
        <v>1.3022002694207453</v>
      </c>
      <c r="AB74" s="55">
        <f t="shared" si="71"/>
        <v>0.4880429477794046</v>
      </c>
    </row>
    <row r="75" spans="1:28" s="4" customFormat="1" ht="14.25" customHeight="1" x14ac:dyDescent="0.25"/>
    <row r="76" spans="1:28" s="8" customFormat="1" ht="14.25" customHeight="1" x14ac:dyDescent="0.25">
      <c r="A76" s="8" t="s">
        <v>40</v>
      </c>
      <c r="B76" s="76">
        <f>+B31/AE31*100</f>
        <v>3.5929358170301726</v>
      </c>
      <c r="C76" s="76">
        <f>+C31/AF31*100</f>
        <v>4.2524977019635024</v>
      </c>
      <c r="D76" s="76">
        <f>+D31/AG31*100</f>
        <v>2.885097436726773</v>
      </c>
      <c r="F76" s="76">
        <f>+F31/AI31*100</f>
        <v>1.564245810055866</v>
      </c>
      <c r="G76" s="76">
        <f>+G31/AJ31*100</f>
        <v>1.8155541504832444</v>
      </c>
      <c r="H76" s="76">
        <f>+H31/AK31*100</f>
        <v>1.2969545585550966</v>
      </c>
      <c r="J76" s="76">
        <f>+J31/AM31*100</f>
        <v>7.2653372285024762</v>
      </c>
      <c r="K76" s="76">
        <f>+K31/AN31*100</f>
        <v>8.3973788528436213</v>
      </c>
      <c r="L76" s="76">
        <f>+L31/AO31*100</f>
        <v>6.0223840824302721</v>
      </c>
      <c r="N76" s="76">
        <f>+N31/AQ31*100</f>
        <v>4.1213747166843975</v>
      </c>
      <c r="O76" s="76">
        <f>+O31/AR31*100</f>
        <v>4.8412981455064195</v>
      </c>
      <c r="P76" s="76">
        <f>+P31/AS31*100</f>
        <v>3.3451888878208207</v>
      </c>
      <c r="R76" s="76">
        <f>+R31/AU31*100</f>
        <v>4.0606491352760008</v>
      </c>
      <c r="S76" s="76">
        <f>+S31/AV31*100</f>
        <v>4.8237135229678731</v>
      </c>
      <c r="T76" s="76">
        <f>+T31/AW31*100</f>
        <v>3.2513181019332165</v>
      </c>
      <c r="V76" s="76">
        <f>+V31/AY31*100</f>
        <v>2.74199843871975</v>
      </c>
      <c r="W76" s="76">
        <f>+W31/AZ31*100</f>
        <v>3.4014887402242531</v>
      </c>
      <c r="X76" s="76">
        <f>+X31/BA31*100</f>
        <v>2.0337954062531622</v>
      </c>
      <c r="Z76" s="76">
        <f>+Z31/BC31*100</f>
        <v>1.2275494289882778</v>
      </c>
      <c r="AA76" s="76">
        <f>+AA31/BD31*100</f>
        <v>1.484810002930546</v>
      </c>
      <c r="AB76" s="76">
        <f>+AB31/BE31*100</f>
        <v>0.9543568464730291</v>
      </c>
    </row>
    <row r="77" spans="1:28" s="4" customFormat="1" ht="6" customHeight="1" x14ac:dyDescent="0.25">
      <c r="A77" s="26"/>
      <c r="B77" s="55"/>
      <c r="C77" s="55"/>
      <c r="D77" s="55"/>
      <c r="F77" s="55"/>
      <c r="G77" s="55"/>
      <c r="H77" s="55"/>
      <c r="J77" s="55"/>
      <c r="K77" s="55"/>
      <c r="L77" s="55"/>
      <c r="N77" s="55"/>
      <c r="O77" s="55"/>
      <c r="P77" s="55"/>
      <c r="R77" s="55"/>
      <c r="S77" s="55"/>
      <c r="T77" s="55"/>
      <c r="V77" s="55"/>
      <c r="W77" s="55"/>
      <c r="X77" s="55"/>
      <c r="Z77" s="55"/>
      <c r="AA77" s="55"/>
      <c r="AB77" s="55"/>
    </row>
    <row r="78" spans="1:28" s="4" customFormat="1" ht="14.25" customHeight="1" x14ac:dyDescent="0.25">
      <c r="A78" s="4" t="s">
        <v>81</v>
      </c>
      <c r="B78" s="55">
        <f t="shared" ref="B78:D84" si="72">+B33/AE33*100</f>
        <v>2.3048538177689468</v>
      </c>
      <c r="C78" s="55">
        <f t="shared" si="72"/>
        <v>2.8398458998348928</v>
      </c>
      <c r="D78" s="55">
        <f t="shared" si="72"/>
        <v>1.7350527549824148</v>
      </c>
      <c r="F78" s="55">
        <f t="shared" ref="F78:H84" si="73">+F33/AI33*100</f>
        <v>1.8720217835262083</v>
      </c>
      <c r="G78" s="55">
        <f t="shared" si="73"/>
        <v>2.0234986945169715</v>
      </c>
      <c r="H78" s="55">
        <f t="shared" si="73"/>
        <v>1.7069701280227598</v>
      </c>
      <c r="J78" s="55">
        <f t="shared" ref="J78:L84" si="74">+J33/AM33*100</f>
        <v>4.1949015811552117</v>
      </c>
      <c r="K78" s="55">
        <f t="shared" si="74"/>
        <v>5.3615960099750621</v>
      </c>
      <c r="L78" s="55">
        <f t="shared" si="74"/>
        <v>2.9431438127090299</v>
      </c>
      <c r="N78" s="55">
        <f t="shared" ref="N78:P84" si="75">+N33/AQ33*100</f>
        <v>2.5403364229316856</v>
      </c>
      <c r="O78" s="55">
        <f t="shared" si="75"/>
        <v>2.8947368421052633</v>
      </c>
      <c r="P78" s="55">
        <f t="shared" si="75"/>
        <v>2.1536252692031588</v>
      </c>
      <c r="R78" s="55">
        <f t="shared" ref="R78:T84" si="76">+R33/AU33*100</f>
        <v>2.4991200281590986</v>
      </c>
      <c r="S78" s="55">
        <f t="shared" si="76"/>
        <v>2.9778393351800556</v>
      </c>
      <c r="T78" s="55">
        <f t="shared" si="76"/>
        <v>2.0042949176807445</v>
      </c>
      <c r="V78" s="55">
        <f t="shared" ref="V78:X84" si="77">+V33/AY33*100</f>
        <v>1.9404019404019404</v>
      </c>
      <c r="W78" s="55">
        <f t="shared" si="77"/>
        <v>2.6387009472259813</v>
      </c>
      <c r="X78" s="55">
        <f t="shared" si="77"/>
        <v>1.2073863636363635</v>
      </c>
      <c r="Z78" s="55">
        <f t="shared" ref="Z78:AB84" si="78">+Z33/BC33*100</f>
        <v>0.6807351940095302</v>
      </c>
      <c r="AA78" s="55">
        <f t="shared" si="78"/>
        <v>0.9953550099535502</v>
      </c>
      <c r="AB78" s="55">
        <f t="shared" si="78"/>
        <v>0.34940600978336828</v>
      </c>
    </row>
    <row r="79" spans="1:28" s="4" customFormat="1" ht="14.25" customHeight="1" x14ac:dyDescent="0.25">
      <c r="A79" s="4" t="s">
        <v>83</v>
      </c>
      <c r="B79" s="55">
        <f t="shared" si="72"/>
        <v>3.4649794869260044</v>
      </c>
      <c r="C79" s="55">
        <f t="shared" si="72"/>
        <v>4.1473553442591617</v>
      </c>
      <c r="D79" s="55">
        <f t="shared" si="72"/>
        <v>2.7338350483796652</v>
      </c>
      <c r="F79" s="55">
        <f t="shared" si="73"/>
        <v>1.7396264080992443</v>
      </c>
      <c r="G79" s="55">
        <f t="shared" si="73"/>
        <v>1.9071310116086235</v>
      </c>
      <c r="H79" s="55">
        <f t="shared" si="73"/>
        <v>1.561119293078056</v>
      </c>
      <c r="J79" s="55">
        <f t="shared" si="74"/>
        <v>7.4551495016611291</v>
      </c>
      <c r="K79" s="55">
        <f t="shared" si="74"/>
        <v>8.6923273005353039</v>
      </c>
      <c r="L79" s="55">
        <f t="shared" si="74"/>
        <v>6.1077179344808439</v>
      </c>
      <c r="N79" s="55">
        <f t="shared" si="75"/>
        <v>3.8622129436325676</v>
      </c>
      <c r="O79" s="55">
        <f t="shared" si="75"/>
        <v>4.799772791820506</v>
      </c>
      <c r="P79" s="55">
        <f t="shared" si="75"/>
        <v>2.8257456828885403</v>
      </c>
      <c r="R79" s="55">
        <f t="shared" si="76"/>
        <v>3.1476281956553867</v>
      </c>
      <c r="S79" s="55">
        <f t="shared" si="76"/>
        <v>3.7878787878787881</v>
      </c>
      <c r="T79" s="55">
        <f t="shared" si="76"/>
        <v>2.4887556221889056</v>
      </c>
      <c r="V79" s="55">
        <f t="shared" si="77"/>
        <v>2.9606299212598426</v>
      </c>
      <c r="W79" s="55">
        <f t="shared" si="77"/>
        <v>3.7834512457705318</v>
      </c>
      <c r="X79" s="55">
        <f t="shared" si="77"/>
        <v>2.0974507905776059</v>
      </c>
      <c r="Z79" s="55">
        <f t="shared" si="78"/>
        <v>0.96705458121619414</v>
      </c>
      <c r="AA79" s="55">
        <f t="shared" si="78"/>
        <v>1.1306532663316584</v>
      </c>
      <c r="AB79" s="55">
        <f t="shared" si="78"/>
        <v>0.78848131642098052</v>
      </c>
    </row>
    <row r="80" spans="1:28" s="4" customFormat="1" ht="14.25" customHeight="1" x14ac:dyDescent="0.25">
      <c r="A80" s="4" t="s">
        <v>85</v>
      </c>
      <c r="B80" s="55">
        <f t="shared" si="72"/>
        <v>5.2512212142358692</v>
      </c>
      <c r="C80" s="55">
        <f t="shared" si="72"/>
        <v>5.1665533650577844</v>
      </c>
      <c r="D80" s="55">
        <f t="shared" si="72"/>
        <v>5.3405017921146953</v>
      </c>
      <c r="F80" s="55">
        <f t="shared" si="73"/>
        <v>1.9396551724137931</v>
      </c>
      <c r="G80" s="55">
        <f t="shared" si="73"/>
        <v>2.3255813953488373</v>
      </c>
      <c r="H80" s="55">
        <f t="shared" si="73"/>
        <v>1.5384615384615385</v>
      </c>
      <c r="J80" s="55">
        <f t="shared" si="74"/>
        <v>9.7105508870214763</v>
      </c>
      <c r="K80" s="55">
        <f t="shared" si="74"/>
        <v>8.9579524680073135</v>
      </c>
      <c r="L80" s="55">
        <f t="shared" si="74"/>
        <v>10.496183206106871</v>
      </c>
      <c r="N80" s="55">
        <f t="shared" si="75"/>
        <v>7.3662966700302732</v>
      </c>
      <c r="O80" s="55">
        <f t="shared" si="75"/>
        <v>7.3705179282868531</v>
      </c>
      <c r="P80" s="55">
        <f t="shared" si="75"/>
        <v>7.3619631901840492</v>
      </c>
      <c r="R80" s="55">
        <f t="shared" si="76"/>
        <v>6.3897763578274756</v>
      </c>
      <c r="S80" s="55">
        <f t="shared" si="76"/>
        <v>5.9961315280464218</v>
      </c>
      <c r="T80" s="55">
        <f t="shared" si="76"/>
        <v>6.8720379146919433</v>
      </c>
      <c r="V80" s="55">
        <f t="shared" si="77"/>
        <v>3.0237580993520519</v>
      </c>
      <c r="W80" s="55">
        <f t="shared" si="77"/>
        <v>3.1645569620253164</v>
      </c>
      <c r="X80" s="55">
        <f t="shared" si="77"/>
        <v>2.8761061946902653</v>
      </c>
      <c r="Z80" s="55">
        <f t="shared" si="78"/>
        <v>2.0524515393386547</v>
      </c>
      <c r="AA80" s="55">
        <f t="shared" si="78"/>
        <v>2.0979020979020979</v>
      </c>
      <c r="AB80" s="55">
        <f t="shared" si="78"/>
        <v>2.0089285714285716</v>
      </c>
    </row>
    <row r="81" spans="1:30" s="4" customFormat="1" ht="14.25" customHeight="1" x14ac:dyDescent="0.25">
      <c r="A81" s="4" t="s">
        <v>87</v>
      </c>
      <c r="B81" s="55">
        <f t="shared" si="72"/>
        <v>2.9905362776025237</v>
      </c>
      <c r="C81" s="55">
        <f t="shared" si="72"/>
        <v>3.4591961023142508</v>
      </c>
      <c r="D81" s="55">
        <f t="shared" si="72"/>
        <v>2.4869109947643979</v>
      </c>
      <c r="F81" s="55">
        <f t="shared" si="73"/>
        <v>0.80882352941176483</v>
      </c>
      <c r="G81" s="55">
        <f t="shared" si="73"/>
        <v>0.86705202312138718</v>
      </c>
      <c r="H81" s="55">
        <f t="shared" si="73"/>
        <v>0.74850299401197606</v>
      </c>
      <c r="J81" s="55">
        <f t="shared" si="74"/>
        <v>7.3135409123823312</v>
      </c>
      <c r="K81" s="55">
        <f t="shared" si="74"/>
        <v>7.8947368421052628</v>
      </c>
      <c r="L81" s="55">
        <f t="shared" si="74"/>
        <v>6.6767830045523517</v>
      </c>
      <c r="N81" s="55">
        <f t="shared" si="75"/>
        <v>3.2234957020057307</v>
      </c>
      <c r="O81" s="55">
        <f t="shared" si="75"/>
        <v>3.6075036075036073</v>
      </c>
      <c r="P81" s="55">
        <f t="shared" si="75"/>
        <v>2.8449502133712659</v>
      </c>
      <c r="R81" s="55">
        <f t="shared" si="76"/>
        <v>3.4262948207171315</v>
      </c>
      <c r="S81" s="55">
        <f t="shared" si="76"/>
        <v>4.2168674698795181</v>
      </c>
      <c r="T81" s="55">
        <f t="shared" si="76"/>
        <v>2.5380710659898478</v>
      </c>
      <c r="V81" s="55">
        <f t="shared" si="77"/>
        <v>2.3023791250959325</v>
      </c>
      <c r="W81" s="55">
        <f t="shared" si="77"/>
        <v>2.8571428571428572</v>
      </c>
      <c r="X81" s="55">
        <f t="shared" si="77"/>
        <v>1.7241379310344827</v>
      </c>
      <c r="Z81" s="55">
        <f t="shared" si="78"/>
        <v>0.56910569105691056</v>
      </c>
      <c r="AA81" s="55">
        <f t="shared" si="78"/>
        <v>1.0463378176382661</v>
      </c>
      <c r="AB81" s="55">
        <f t="shared" si="78"/>
        <v>0</v>
      </c>
    </row>
    <row r="82" spans="1:30" s="4" customFormat="1" ht="14.25" customHeight="1" x14ac:dyDescent="0.25">
      <c r="A82" s="4" t="s">
        <v>89</v>
      </c>
      <c r="B82" s="55">
        <f t="shared" si="72"/>
        <v>2.6826115061409177</v>
      </c>
      <c r="C82" s="55">
        <f t="shared" si="72"/>
        <v>3.4595097735029472</v>
      </c>
      <c r="D82" s="55">
        <f t="shared" si="72"/>
        <v>1.8381112984822934</v>
      </c>
      <c r="F82" s="55">
        <f t="shared" si="73"/>
        <v>0.24937655860349126</v>
      </c>
      <c r="G82" s="55">
        <f t="shared" si="73"/>
        <v>0.3805899143672693</v>
      </c>
      <c r="H82" s="55">
        <f t="shared" si="73"/>
        <v>0.10482180293501049</v>
      </c>
      <c r="J82" s="55">
        <f t="shared" si="74"/>
        <v>6.7561715028150715</v>
      </c>
      <c r="K82" s="55">
        <f t="shared" si="74"/>
        <v>8.9689857502095549</v>
      </c>
      <c r="L82" s="55">
        <f t="shared" si="74"/>
        <v>4.3906810035842287</v>
      </c>
      <c r="N82" s="55">
        <f t="shared" si="75"/>
        <v>3.0129124820659969</v>
      </c>
      <c r="O82" s="55">
        <f t="shared" si="75"/>
        <v>3.6798528058877644</v>
      </c>
      <c r="P82" s="55">
        <f t="shared" si="75"/>
        <v>2.2908366533864544</v>
      </c>
      <c r="R82" s="55">
        <f t="shared" si="76"/>
        <v>3.203883495145631</v>
      </c>
      <c r="S82" s="55">
        <f t="shared" si="76"/>
        <v>4.454545454545455</v>
      </c>
      <c r="T82" s="55">
        <f t="shared" si="76"/>
        <v>1.7708333333333333</v>
      </c>
      <c r="V82" s="55">
        <f t="shared" si="77"/>
        <v>1.4925373134328357</v>
      </c>
      <c r="W82" s="55">
        <f t="shared" si="77"/>
        <v>1.3422818791946309</v>
      </c>
      <c r="X82" s="55">
        <f t="shared" si="77"/>
        <v>1.6546018614270943</v>
      </c>
      <c r="Z82" s="55">
        <f t="shared" si="78"/>
        <v>0.63124671225670692</v>
      </c>
      <c r="AA82" s="55">
        <f t="shared" si="78"/>
        <v>0.92592592592592582</v>
      </c>
      <c r="AB82" s="55">
        <f t="shared" si="78"/>
        <v>0.32292787944025836</v>
      </c>
    </row>
    <row r="83" spans="1:30" s="4" customFormat="1" ht="14.25" customHeight="1" x14ac:dyDescent="0.25">
      <c r="A83" s="4" t="s">
        <v>91</v>
      </c>
      <c r="B83" s="55">
        <f t="shared" si="72"/>
        <v>3.6737657308809291</v>
      </c>
      <c r="C83" s="55">
        <f t="shared" si="72"/>
        <v>4.3128181397501155</v>
      </c>
      <c r="D83" s="55">
        <f t="shared" si="72"/>
        <v>2.9731100963977677</v>
      </c>
      <c r="F83" s="55">
        <f t="shared" si="73"/>
        <v>1.6467065868263475</v>
      </c>
      <c r="G83" s="55">
        <f t="shared" si="73"/>
        <v>2.1046643913538112</v>
      </c>
      <c r="H83" s="55">
        <f t="shared" si="73"/>
        <v>1.1378002528445006</v>
      </c>
      <c r="J83" s="55">
        <f t="shared" si="74"/>
        <v>7.7728343365611101</v>
      </c>
      <c r="K83" s="55">
        <f t="shared" si="74"/>
        <v>8.7321164282190438</v>
      </c>
      <c r="L83" s="55">
        <f t="shared" si="74"/>
        <v>6.6889632107023411</v>
      </c>
      <c r="N83" s="55">
        <f t="shared" si="75"/>
        <v>4.3987432162239362</v>
      </c>
      <c r="O83" s="55">
        <f t="shared" si="75"/>
        <v>5.0161812297734629</v>
      </c>
      <c r="P83" s="55">
        <f t="shared" si="75"/>
        <v>3.7037037037037033</v>
      </c>
      <c r="R83" s="55">
        <f t="shared" si="76"/>
        <v>4.5454545454545459</v>
      </c>
      <c r="S83" s="55">
        <f t="shared" si="76"/>
        <v>5.6329849012775846</v>
      </c>
      <c r="T83" s="55">
        <f t="shared" si="76"/>
        <v>3.4360189573459716</v>
      </c>
      <c r="V83" s="55">
        <f t="shared" si="77"/>
        <v>2.230259192284509</v>
      </c>
      <c r="W83" s="55">
        <f t="shared" si="77"/>
        <v>2.7793533749290984</v>
      </c>
      <c r="X83" s="55">
        <f t="shared" si="77"/>
        <v>1.607717041800643</v>
      </c>
      <c r="Z83" s="55">
        <f t="shared" si="78"/>
        <v>0.73394495412844041</v>
      </c>
      <c r="AA83" s="55">
        <f t="shared" si="78"/>
        <v>0.7733491969066032</v>
      </c>
      <c r="AB83" s="55">
        <f t="shared" si="78"/>
        <v>0.69225928256765268</v>
      </c>
    </row>
    <row r="84" spans="1:30" s="4" customFormat="1" ht="14.25" customHeight="1" thickBot="1" x14ac:dyDescent="0.3">
      <c r="A84" s="54" t="s">
        <v>93</v>
      </c>
      <c r="B84" s="69">
        <f t="shared" si="72"/>
        <v>4.990181849227354</v>
      </c>
      <c r="C84" s="69">
        <f t="shared" si="72"/>
        <v>5.9175035272636736</v>
      </c>
      <c r="D84" s="69">
        <f t="shared" si="72"/>
        <v>4.0080864902874218</v>
      </c>
      <c r="E84" s="54"/>
      <c r="F84" s="69">
        <f t="shared" si="73"/>
        <v>1.7967145790554413</v>
      </c>
      <c r="G84" s="69">
        <f t="shared" si="73"/>
        <v>2.2085259373394965</v>
      </c>
      <c r="H84" s="69">
        <f t="shared" si="73"/>
        <v>1.3853258081067215</v>
      </c>
      <c r="I84" s="54"/>
      <c r="J84" s="69">
        <f t="shared" si="74"/>
        <v>8.3163380920009065</v>
      </c>
      <c r="K84" s="69">
        <f t="shared" si="74"/>
        <v>9.4243070362473347</v>
      </c>
      <c r="L84" s="69">
        <f t="shared" si="74"/>
        <v>7.0599613152804634</v>
      </c>
      <c r="M84" s="54"/>
      <c r="N84" s="69">
        <f t="shared" si="75"/>
        <v>5.5458841084307391</v>
      </c>
      <c r="O84" s="69">
        <f t="shared" si="75"/>
        <v>6.6208925944090238</v>
      </c>
      <c r="P84" s="69">
        <f t="shared" si="75"/>
        <v>4.4399596367305758</v>
      </c>
      <c r="Q84" s="54"/>
      <c r="R84" s="69">
        <f t="shared" si="76"/>
        <v>6.4962170623532476</v>
      </c>
      <c r="S84" s="69">
        <f t="shared" si="76"/>
        <v>7.3588709677419359</v>
      </c>
      <c r="T84" s="69">
        <f t="shared" si="76"/>
        <v>5.5705786911844237</v>
      </c>
      <c r="U84" s="54"/>
      <c r="V84" s="69">
        <f t="shared" si="77"/>
        <v>4.212800432082096</v>
      </c>
      <c r="W84" s="69">
        <f t="shared" si="77"/>
        <v>5.2604435275915424</v>
      </c>
      <c r="X84" s="69">
        <f t="shared" si="77"/>
        <v>3.0612244897959182</v>
      </c>
      <c r="Y84" s="54"/>
      <c r="Z84" s="69">
        <f t="shared" si="78"/>
        <v>2.9213483146067416</v>
      </c>
      <c r="AA84" s="69">
        <f t="shared" si="78"/>
        <v>3.5097493036211702</v>
      </c>
      <c r="AB84" s="69">
        <f t="shared" si="78"/>
        <v>2.3229461756373939</v>
      </c>
    </row>
    <row r="85" spans="1:30" ht="14.25" customHeight="1" x14ac:dyDescent="0.25">
      <c r="A85" s="314" t="s">
        <v>140</v>
      </c>
      <c r="B85" s="314"/>
      <c r="C85" s="314"/>
      <c r="D85" s="314"/>
      <c r="E85" s="314"/>
      <c r="F85" s="314"/>
      <c r="G85" s="314"/>
      <c r="H85" s="314"/>
      <c r="I85" s="314"/>
      <c r="J85" s="314"/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4"/>
      <c r="AB85" s="314"/>
      <c r="AD85" s="24"/>
    </row>
    <row r="86" spans="1:30" ht="12" x14ac:dyDescent="0.25">
      <c r="A86" s="328" t="s">
        <v>116</v>
      </c>
      <c r="B86" s="328"/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D86" s="24"/>
    </row>
    <row r="87" spans="1:30" x14ac:dyDescent="0.25">
      <c r="AD87" s="24"/>
    </row>
    <row r="88" spans="1:30" x14ac:dyDescent="0.25">
      <c r="AD88" s="24"/>
    </row>
    <row r="89" spans="1:30" x14ac:dyDescent="0.25">
      <c r="AD89" s="24"/>
    </row>
    <row r="90" spans="1:30" x14ac:dyDescent="0.25">
      <c r="AD90" s="24"/>
    </row>
    <row r="91" spans="1:30" x14ac:dyDescent="0.25">
      <c r="AD91" s="24"/>
    </row>
    <row r="92" spans="1:30" x14ac:dyDescent="0.25">
      <c r="AD92" s="24"/>
    </row>
    <row r="93" spans="1:30" x14ac:dyDescent="0.25">
      <c r="AD93" s="24"/>
    </row>
    <row r="94" spans="1:30" x14ac:dyDescent="0.25">
      <c r="AD94" s="24"/>
    </row>
    <row r="95" spans="1:30" x14ac:dyDescent="0.25">
      <c r="AD95" s="24"/>
    </row>
    <row r="96" spans="1:30" x14ac:dyDescent="0.25">
      <c r="AD96" s="24"/>
    </row>
    <row r="97" spans="30:30" x14ac:dyDescent="0.25">
      <c r="AD97" s="24"/>
    </row>
    <row r="98" spans="30:30" x14ac:dyDescent="0.25">
      <c r="AD98" s="24"/>
    </row>
    <row r="99" spans="30:30" x14ac:dyDescent="0.25">
      <c r="AD99" s="24"/>
    </row>
    <row r="100" spans="30:30" x14ac:dyDescent="0.25">
      <c r="AD100" s="24"/>
    </row>
    <row r="101" spans="30:30" x14ac:dyDescent="0.25">
      <c r="AD101" s="24"/>
    </row>
    <row r="102" spans="30:30" x14ac:dyDescent="0.25">
      <c r="AD102" s="24"/>
    </row>
    <row r="103" spans="30:30" x14ac:dyDescent="0.25">
      <c r="AD103" s="24"/>
    </row>
    <row r="104" spans="30:30" x14ac:dyDescent="0.25">
      <c r="AD104" s="24"/>
    </row>
    <row r="105" spans="30:30" x14ac:dyDescent="0.25">
      <c r="AD105" s="24"/>
    </row>
    <row r="106" spans="30:30" x14ac:dyDescent="0.25">
      <c r="AD106" s="24"/>
    </row>
    <row r="107" spans="30:30" x14ac:dyDescent="0.25">
      <c r="AD107" s="24"/>
    </row>
    <row r="108" spans="30:30" x14ac:dyDescent="0.25">
      <c r="AD108" s="24"/>
    </row>
    <row r="109" spans="30:30" x14ac:dyDescent="0.25">
      <c r="AD109" s="24"/>
    </row>
    <row r="110" spans="30:30" x14ac:dyDescent="0.25">
      <c r="AD110" s="24"/>
    </row>
    <row r="111" spans="30:30" x14ac:dyDescent="0.25">
      <c r="AD111" s="24"/>
    </row>
    <row r="112" spans="30:30" x14ac:dyDescent="0.25">
      <c r="AD112" s="24"/>
    </row>
    <row r="113" spans="30:30" x14ac:dyDescent="0.25">
      <c r="AD113" s="24"/>
    </row>
    <row r="114" spans="30:30" x14ac:dyDescent="0.25">
      <c r="AD114" s="24"/>
    </row>
    <row r="115" spans="30:30" x14ac:dyDescent="0.25">
      <c r="AD115" s="24"/>
    </row>
    <row r="116" spans="30:30" x14ac:dyDescent="0.25">
      <c r="AD116" s="24"/>
    </row>
    <row r="117" spans="30:30" x14ac:dyDescent="0.25">
      <c r="AD117" s="24"/>
    </row>
    <row r="118" spans="30:30" x14ac:dyDescent="0.25">
      <c r="AD118" s="24"/>
    </row>
    <row r="119" spans="30:30" x14ac:dyDescent="0.25">
      <c r="AD119" s="24"/>
    </row>
    <row r="120" spans="30:30" x14ac:dyDescent="0.25">
      <c r="AD120" s="24"/>
    </row>
    <row r="121" spans="30:30" x14ac:dyDescent="0.25">
      <c r="AD121" s="24"/>
    </row>
    <row r="122" spans="30:30" x14ac:dyDescent="0.25">
      <c r="AD122" s="24"/>
    </row>
    <row r="123" spans="30:30" x14ac:dyDescent="0.25">
      <c r="AD123" s="24"/>
    </row>
    <row r="124" spans="30:30" x14ac:dyDescent="0.25">
      <c r="AD124" s="24"/>
    </row>
    <row r="125" spans="30:30" x14ac:dyDescent="0.25">
      <c r="AD125" s="24"/>
    </row>
    <row r="126" spans="30:30" x14ac:dyDescent="0.25">
      <c r="AD126" s="24"/>
    </row>
    <row r="127" spans="30:30" x14ac:dyDescent="0.25">
      <c r="AD127" s="24"/>
    </row>
    <row r="128" spans="30:30" x14ac:dyDescent="0.25">
      <c r="AD128" s="24"/>
    </row>
    <row r="129" spans="30:30" x14ac:dyDescent="0.25">
      <c r="AD129" s="24"/>
    </row>
    <row r="130" spans="30:30" x14ac:dyDescent="0.25">
      <c r="AD130" s="24"/>
    </row>
    <row r="131" spans="30:30" x14ac:dyDescent="0.25">
      <c r="AD131" s="24"/>
    </row>
    <row r="132" spans="30:30" x14ac:dyDescent="0.25">
      <c r="AD132" s="24"/>
    </row>
    <row r="133" spans="30:30" x14ac:dyDescent="0.25">
      <c r="AD133" s="24"/>
    </row>
    <row r="134" spans="30:30" x14ac:dyDescent="0.25">
      <c r="AD134" s="24"/>
    </row>
    <row r="135" spans="30:30" x14ac:dyDescent="0.25">
      <c r="AD135" s="24"/>
    </row>
    <row r="136" spans="30:30" x14ac:dyDescent="0.25">
      <c r="AD136" s="24"/>
    </row>
    <row r="137" spans="30:30" x14ac:dyDescent="0.25">
      <c r="AD137" s="24"/>
    </row>
    <row r="138" spans="30:30" x14ac:dyDescent="0.25">
      <c r="AD138" s="24"/>
    </row>
    <row r="139" spans="30:30" x14ac:dyDescent="0.25">
      <c r="AD139" s="24"/>
    </row>
    <row r="140" spans="30:30" x14ac:dyDescent="0.25">
      <c r="AD140" s="24"/>
    </row>
    <row r="141" spans="30:30" x14ac:dyDescent="0.25">
      <c r="AD141" s="24"/>
    </row>
    <row r="142" spans="30:30" x14ac:dyDescent="0.25">
      <c r="AD142" s="24"/>
    </row>
    <row r="143" spans="30:30" x14ac:dyDescent="0.25">
      <c r="AD143" s="24"/>
    </row>
    <row r="144" spans="30:30" x14ac:dyDescent="0.25">
      <c r="AD144" s="24"/>
    </row>
    <row r="145" spans="30:30" x14ac:dyDescent="0.25">
      <c r="AD145" s="24"/>
    </row>
    <row r="146" spans="30:30" x14ac:dyDescent="0.25">
      <c r="AD146" s="24"/>
    </row>
    <row r="147" spans="30:30" x14ac:dyDescent="0.25">
      <c r="AD147" s="24"/>
    </row>
    <row r="148" spans="30:30" x14ac:dyDescent="0.25">
      <c r="AD148" s="24"/>
    </row>
    <row r="149" spans="30:30" x14ac:dyDescent="0.25">
      <c r="AD149" s="24"/>
    </row>
    <row r="150" spans="30:30" x14ac:dyDescent="0.25">
      <c r="AD150" s="24"/>
    </row>
    <row r="151" spans="30:30" x14ac:dyDescent="0.25">
      <c r="AD151" s="24"/>
    </row>
    <row r="152" spans="30:30" x14ac:dyDescent="0.25">
      <c r="AD152" s="24"/>
    </row>
    <row r="153" spans="30:30" x14ac:dyDescent="0.25">
      <c r="AD153" s="24"/>
    </row>
    <row r="154" spans="30:30" x14ac:dyDescent="0.25">
      <c r="AD154" s="24"/>
    </row>
    <row r="155" spans="30:30" x14ac:dyDescent="0.25">
      <c r="AD155" s="24"/>
    </row>
    <row r="156" spans="30:30" x14ac:dyDescent="0.25">
      <c r="AD156" s="24"/>
    </row>
    <row r="157" spans="30:30" x14ac:dyDescent="0.25">
      <c r="AD157" s="24"/>
    </row>
    <row r="158" spans="30:30" x14ac:dyDescent="0.25">
      <c r="AD158" s="24"/>
    </row>
    <row r="159" spans="30:30" x14ac:dyDescent="0.25">
      <c r="AD159" s="24"/>
    </row>
    <row r="160" spans="30:30" x14ac:dyDescent="0.25">
      <c r="AD160" s="24"/>
    </row>
    <row r="161" spans="30:30" x14ac:dyDescent="0.25">
      <c r="AD161" s="24"/>
    </row>
    <row r="162" spans="30:30" x14ac:dyDescent="0.25">
      <c r="AD162" s="24"/>
    </row>
    <row r="163" spans="30:30" x14ac:dyDescent="0.25">
      <c r="AD163" s="24"/>
    </row>
    <row r="164" spans="30:30" x14ac:dyDescent="0.25">
      <c r="AD164" s="24"/>
    </row>
    <row r="165" spans="30:30" x14ac:dyDescent="0.25">
      <c r="AD165" s="24"/>
    </row>
    <row r="166" spans="30:30" x14ac:dyDescent="0.25">
      <c r="AD166" s="24"/>
    </row>
    <row r="167" spans="30:30" x14ac:dyDescent="0.25">
      <c r="AD167" s="24"/>
    </row>
    <row r="168" spans="30:30" x14ac:dyDescent="0.25">
      <c r="AD168" s="24"/>
    </row>
    <row r="169" spans="30:30" x14ac:dyDescent="0.25">
      <c r="AD169" s="24"/>
    </row>
    <row r="170" spans="30:30" x14ac:dyDescent="0.25">
      <c r="AD170" s="24"/>
    </row>
    <row r="171" spans="30:30" x14ac:dyDescent="0.25">
      <c r="AD171" s="24"/>
    </row>
    <row r="172" spans="30:30" x14ac:dyDescent="0.25">
      <c r="AD172" s="24"/>
    </row>
    <row r="173" spans="30:30" x14ac:dyDescent="0.25">
      <c r="AD173" s="24"/>
    </row>
    <row r="174" spans="30:30" x14ac:dyDescent="0.25">
      <c r="AD174" s="24"/>
    </row>
    <row r="175" spans="30:30" x14ac:dyDescent="0.25">
      <c r="AD175" s="24"/>
    </row>
    <row r="176" spans="30:30" x14ac:dyDescent="0.25">
      <c r="AD176" s="24"/>
    </row>
    <row r="177" spans="30:30" x14ac:dyDescent="0.25">
      <c r="AD177" s="24"/>
    </row>
    <row r="178" spans="30:30" x14ac:dyDescent="0.25">
      <c r="AD178" s="24"/>
    </row>
    <row r="179" spans="30:30" x14ac:dyDescent="0.25">
      <c r="AD179" s="24"/>
    </row>
    <row r="180" spans="30:30" x14ac:dyDescent="0.25">
      <c r="AD180" s="24"/>
    </row>
    <row r="181" spans="30:30" x14ac:dyDescent="0.25">
      <c r="AD181" s="24"/>
    </row>
    <row r="182" spans="30:30" x14ac:dyDescent="0.25">
      <c r="AD182" s="24"/>
    </row>
    <row r="183" spans="30:30" x14ac:dyDescent="0.25">
      <c r="AD183" s="24"/>
    </row>
    <row r="184" spans="30:30" x14ac:dyDescent="0.25">
      <c r="AD184" s="24"/>
    </row>
    <row r="185" spans="30:30" x14ac:dyDescent="0.25">
      <c r="AD185" s="24"/>
    </row>
    <row r="186" spans="30:30" x14ac:dyDescent="0.25">
      <c r="AD186" s="24"/>
    </row>
    <row r="187" spans="30:30" x14ac:dyDescent="0.25">
      <c r="AD187" s="24"/>
    </row>
    <row r="188" spans="30:30" x14ac:dyDescent="0.25">
      <c r="AD188" s="24"/>
    </row>
    <row r="189" spans="30:30" x14ac:dyDescent="0.25">
      <c r="AD189" s="24"/>
    </row>
    <row r="190" spans="30:30" x14ac:dyDescent="0.25">
      <c r="AD190" s="24"/>
    </row>
    <row r="191" spans="30:30" x14ac:dyDescent="0.25">
      <c r="AD191" s="24"/>
    </row>
    <row r="192" spans="30:30" x14ac:dyDescent="0.25">
      <c r="AD192" s="24"/>
    </row>
    <row r="193" spans="30:30" x14ac:dyDescent="0.25">
      <c r="AD193" s="24"/>
    </row>
    <row r="194" spans="30:30" x14ac:dyDescent="0.25">
      <c r="AD194" s="24"/>
    </row>
    <row r="195" spans="30:30" x14ac:dyDescent="0.25">
      <c r="AD195" s="24"/>
    </row>
    <row r="196" spans="30:30" x14ac:dyDescent="0.25">
      <c r="AD196" s="24"/>
    </row>
    <row r="197" spans="30:30" x14ac:dyDescent="0.25">
      <c r="AD197" s="24"/>
    </row>
    <row r="198" spans="30:30" x14ac:dyDescent="0.25">
      <c r="AD198" s="24"/>
    </row>
    <row r="199" spans="30:30" x14ac:dyDescent="0.25">
      <c r="AD199" s="24"/>
    </row>
    <row r="200" spans="30:30" x14ac:dyDescent="0.25">
      <c r="AD200" s="24"/>
    </row>
    <row r="201" spans="30:30" x14ac:dyDescent="0.25">
      <c r="AD201" s="24"/>
    </row>
    <row r="202" spans="30:30" x14ac:dyDescent="0.25">
      <c r="AD202" s="24"/>
    </row>
    <row r="203" spans="30:30" x14ac:dyDescent="0.25">
      <c r="AD203" s="24"/>
    </row>
    <row r="204" spans="30:30" x14ac:dyDescent="0.25">
      <c r="AD204" s="24"/>
    </row>
    <row r="205" spans="30:30" x14ac:dyDescent="0.25">
      <c r="AD205" s="24"/>
    </row>
    <row r="206" spans="30:30" x14ac:dyDescent="0.25">
      <c r="AD206" s="24"/>
    </row>
    <row r="207" spans="30:30" x14ac:dyDescent="0.25">
      <c r="AD207" s="24"/>
    </row>
    <row r="208" spans="30:30" x14ac:dyDescent="0.25">
      <c r="AD208" s="24"/>
    </row>
    <row r="209" spans="30:30" x14ac:dyDescent="0.25">
      <c r="AD209" s="24"/>
    </row>
    <row r="210" spans="30:30" x14ac:dyDescent="0.25">
      <c r="AD210" s="24"/>
    </row>
  </sheetData>
  <mergeCells count="39">
    <mergeCell ref="Z53:AB53"/>
    <mergeCell ref="A51:AB51"/>
    <mergeCell ref="A53:A54"/>
    <mergeCell ref="A85:AB85"/>
    <mergeCell ref="A86:AB86"/>
    <mergeCell ref="B53:D53"/>
    <mergeCell ref="F53:H53"/>
    <mergeCell ref="J53:L53"/>
    <mergeCell ref="N53:P53"/>
    <mergeCell ref="R53:T53"/>
    <mergeCell ref="V53:X53"/>
    <mergeCell ref="A41:AB41"/>
    <mergeCell ref="A46:AB46"/>
    <mergeCell ref="A47:AB47"/>
    <mergeCell ref="A48:AB48"/>
    <mergeCell ref="A49:AB49"/>
    <mergeCell ref="A50:AB50"/>
    <mergeCell ref="A1:AB1"/>
    <mergeCell ref="A2:AB2"/>
    <mergeCell ref="A3:AB3"/>
    <mergeCell ref="A4:AB4"/>
    <mergeCell ref="A5:AB5"/>
    <mergeCell ref="A40:AB40"/>
    <mergeCell ref="A6:AB6"/>
    <mergeCell ref="A8:A9"/>
    <mergeCell ref="B8:D8"/>
    <mergeCell ref="F8:H8"/>
    <mergeCell ref="J8:L8"/>
    <mergeCell ref="N8:P8"/>
    <mergeCell ref="R8:T8"/>
    <mergeCell ref="V8:X8"/>
    <mergeCell ref="Z8:AB8"/>
    <mergeCell ref="AD7:BE7"/>
    <mergeCell ref="AD8:AD9"/>
    <mergeCell ref="AD2:BE2"/>
    <mergeCell ref="AD3:BE3"/>
    <mergeCell ref="AD4:BE4"/>
    <mergeCell ref="AD5:BE5"/>
    <mergeCell ref="AD6:BE6"/>
  </mergeCells>
  <hyperlinks>
    <hyperlink ref="BG1" r:id="rId1" location="INDICE!A1"/>
    <hyperlink ref="BG43" r:id="rId2" location="INDICE!A1"/>
  </hyperlinks>
  <printOptions horizontalCentered="1"/>
  <pageMargins left="0.7" right="0.7" top="0.75" bottom="0.75" header="0.3" footer="0.3"/>
  <pageSetup scale="85" fitToHeight="2" orientation="landscape" horizontalDpi="300" verticalDpi="300" r:id="rId3"/>
  <headerFooter alignWithMargins="0"/>
  <rowBreaks count="2" manualBreakCount="2">
    <brk id="39" max="27" man="1"/>
    <brk id="4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52"/>
  <sheetViews>
    <sheetView zoomScaleNormal="100" zoomScaleSheetLayoutView="100" workbookViewId="0">
      <selection activeCell="BI15" sqref="BI15"/>
    </sheetView>
  </sheetViews>
  <sheetFormatPr baseColWidth="10" defaultRowHeight="12.75" x14ac:dyDescent="0.25"/>
  <cols>
    <col min="1" max="1" width="16.5703125" style="4" bestFit="1" customWidth="1"/>
    <col min="2" max="4" width="6.7109375" style="4" customWidth="1"/>
    <col min="5" max="5" width="1.7109375" style="4" customWidth="1"/>
    <col min="6" max="6" width="6.7109375" style="4" customWidth="1"/>
    <col min="7" max="7" width="5.7109375" style="4" customWidth="1"/>
    <col min="8" max="8" width="5.42578125" style="4" customWidth="1"/>
    <col min="9" max="9" width="1.7109375" style="4" customWidth="1"/>
    <col min="10" max="11" width="5.7109375" style="4" customWidth="1"/>
    <col min="12" max="12" width="6" style="4" bestFit="1" customWidth="1"/>
    <col min="13" max="13" width="1.7109375" style="4" customWidth="1"/>
    <col min="14" max="16" width="5.7109375" style="4" customWidth="1"/>
    <col min="17" max="17" width="1.7109375" style="4" customWidth="1"/>
    <col min="18" max="20" width="5.7109375" style="4" customWidth="1"/>
    <col min="21" max="21" width="1.7109375" style="4" customWidth="1"/>
    <col min="22" max="24" width="5.7109375" style="4" customWidth="1"/>
    <col min="25" max="25" width="1.7109375" style="4" customWidth="1"/>
    <col min="26" max="28" width="5.28515625" style="4" customWidth="1"/>
    <col min="29" max="29" width="11.42578125" style="4"/>
    <col min="30" max="30" width="10.85546875" style="34" hidden="1" customWidth="1"/>
    <col min="31" max="33" width="6.7109375" style="34" hidden="1" customWidth="1"/>
    <col min="34" max="34" width="1.7109375" style="34" hidden="1" customWidth="1"/>
    <col min="35" max="37" width="6.7109375" style="34" hidden="1" customWidth="1"/>
    <col min="38" max="38" width="1.7109375" style="34" hidden="1" customWidth="1"/>
    <col min="39" max="41" width="6.7109375" style="34" hidden="1" customWidth="1"/>
    <col min="42" max="42" width="1.7109375" style="34" hidden="1" customWidth="1"/>
    <col min="43" max="45" width="6.7109375" style="34" hidden="1" customWidth="1"/>
    <col min="46" max="46" width="1.7109375" style="34" hidden="1" customWidth="1"/>
    <col min="47" max="49" width="6.7109375" style="34" hidden="1" customWidth="1"/>
    <col min="50" max="50" width="1.7109375" style="34" hidden="1" customWidth="1"/>
    <col min="51" max="53" width="6.7109375" style="34" hidden="1" customWidth="1"/>
    <col min="54" max="54" width="1.7109375" style="34" hidden="1" customWidth="1"/>
    <col min="55" max="55" width="6.7109375" style="34" hidden="1" customWidth="1"/>
    <col min="56" max="57" width="6.7109375" style="4" hidden="1" customWidth="1"/>
    <col min="58" max="58" width="0" style="4" hidden="1" customWidth="1"/>
    <col min="59" max="255" width="11.42578125" style="4"/>
    <col min="256" max="256" width="22.7109375" style="4" customWidth="1"/>
    <col min="257" max="257" width="7.28515625" style="4" customWidth="1"/>
    <col min="258" max="258" width="6.85546875" style="4" customWidth="1"/>
    <col min="259" max="259" width="6" style="4" bestFit="1" customWidth="1"/>
    <col min="260" max="260" width="1.7109375" style="4" customWidth="1"/>
    <col min="261" max="261" width="6" style="4" bestFit="1" customWidth="1"/>
    <col min="262" max="263" width="5.42578125" style="4" customWidth="1"/>
    <col min="264" max="264" width="1.7109375" style="4" customWidth="1"/>
    <col min="265" max="267" width="5.140625" style="4" customWidth="1"/>
    <col min="268" max="268" width="1.7109375" style="4" customWidth="1"/>
    <col min="269" max="271" width="4.7109375" style="4" customWidth="1"/>
    <col min="272" max="272" width="1.7109375" style="4" customWidth="1"/>
    <col min="273" max="275" width="4.7109375" style="4" customWidth="1"/>
    <col min="276" max="276" width="1.7109375" style="4" customWidth="1"/>
    <col min="277" max="279" width="4.7109375" style="4" customWidth="1"/>
    <col min="280" max="280" width="1.7109375" style="4" customWidth="1"/>
    <col min="281" max="281" width="4.85546875" style="4" bestFit="1" customWidth="1"/>
    <col min="282" max="282" width="4" style="4" customWidth="1"/>
    <col min="283" max="283" width="5" style="4" customWidth="1"/>
    <col min="284" max="284" width="11.42578125" style="4"/>
    <col min="285" max="285" width="12.42578125" style="4" customWidth="1"/>
    <col min="286" max="286" width="10.85546875" style="4" customWidth="1"/>
    <col min="287" max="288" width="6.140625" style="4" customWidth="1"/>
    <col min="289" max="289" width="1.7109375" style="4" customWidth="1"/>
    <col min="290" max="290" width="6" style="4" customWidth="1"/>
    <col min="291" max="292" width="5.28515625" style="4" customWidth="1"/>
    <col min="293" max="293" width="1.7109375" style="4" customWidth="1"/>
    <col min="294" max="296" width="5.28515625" style="4" customWidth="1"/>
    <col min="297" max="297" width="1.7109375" style="4" customWidth="1"/>
    <col min="298" max="300" width="5.28515625" style="4" customWidth="1"/>
    <col min="301" max="301" width="1.7109375" style="4" customWidth="1"/>
    <col min="302" max="304" width="5.28515625" style="4" customWidth="1"/>
    <col min="305" max="305" width="1.7109375" style="4" customWidth="1"/>
    <col min="306" max="308" width="5.28515625" style="4" customWidth="1"/>
    <col min="309" max="309" width="1.7109375" style="4" customWidth="1"/>
    <col min="310" max="312" width="5.28515625" style="4" customWidth="1"/>
    <col min="313" max="511" width="11.42578125" style="4"/>
    <col min="512" max="512" width="22.7109375" style="4" customWidth="1"/>
    <col min="513" max="513" width="7.28515625" style="4" customWidth="1"/>
    <col min="514" max="514" width="6.85546875" style="4" customWidth="1"/>
    <col min="515" max="515" width="6" style="4" bestFit="1" customWidth="1"/>
    <col min="516" max="516" width="1.7109375" style="4" customWidth="1"/>
    <col min="517" max="517" width="6" style="4" bestFit="1" customWidth="1"/>
    <col min="518" max="519" width="5.42578125" style="4" customWidth="1"/>
    <col min="520" max="520" width="1.7109375" style="4" customWidth="1"/>
    <col min="521" max="523" width="5.140625" style="4" customWidth="1"/>
    <col min="524" max="524" width="1.7109375" style="4" customWidth="1"/>
    <col min="525" max="527" width="4.7109375" style="4" customWidth="1"/>
    <col min="528" max="528" width="1.7109375" style="4" customWidth="1"/>
    <col min="529" max="531" width="4.7109375" style="4" customWidth="1"/>
    <col min="532" max="532" width="1.7109375" style="4" customWidth="1"/>
    <col min="533" max="535" width="4.7109375" style="4" customWidth="1"/>
    <col min="536" max="536" width="1.7109375" style="4" customWidth="1"/>
    <col min="537" max="537" width="4.85546875" style="4" bestFit="1" customWidth="1"/>
    <col min="538" max="538" width="4" style="4" customWidth="1"/>
    <col min="539" max="539" width="5" style="4" customWidth="1"/>
    <col min="540" max="540" width="11.42578125" style="4"/>
    <col min="541" max="541" width="12.42578125" style="4" customWidth="1"/>
    <col min="542" max="542" width="10.85546875" style="4" customWidth="1"/>
    <col min="543" max="544" width="6.140625" style="4" customWidth="1"/>
    <col min="545" max="545" width="1.7109375" style="4" customWidth="1"/>
    <col min="546" max="546" width="6" style="4" customWidth="1"/>
    <col min="547" max="548" width="5.28515625" style="4" customWidth="1"/>
    <col min="549" max="549" width="1.7109375" style="4" customWidth="1"/>
    <col min="550" max="552" width="5.28515625" style="4" customWidth="1"/>
    <col min="553" max="553" width="1.7109375" style="4" customWidth="1"/>
    <col min="554" max="556" width="5.28515625" style="4" customWidth="1"/>
    <col min="557" max="557" width="1.7109375" style="4" customWidth="1"/>
    <col min="558" max="560" width="5.28515625" style="4" customWidth="1"/>
    <col min="561" max="561" width="1.7109375" style="4" customWidth="1"/>
    <col min="562" max="564" width="5.28515625" style="4" customWidth="1"/>
    <col min="565" max="565" width="1.7109375" style="4" customWidth="1"/>
    <col min="566" max="568" width="5.28515625" style="4" customWidth="1"/>
    <col min="569" max="767" width="11.42578125" style="4"/>
    <col min="768" max="768" width="22.7109375" style="4" customWidth="1"/>
    <col min="769" max="769" width="7.28515625" style="4" customWidth="1"/>
    <col min="770" max="770" width="6.85546875" style="4" customWidth="1"/>
    <col min="771" max="771" width="6" style="4" bestFit="1" customWidth="1"/>
    <col min="772" max="772" width="1.7109375" style="4" customWidth="1"/>
    <col min="773" max="773" width="6" style="4" bestFit="1" customWidth="1"/>
    <col min="774" max="775" width="5.42578125" style="4" customWidth="1"/>
    <col min="776" max="776" width="1.7109375" style="4" customWidth="1"/>
    <col min="777" max="779" width="5.140625" style="4" customWidth="1"/>
    <col min="780" max="780" width="1.7109375" style="4" customWidth="1"/>
    <col min="781" max="783" width="4.7109375" style="4" customWidth="1"/>
    <col min="784" max="784" width="1.7109375" style="4" customWidth="1"/>
    <col min="785" max="787" width="4.7109375" style="4" customWidth="1"/>
    <col min="788" max="788" width="1.7109375" style="4" customWidth="1"/>
    <col min="789" max="791" width="4.7109375" style="4" customWidth="1"/>
    <col min="792" max="792" width="1.7109375" style="4" customWidth="1"/>
    <col min="793" max="793" width="4.85546875" style="4" bestFit="1" customWidth="1"/>
    <col min="794" max="794" width="4" style="4" customWidth="1"/>
    <col min="795" max="795" width="5" style="4" customWidth="1"/>
    <col min="796" max="796" width="11.42578125" style="4"/>
    <col min="797" max="797" width="12.42578125" style="4" customWidth="1"/>
    <col min="798" max="798" width="10.85546875" style="4" customWidth="1"/>
    <col min="799" max="800" width="6.140625" style="4" customWidth="1"/>
    <col min="801" max="801" width="1.7109375" style="4" customWidth="1"/>
    <col min="802" max="802" width="6" style="4" customWidth="1"/>
    <col min="803" max="804" width="5.28515625" style="4" customWidth="1"/>
    <col min="805" max="805" width="1.7109375" style="4" customWidth="1"/>
    <col min="806" max="808" width="5.28515625" style="4" customWidth="1"/>
    <col min="809" max="809" width="1.7109375" style="4" customWidth="1"/>
    <col min="810" max="812" width="5.28515625" style="4" customWidth="1"/>
    <col min="813" max="813" width="1.7109375" style="4" customWidth="1"/>
    <col min="814" max="816" width="5.28515625" style="4" customWidth="1"/>
    <col min="817" max="817" width="1.7109375" style="4" customWidth="1"/>
    <col min="818" max="820" width="5.28515625" style="4" customWidth="1"/>
    <col min="821" max="821" width="1.7109375" style="4" customWidth="1"/>
    <col min="822" max="824" width="5.28515625" style="4" customWidth="1"/>
    <col min="825" max="1023" width="11.42578125" style="4"/>
    <col min="1024" max="1024" width="22.7109375" style="4" customWidth="1"/>
    <col min="1025" max="1025" width="7.28515625" style="4" customWidth="1"/>
    <col min="1026" max="1026" width="6.85546875" style="4" customWidth="1"/>
    <col min="1027" max="1027" width="6" style="4" bestFit="1" customWidth="1"/>
    <col min="1028" max="1028" width="1.7109375" style="4" customWidth="1"/>
    <col min="1029" max="1029" width="6" style="4" bestFit="1" customWidth="1"/>
    <col min="1030" max="1031" width="5.42578125" style="4" customWidth="1"/>
    <col min="1032" max="1032" width="1.7109375" style="4" customWidth="1"/>
    <col min="1033" max="1035" width="5.140625" style="4" customWidth="1"/>
    <col min="1036" max="1036" width="1.7109375" style="4" customWidth="1"/>
    <col min="1037" max="1039" width="4.7109375" style="4" customWidth="1"/>
    <col min="1040" max="1040" width="1.7109375" style="4" customWidth="1"/>
    <col min="1041" max="1043" width="4.7109375" style="4" customWidth="1"/>
    <col min="1044" max="1044" width="1.7109375" style="4" customWidth="1"/>
    <col min="1045" max="1047" width="4.7109375" style="4" customWidth="1"/>
    <col min="1048" max="1048" width="1.7109375" style="4" customWidth="1"/>
    <col min="1049" max="1049" width="4.85546875" style="4" bestFit="1" customWidth="1"/>
    <col min="1050" max="1050" width="4" style="4" customWidth="1"/>
    <col min="1051" max="1051" width="5" style="4" customWidth="1"/>
    <col min="1052" max="1052" width="11.42578125" style="4"/>
    <col min="1053" max="1053" width="12.42578125" style="4" customWidth="1"/>
    <col min="1054" max="1054" width="10.85546875" style="4" customWidth="1"/>
    <col min="1055" max="1056" width="6.140625" style="4" customWidth="1"/>
    <col min="1057" max="1057" width="1.7109375" style="4" customWidth="1"/>
    <col min="1058" max="1058" width="6" style="4" customWidth="1"/>
    <col min="1059" max="1060" width="5.28515625" style="4" customWidth="1"/>
    <col min="1061" max="1061" width="1.7109375" style="4" customWidth="1"/>
    <col min="1062" max="1064" width="5.28515625" style="4" customWidth="1"/>
    <col min="1065" max="1065" width="1.7109375" style="4" customWidth="1"/>
    <col min="1066" max="1068" width="5.28515625" style="4" customWidth="1"/>
    <col min="1069" max="1069" width="1.7109375" style="4" customWidth="1"/>
    <col min="1070" max="1072" width="5.28515625" style="4" customWidth="1"/>
    <col min="1073" max="1073" width="1.7109375" style="4" customWidth="1"/>
    <col min="1074" max="1076" width="5.28515625" style="4" customWidth="1"/>
    <col min="1077" max="1077" width="1.7109375" style="4" customWidth="1"/>
    <col min="1078" max="1080" width="5.28515625" style="4" customWidth="1"/>
    <col min="1081" max="1279" width="11.42578125" style="4"/>
    <col min="1280" max="1280" width="22.7109375" style="4" customWidth="1"/>
    <col min="1281" max="1281" width="7.28515625" style="4" customWidth="1"/>
    <col min="1282" max="1282" width="6.85546875" style="4" customWidth="1"/>
    <col min="1283" max="1283" width="6" style="4" bestFit="1" customWidth="1"/>
    <col min="1284" max="1284" width="1.7109375" style="4" customWidth="1"/>
    <col min="1285" max="1285" width="6" style="4" bestFit="1" customWidth="1"/>
    <col min="1286" max="1287" width="5.42578125" style="4" customWidth="1"/>
    <col min="1288" max="1288" width="1.7109375" style="4" customWidth="1"/>
    <col min="1289" max="1291" width="5.140625" style="4" customWidth="1"/>
    <col min="1292" max="1292" width="1.7109375" style="4" customWidth="1"/>
    <col min="1293" max="1295" width="4.7109375" style="4" customWidth="1"/>
    <col min="1296" max="1296" width="1.7109375" style="4" customWidth="1"/>
    <col min="1297" max="1299" width="4.7109375" style="4" customWidth="1"/>
    <col min="1300" max="1300" width="1.7109375" style="4" customWidth="1"/>
    <col min="1301" max="1303" width="4.7109375" style="4" customWidth="1"/>
    <col min="1304" max="1304" width="1.7109375" style="4" customWidth="1"/>
    <col min="1305" max="1305" width="4.85546875" style="4" bestFit="1" customWidth="1"/>
    <col min="1306" max="1306" width="4" style="4" customWidth="1"/>
    <col min="1307" max="1307" width="5" style="4" customWidth="1"/>
    <col min="1308" max="1308" width="11.42578125" style="4"/>
    <col min="1309" max="1309" width="12.42578125" style="4" customWidth="1"/>
    <col min="1310" max="1310" width="10.85546875" style="4" customWidth="1"/>
    <col min="1311" max="1312" width="6.140625" style="4" customWidth="1"/>
    <col min="1313" max="1313" width="1.7109375" style="4" customWidth="1"/>
    <col min="1314" max="1314" width="6" style="4" customWidth="1"/>
    <col min="1315" max="1316" width="5.28515625" style="4" customWidth="1"/>
    <col min="1317" max="1317" width="1.7109375" style="4" customWidth="1"/>
    <col min="1318" max="1320" width="5.28515625" style="4" customWidth="1"/>
    <col min="1321" max="1321" width="1.7109375" style="4" customWidth="1"/>
    <col min="1322" max="1324" width="5.28515625" style="4" customWidth="1"/>
    <col min="1325" max="1325" width="1.7109375" style="4" customWidth="1"/>
    <col min="1326" max="1328" width="5.28515625" style="4" customWidth="1"/>
    <col min="1329" max="1329" width="1.7109375" style="4" customWidth="1"/>
    <col min="1330" max="1332" width="5.28515625" style="4" customWidth="1"/>
    <col min="1333" max="1333" width="1.7109375" style="4" customWidth="1"/>
    <col min="1334" max="1336" width="5.28515625" style="4" customWidth="1"/>
    <col min="1337" max="1535" width="11.42578125" style="4"/>
    <col min="1536" max="1536" width="22.7109375" style="4" customWidth="1"/>
    <col min="1537" max="1537" width="7.28515625" style="4" customWidth="1"/>
    <col min="1538" max="1538" width="6.85546875" style="4" customWidth="1"/>
    <col min="1539" max="1539" width="6" style="4" bestFit="1" customWidth="1"/>
    <col min="1540" max="1540" width="1.7109375" style="4" customWidth="1"/>
    <col min="1541" max="1541" width="6" style="4" bestFit="1" customWidth="1"/>
    <col min="1542" max="1543" width="5.42578125" style="4" customWidth="1"/>
    <col min="1544" max="1544" width="1.7109375" style="4" customWidth="1"/>
    <col min="1545" max="1547" width="5.140625" style="4" customWidth="1"/>
    <col min="1548" max="1548" width="1.7109375" style="4" customWidth="1"/>
    <col min="1549" max="1551" width="4.7109375" style="4" customWidth="1"/>
    <col min="1552" max="1552" width="1.7109375" style="4" customWidth="1"/>
    <col min="1553" max="1555" width="4.7109375" style="4" customWidth="1"/>
    <col min="1556" max="1556" width="1.7109375" style="4" customWidth="1"/>
    <col min="1557" max="1559" width="4.7109375" style="4" customWidth="1"/>
    <col min="1560" max="1560" width="1.7109375" style="4" customWidth="1"/>
    <col min="1561" max="1561" width="4.85546875" style="4" bestFit="1" customWidth="1"/>
    <col min="1562" max="1562" width="4" style="4" customWidth="1"/>
    <col min="1563" max="1563" width="5" style="4" customWidth="1"/>
    <col min="1564" max="1564" width="11.42578125" style="4"/>
    <col min="1565" max="1565" width="12.42578125" style="4" customWidth="1"/>
    <col min="1566" max="1566" width="10.85546875" style="4" customWidth="1"/>
    <col min="1567" max="1568" width="6.140625" style="4" customWidth="1"/>
    <col min="1569" max="1569" width="1.7109375" style="4" customWidth="1"/>
    <col min="1570" max="1570" width="6" style="4" customWidth="1"/>
    <col min="1571" max="1572" width="5.28515625" style="4" customWidth="1"/>
    <col min="1573" max="1573" width="1.7109375" style="4" customWidth="1"/>
    <col min="1574" max="1576" width="5.28515625" style="4" customWidth="1"/>
    <col min="1577" max="1577" width="1.7109375" style="4" customWidth="1"/>
    <col min="1578" max="1580" width="5.28515625" style="4" customWidth="1"/>
    <col min="1581" max="1581" width="1.7109375" style="4" customWidth="1"/>
    <col min="1582" max="1584" width="5.28515625" style="4" customWidth="1"/>
    <col min="1585" max="1585" width="1.7109375" style="4" customWidth="1"/>
    <col min="1586" max="1588" width="5.28515625" style="4" customWidth="1"/>
    <col min="1589" max="1589" width="1.7109375" style="4" customWidth="1"/>
    <col min="1590" max="1592" width="5.28515625" style="4" customWidth="1"/>
    <col min="1593" max="1791" width="11.42578125" style="4"/>
    <col min="1792" max="1792" width="22.7109375" style="4" customWidth="1"/>
    <col min="1793" max="1793" width="7.28515625" style="4" customWidth="1"/>
    <col min="1794" max="1794" width="6.85546875" style="4" customWidth="1"/>
    <col min="1795" max="1795" width="6" style="4" bestFit="1" customWidth="1"/>
    <col min="1796" max="1796" width="1.7109375" style="4" customWidth="1"/>
    <col min="1797" max="1797" width="6" style="4" bestFit="1" customWidth="1"/>
    <col min="1798" max="1799" width="5.42578125" style="4" customWidth="1"/>
    <col min="1800" max="1800" width="1.7109375" style="4" customWidth="1"/>
    <col min="1801" max="1803" width="5.140625" style="4" customWidth="1"/>
    <col min="1804" max="1804" width="1.7109375" style="4" customWidth="1"/>
    <col min="1805" max="1807" width="4.7109375" style="4" customWidth="1"/>
    <col min="1808" max="1808" width="1.7109375" style="4" customWidth="1"/>
    <col min="1809" max="1811" width="4.7109375" style="4" customWidth="1"/>
    <col min="1812" max="1812" width="1.7109375" style="4" customWidth="1"/>
    <col min="1813" max="1815" width="4.7109375" style="4" customWidth="1"/>
    <col min="1816" max="1816" width="1.7109375" style="4" customWidth="1"/>
    <col min="1817" max="1817" width="4.85546875" style="4" bestFit="1" customWidth="1"/>
    <col min="1818" max="1818" width="4" style="4" customWidth="1"/>
    <col min="1819" max="1819" width="5" style="4" customWidth="1"/>
    <col min="1820" max="1820" width="11.42578125" style="4"/>
    <col min="1821" max="1821" width="12.42578125" style="4" customWidth="1"/>
    <col min="1822" max="1822" width="10.85546875" style="4" customWidth="1"/>
    <col min="1823" max="1824" width="6.140625" style="4" customWidth="1"/>
    <col min="1825" max="1825" width="1.7109375" style="4" customWidth="1"/>
    <col min="1826" max="1826" width="6" style="4" customWidth="1"/>
    <col min="1827" max="1828" width="5.28515625" style="4" customWidth="1"/>
    <col min="1829" max="1829" width="1.7109375" style="4" customWidth="1"/>
    <col min="1830" max="1832" width="5.28515625" style="4" customWidth="1"/>
    <col min="1833" max="1833" width="1.7109375" style="4" customWidth="1"/>
    <col min="1834" max="1836" width="5.28515625" style="4" customWidth="1"/>
    <col min="1837" max="1837" width="1.7109375" style="4" customWidth="1"/>
    <col min="1838" max="1840" width="5.28515625" style="4" customWidth="1"/>
    <col min="1841" max="1841" width="1.7109375" style="4" customWidth="1"/>
    <col min="1842" max="1844" width="5.28515625" style="4" customWidth="1"/>
    <col min="1845" max="1845" width="1.7109375" style="4" customWidth="1"/>
    <col min="1846" max="1848" width="5.28515625" style="4" customWidth="1"/>
    <col min="1849" max="2047" width="11.42578125" style="4"/>
    <col min="2048" max="2048" width="22.7109375" style="4" customWidth="1"/>
    <col min="2049" max="2049" width="7.28515625" style="4" customWidth="1"/>
    <col min="2050" max="2050" width="6.85546875" style="4" customWidth="1"/>
    <col min="2051" max="2051" width="6" style="4" bestFit="1" customWidth="1"/>
    <col min="2052" max="2052" width="1.7109375" style="4" customWidth="1"/>
    <col min="2053" max="2053" width="6" style="4" bestFit="1" customWidth="1"/>
    <col min="2054" max="2055" width="5.42578125" style="4" customWidth="1"/>
    <col min="2056" max="2056" width="1.7109375" style="4" customWidth="1"/>
    <col min="2057" max="2059" width="5.140625" style="4" customWidth="1"/>
    <col min="2060" max="2060" width="1.7109375" style="4" customWidth="1"/>
    <col min="2061" max="2063" width="4.7109375" style="4" customWidth="1"/>
    <col min="2064" max="2064" width="1.7109375" style="4" customWidth="1"/>
    <col min="2065" max="2067" width="4.7109375" style="4" customWidth="1"/>
    <col min="2068" max="2068" width="1.7109375" style="4" customWidth="1"/>
    <col min="2069" max="2071" width="4.7109375" style="4" customWidth="1"/>
    <col min="2072" max="2072" width="1.7109375" style="4" customWidth="1"/>
    <col min="2073" max="2073" width="4.85546875" style="4" bestFit="1" customWidth="1"/>
    <col min="2074" max="2074" width="4" style="4" customWidth="1"/>
    <col min="2075" max="2075" width="5" style="4" customWidth="1"/>
    <col min="2076" max="2076" width="11.42578125" style="4"/>
    <col min="2077" max="2077" width="12.42578125" style="4" customWidth="1"/>
    <col min="2078" max="2078" width="10.85546875" style="4" customWidth="1"/>
    <col min="2079" max="2080" width="6.140625" style="4" customWidth="1"/>
    <col min="2081" max="2081" width="1.7109375" style="4" customWidth="1"/>
    <col min="2082" max="2082" width="6" style="4" customWidth="1"/>
    <col min="2083" max="2084" width="5.28515625" style="4" customWidth="1"/>
    <col min="2085" max="2085" width="1.7109375" style="4" customWidth="1"/>
    <col min="2086" max="2088" width="5.28515625" style="4" customWidth="1"/>
    <col min="2089" max="2089" width="1.7109375" style="4" customWidth="1"/>
    <col min="2090" max="2092" width="5.28515625" style="4" customWidth="1"/>
    <col min="2093" max="2093" width="1.7109375" style="4" customWidth="1"/>
    <col min="2094" max="2096" width="5.28515625" style="4" customWidth="1"/>
    <col min="2097" max="2097" width="1.7109375" style="4" customWidth="1"/>
    <col min="2098" max="2100" width="5.28515625" style="4" customWidth="1"/>
    <col min="2101" max="2101" width="1.7109375" style="4" customWidth="1"/>
    <col min="2102" max="2104" width="5.28515625" style="4" customWidth="1"/>
    <col min="2105" max="2303" width="11.42578125" style="4"/>
    <col min="2304" max="2304" width="22.7109375" style="4" customWidth="1"/>
    <col min="2305" max="2305" width="7.28515625" style="4" customWidth="1"/>
    <col min="2306" max="2306" width="6.85546875" style="4" customWidth="1"/>
    <col min="2307" max="2307" width="6" style="4" bestFit="1" customWidth="1"/>
    <col min="2308" max="2308" width="1.7109375" style="4" customWidth="1"/>
    <col min="2309" max="2309" width="6" style="4" bestFit="1" customWidth="1"/>
    <col min="2310" max="2311" width="5.42578125" style="4" customWidth="1"/>
    <col min="2312" max="2312" width="1.7109375" style="4" customWidth="1"/>
    <col min="2313" max="2315" width="5.140625" style="4" customWidth="1"/>
    <col min="2316" max="2316" width="1.7109375" style="4" customWidth="1"/>
    <col min="2317" max="2319" width="4.7109375" style="4" customWidth="1"/>
    <col min="2320" max="2320" width="1.7109375" style="4" customWidth="1"/>
    <col min="2321" max="2323" width="4.7109375" style="4" customWidth="1"/>
    <col min="2324" max="2324" width="1.7109375" style="4" customWidth="1"/>
    <col min="2325" max="2327" width="4.7109375" style="4" customWidth="1"/>
    <col min="2328" max="2328" width="1.7109375" style="4" customWidth="1"/>
    <col min="2329" max="2329" width="4.85546875" style="4" bestFit="1" customWidth="1"/>
    <col min="2330" max="2330" width="4" style="4" customWidth="1"/>
    <col min="2331" max="2331" width="5" style="4" customWidth="1"/>
    <col min="2332" max="2332" width="11.42578125" style="4"/>
    <col min="2333" max="2333" width="12.42578125" style="4" customWidth="1"/>
    <col min="2334" max="2334" width="10.85546875" style="4" customWidth="1"/>
    <col min="2335" max="2336" width="6.140625" style="4" customWidth="1"/>
    <col min="2337" max="2337" width="1.7109375" style="4" customWidth="1"/>
    <col min="2338" max="2338" width="6" style="4" customWidth="1"/>
    <col min="2339" max="2340" width="5.28515625" style="4" customWidth="1"/>
    <col min="2341" max="2341" width="1.7109375" style="4" customWidth="1"/>
    <col min="2342" max="2344" width="5.28515625" style="4" customWidth="1"/>
    <col min="2345" max="2345" width="1.7109375" style="4" customWidth="1"/>
    <col min="2346" max="2348" width="5.28515625" style="4" customWidth="1"/>
    <col min="2349" max="2349" width="1.7109375" style="4" customWidth="1"/>
    <col min="2350" max="2352" width="5.28515625" style="4" customWidth="1"/>
    <col min="2353" max="2353" width="1.7109375" style="4" customWidth="1"/>
    <col min="2354" max="2356" width="5.28515625" style="4" customWidth="1"/>
    <col min="2357" max="2357" width="1.7109375" style="4" customWidth="1"/>
    <col min="2358" max="2360" width="5.28515625" style="4" customWidth="1"/>
    <col min="2361" max="2559" width="11.42578125" style="4"/>
    <col min="2560" max="2560" width="22.7109375" style="4" customWidth="1"/>
    <col min="2561" max="2561" width="7.28515625" style="4" customWidth="1"/>
    <col min="2562" max="2562" width="6.85546875" style="4" customWidth="1"/>
    <col min="2563" max="2563" width="6" style="4" bestFit="1" customWidth="1"/>
    <col min="2564" max="2564" width="1.7109375" style="4" customWidth="1"/>
    <col min="2565" max="2565" width="6" style="4" bestFit="1" customWidth="1"/>
    <col min="2566" max="2567" width="5.42578125" style="4" customWidth="1"/>
    <col min="2568" max="2568" width="1.7109375" style="4" customWidth="1"/>
    <col min="2569" max="2571" width="5.140625" style="4" customWidth="1"/>
    <col min="2572" max="2572" width="1.7109375" style="4" customWidth="1"/>
    <col min="2573" max="2575" width="4.7109375" style="4" customWidth="1"/>
    <col min="2576" max="2576" width="1.7109375" style="4" customWidth="1"/>
    <col min="2577" max="2579" width="4.7109375" style="4" customWidth="1"/>
    <col min="2580" max="2580" width="1.7109375" style="4" customWidth="1"/>
    <col min="2581" max="2583" width="4.7109375" style="4" customWidth="1"/>
    <col min="2584" max="2584" width="1.7109375" style="4" customWidth="1"/>
    <col min="2585" max="2585" width="4.85546875" style="4" bestFit="1" customWidth="1"/>
    <col min="2586" max="2586" width="4" style="4" customWidth="1"/>
    <col min="2587" max="2587" width="5" style="4" customWidth="1"/>
    <col min="2588" max="2588" width="11.42578125" style="4"/>
    <col min="2589" max="2589" width="12.42578125" style="4" customWidth="1"/>
    <col min="2590" max="2590" width="10.85546875" style="4" customWidth="1"/>
    <col min="2591" max="2592" width="6.140625" style="4" customWidth="1"/>
    <col min="2593" max="2593" width="1.7109375" style="4" customWidth="1"/>
    <col min="2594" max="2594" width="6" style="4" customWidth="1"/>
    <col min="2595" max="2596" width="5.28515625" style="4" customWidth="1"/>
    <col min="2597" max="2597" width="1.7109375" style="4" customWidth="1"/>
    <col min="2598" max="2600" width="5.28515625" style="4" customWidth="1"/>
    <col min="2601" max="2601" width="1.7109375" style="4" customWidth="1"/>
    <col min="2602" max="2604" width="5.28515625" style="4" customWidth="1"/>
    <col min="2605" max="2605" width="1.7109375" style="4" customWidth="1"/>
    <col min="2606" max="2608" width="5.28515625" style="4" customWidth="1"/>
    <col min="2609" max="2609" width="1.7109375" style="4" customWidth="1"/>
    <col min="2610" max="2612" width="5.28515625" style="4" customWidth="1"/>
    <col min="2613" max="2613" width="1.7109375" style="4" customWidth="1"/>
    <col min="2614" max="2616" width="5.28515625" style="4" customWidth="1"/>
    <col min="2617" max="2815" width="11.42578125" style="4"/>
    <col min="2816" max="2816" width="22.7109375" style="4" customWidth="1"/>
    <col min="2817" max="2817" width="7.28515625" style="4" customWidth="1"/>
    <col min="2818" max="2818" width="6.85546875" style="4" customWidth="1"/>
    <col min="2819" max="2819" width="6" style="4" bestFit="1" customWidth="1"/>
    <col min="2820" max="2820" width="1.7109375" style="4" customWidth="1"/>
    <col min="2821" max="2821" width="6" style="4" bestFit="1" customWidth="1"/>
    <col min="2822" max="2823" width="5.42578125" style="4" customWidth="1"/>
    <col min="2824" max="2824" width="1.7109375" style="4" customWidth="1"/>
    <col min="2825" max="2827" width="5.140625" style="4" customWidth="1"/>
    <col min="2828" max="2828" width="1.7109375" style="4" customWidth="1"/>
    <col min="2829" max="2831" width="4.7109375" style="4" customWidth="1"/>
    <col min="2832" max="2832" width="1.7109375" style="4" customWidth="1"/>
    <col min="2833" max="2835" width="4.7109375" style="4" customWidth="1"/>
    <col min="2836" max="2836" width="1.7109375" style="4" customWidth="1"/>
    <col min="2837" max="2839" width="4.7109375" style="4" customWidth="1"/>
    <col min="2840" max="2840" width="1.7109375" style="4" customWidth="1"/>
    <col min="2841" max="2841" width="4.85546875" style="4" bestFit="1" customWidth="1"/>
    <col min="2842" max="2842" width="4" style="4" customWidth="1"/>
    <col min="2843" max="2843" width="5" style="4" customWidth="1"/>
    <col min="2844" max="2844" width="11.42578125" style="4"/>
    <col min="2845" max="2845" width="12.42578125" style="4" customWidth="1"/>
    <col min="2846" max="2846" width="10.85546875" style="4" customWidth="1"/>
    <col min="2847" max="2848" width="6.140625" style="4" customWidth="1"/>
    <col min="2849" max="2849" width="1.7109375" style="4" customWidth="1"/>
    <col min="2850" max="2850" width="6" style="4" customWidth="1"/>
    <col min="2851" max="2852" width="5.28515625" style="4" customWidth="1"/>
    <col min="2853" max="2853" width="1.7109375" style="4" customWidth="1"/>
    <col min="2854" max="2856" width="5.28515625" style="4" customWidth="1"/>
    <col min="2857" max="2857" width="1.7109375" style="4" customWidth="1"/>
    <col min="2858" max="2860" width="5.28515625" style="4" customWidth="1"/>
    <col min="2861" max="2861" width="1.7109375" style="4" customWidth="1"/>
    <col min="2862" max="2864" width="5.28515625" style="4" customWidth="1"/>
    <col min="2865" max="2865" width="1.7109375" style="4" customWidth="1"/>
    <col min="2866" max="2868" width="5.28515625" style="4" customWidth="1"/>
    <col min="2869" max="2869" width="1.7109375" style="4" customWidth="1"/>
    <col min="2870" max="2872" width="5.28515625" style="4" customWidth="1"/>
    <col min="2873" max="3071" width="11.42578125" style="4"/>
    <col min="3072" max="3072" width="22.7109375" style="4" customWidth="1"/>
    <col min="3073" max="3073" width="7.28515625" style="4" customWidth="1"/>
    <col min="3074" max="3074" width="6.85546875" style="4" customWidth="1"/>
    <col min="3075" max="3075" width="6" style="4" bestFit="1" customWidth="1"/>
    <col min="3076" max="3076" width="1.7109375" style="4" customWidth="1"/>
    <col min="3077" max="3077" width="6" style="4" bestFit="1" customWidth="1"/>
    <col min="3078" max="3079" width="5.42578125" style="4" customWidth="1"/>
    <col min="3080" max="3080" width="1.7109375" style="4" customWidth="1"/>
    <col min="3081" max="3083" width="5.140625" style="4" customWidth="1"/>
    <col min="3084" max="3084" width="1.7109375" style="4" customWidth="1"/>
    <col min="3085" max="3087" width="4.7109375" style="4" customWidth="1"/>
    <col min="3088" max="3088" width="1.7109375" style="4" customWidth="1"/>
    <col min="3089" max="3091" width="4.7109375" style="4" customWidth="1"/>
    <col min="3092" max="3092" width="1.7109375" style="4" customWidth="1"/>
    <col min="3093" max="3095" width="4.7109375" style="4" customWidth="1"/>
    <col min="3096" max="3096" width="1.7109375" style="4" customWidth="1"/>
    <col min="3097" max="3097" width="4.85546875" style="4" bestFit="1" customWidth="1"/>
    <col min="3098" max="3098" width="4" style="4" customWidth="1"/>
    <col min="3099" max="3099" width="5" style="4" customWidth="1"/>
    <col min="3100" max="3100" width="11.42578125" style="4"/>
    <col min="3101" max="3101" width="12.42578125" style="4" customWidth="1"/>
    <col min="3102" max="3102" width="10.85546875" style="4" customWidth="1"/>
    <col min="3103" max="3104" width="6.140625" style="4" customWidth="1"/>
    <col min="3105" max="3105" width="1.7109375" style="4" customWidth="1"/>
    <col min="3106" max="3106" width="6" style="4" customWidth="1"/>
    <col min="3107" max="3108" width="5.28515625" style="4" customWidth="1"/>
    <col min="3109" max="3109" width="1.7109375" style="4" customWidth="1"/>
    <col min="3110" max="3112" width="5.28515625" style="4" customWidth="1"/>
    <col min="3113" max="3113" width="1.7109375" style="4" customWidth="1"/>
    <col min="3114" max="3116" width="5.28515625" style="4" customWidth="1"/>
    <col min="3117" max="3117" width="1.7109375" style="4" customWidth="1"/>
    <col min="3118" max="3120" width="5.28515625" style="4" customWidth="1"/>
    <col min="3121" max="3121" width="1.7109375" style="4" customWidth="1"/>
    <col min="3122" max="3124" width="5.28515625" style="4" customWidth="1"/>
    <col min="3125" max="3125" width="1.7109375" style="4" customWidth="1"/>
    <col min="3126" max="3128" width="5.28515625" style="4" customWidth="1"/>
    <col min="3129" max="3327" width="11.42578125" style="4"/>
    <col min="3328" max="3328" width="22.7109375" style="4" customWidth="1"/>
    <col min="3329" max="3329" width="7.28515625" style="4" customWidth="1"/>
    <col min="3330" max="3330" width="6.85546875" style="4" customWidth="1"/>
    <col min="3331" max="3331" width="6" style="4" bestFit="1" customWidth="1"/>
    <col min="3332" max="3332" width="1.7109375" style="4" customWidth="1"/>
    <col min="3333" max="3333" width="6" style="4" bestFit="1" customWidth="1"/>
    <col min="3334" max="3335" width="5.42578125" style="4" customWidth="1"/>
    <col min="3336" max="3336" width="1.7109375" style="4" customWidth="1"/>
    <col min="3337" max="3339" width="5.140625" style="4" customWidth="1"/>
    <col min="3340" max="3340" width="1.7109375" style="4" customWidth="1"/>
    <col min="3341" max="3343" width="4.7109375" style="4" customWidth="1"/>
    <col min="3344" max="3344" width="1.7109375" style="4" customWidth="1"/>
    <col min="3345" max="3347" width="4.7109375" style="4" customWidth="1"/>
    <col min="3348" max="3348" width="1.7109375" style="4" customWidth="1"/>
    <col min="3349" max="3351" width="4.7109375" style="4" customWidth="1"/>
    <col min="3352" max="3352" width="1.7109375" style="4" customWidth="1"/>
    <col min="3353" max="3353" width="4.85546875" style="4" bestFit="1" customWidth="1"/>
    <col min="3354" max="3354" width="4" style="4" customWidth="1"/>
    <col min="3355" max="3355" width="5" style="4" customWidth="1"/>
    <col min="3356" max="3356" width="11.42578125" style="4"/>
    <col min="3357" max="3357" width="12.42578125" style="4" customWidth="1"/>
    <col min="3358" max="3358" width="10.85546875" style="4" customWidth="1"/>
    <col min="3359" max="3360" width="6.140625" style="4" customWidth="1"/>
    <col min="3361" max="3361" width="1.7109375" style="4" customWidth="1"/>
    <col min="3362" max="3362" width="6" style="4" customWidth="1"/>
    <col min="3363" max="3364" width="5.28515625" style="4" customWidth="1"/>
    <col min="3365" max="3365" width="1.7109375" style="4" customWidth="1"/>
    <col min="3366" max="3368" width="5.28515625" style="4" customWidth="1"/>
    <col min="3369" max="3369" width="1.7109375" style="4" customWidth="1"/>
    <col min="3370" max="3372" width="5.28515625" style="4" customWidth="1"/>
    <col min="3373" max="3373" width="1.7109375" style="4" customWidth="1"/>
    <col min="3374" max="3376" width="5.28515625" style="4" customWidth="1"/>
    <col min="3377" max="3377" width="1.7109375" style="4" customWidth="1"/>
    <col min="3378" max="3380" width="5.28515625" style="4" customWidth="1"/>
    <col min="3381" max="3381" width="1.7109375" style="4" customWidth="1"/>
    <col min="3382" max="3384" width="5.28515625" style="4" customWidth="1"/>
    <col min="3385" max="3583" width="11.42578125" style="4"/>
    <col min="3584" max="3584" width="22.7109375" style="4" customWidth="1"/>
    <col min="3585" max="3585" width="7.28515625" style="4" customWidth="1"/>
    <col min="3586" max="3586" width="6.85546875" style="4" customWidth="1"/>
    <col min="3587" max="3587" width="6" style="4" bestFit="1" customWidth="1"/>
    <col min="3588" max="3588" width="1.7109375" style="4" customWidth="1"/>
    <col min="3589" max="3589" width="6" style="4" bestFit="1" customWidth="1"/>
    <col min="3590" max="3591" width="5.42578125" style="4" customWidth="1"/>
    <col min="3592" max="3592" width="1.7109375" style="4" customWidth="1"/>
    <col min="3593" max="3595" width="5.140625" style="4" customWidth="1"/>
    <col min="3596" max="3596" width="1.7109375" style="4" customWidth="1"/>
    <col min="3597" max="3599" width="4.7109375" style="4" customWidth="1"/>
    <col min="3600" max="3600" width="1.7109375" style="4" customWidth="1"/>
    <col min="3601" max="3603" width="4.7109375" style="4" customWidth="1"/>
    <col min="3604" max="3604" width="1.7109375" style="4" customWidth="1"/>
    <col min="3605" max="3607" width="4.7109375" style="4" customWidth="1"/>
    <col min="3608" max="3608" width="1.7109375" style="4" customWidth="1"/>
    <col min="3609" max="3609" width="4.85546875" style="4" bestFit="1" customWidth="1"/>
    <col min="3610" max="3610" width="4" style="4" customWidth="1"/>
    <col min="3611" max="3611" width="5" style="4" customWidth="1"/>
    <col min="3612" max="3612" width="11.42578125" style="4"/>
    <col min="3613" max="3613" width="12.42578125" style="4" customWidth="1"/>
    <col min="3614" max="3614" width="10.85546875" style="4" customWidth="1"/>
    <col min="3615" max="3616" width="6.140625" style="4" customWidth="1"/>
    <col min="3617" max="3617" width="1.7109375" style="4" customWidth="1"/>
    <col min="3618" max="3618" width="6" style="4" customWidth="1"/>
    <col min="3619" max="3620" width="5.28515625" style="4" customWidth="1"/>
    <col min="3621" max="3621" width="1.7109375" style="4" customWidth="1"/>
    <col min="3622" max="3624" width="5.28515625" style="4" customWidth="1"/>
    <col min="3625" max="3625" width="1.7109375" style="4" customWidth="1"/>
    <col min="3626" max="3628" width="5.28515625" style="4" customWidth="1"/>
    <col min="3629" max="3629" width="1.7109375" style="4" customWidth="1"/>
    <col min="3630" max="3632" width="5.28515625" style="4" customWidth="1"/>
    <col min="3633" max="3633" width="1.7109375" style="4" customWidth="1"/>
    <col min="3634" max="3636" width="5.28515625" style="4" customWidth="1"/>
    <col min="3637" max="3637" width="1.7109375" style="4" customWidth="1"/>
    <col min="3638" max="3640" width="5.28515625" style="4" customWidth="1"/>
    <col min="3641" max="3839" width="11.42578125" style="4"/>
    <col min="3840" max="3840" width="22.7109375" style="4" customWidth="1"/>
    <col min="3841" max="3841" width="7.28515625" style="4" customWidth="1"/>
    <col min="3842" max="3842" width="6.85546875" style="4" customWidth="1"/>
    <col min="3843" max="3843" width="6" style="4" bestFit="1" customWidth="1"/>
    <col min="3844" max="3844" width="1.7109375" style="4" customWidth="1"/>
    <col min="3845" max="3845" width="6" style="4" bestFit="1" customWidth="1"/>
    <col min="3846" max="3847" width="5.42578125" style="4" customWidth="1"/>
    <col min="3848" max="3848" width="1.7109375" style="4" customWidth="1"/>
    <col min="3849" max="3851" width="5.140625" style="4" customWidth="1"/>
    <col min="3852" max="3852" width="1.7109375" style="4" customWidth="1"/>
    <col min="3853" max="3855" width="4.7109375" style="4" customWidth="1"/>
    <col min="3856" max="3856" width="1.7109375" style="4" customWidth="1"/>
    <col min="3857" max="3859" width="4.7109375" style="4" customWidth="1"/>
    <col min="3860" max="3860" width="1.7109375" style="4" customWidth="1"/>
    <col min="3861" max="3863" width="4.7109375" style="4" customWidth="1"/>
    <col min="3864" max="3864" width="1.7109375" style="4" customWidth="1"/>
    <col min="3865" max="3865" width="4.85546875" style="4" bestFit="1" customWidth="1"/>
    <col min="3866" max="3866" width="4" style="4" customWidth="1"/>
    <col min="3867" max="3867" width="5" style="4" customWidth="1"/>
    <col min="3868" max="3868" width="11.42578125" style="4"/>
    <col min="3869" max="3869" width="12.42578125" style="4" customWidth="1"/>
    <col min="3870" max="3870" width="10.85546875" style="4" customWidth="1"/>
    <col min="3871" max="3872" width="6.140625" style="4" customWidth="1"/>
    <col min="3873" max="3873" width="1.7109375" style="4" customWidth="1"/>
    <col min="3874" max="3874" width="6" style="4" customWidth="1"/>
    <col min="3875" max="3876" width="5.28515625" style="4" customWidth="1"/>
    <col min="3877" max="3877" width="1.7109375" style="4" customWidth="1"/>
    <col min="3878" max="3880" width="5.28515625" style="4" customWidth="1"/>
    <col min="3881" max="3881" width="1.7109375" style="4" customWidth="1"/>
    <col min="3882" max="3884" width="5.28515625" style="4" customWidth="1"/>
    <col min="3885" max="3885" width="1.7109375" style="4" customWidth="1"/>
    <col min="3886" max="3888" width="5.28515625" style="4" customWidth="1"/>
    <col min="3889" max="3889" width="1.7109375" style="4" customWidth="1"/>
    <col min="3890" max="3892" width="5.28515625" style="4" customWidth="1"/>
    <col min="3893" max="3893" width="1.7109375" style="4" customWidth="1"/>
    <col min="3894" max="3896" width="5.28515625" style="4" customWidth="1"/>
    <col min="3897" max="4095" width="11.42578125" style="4"/>
    <col min="4096" max="4096" width="22.7109375" style="4" customWidth="1"/>
    <col min="4097" max="4097" width="7.28515625" style="4" customWidth="1"/>
    <col min="4098" max="4098" width="6.85546875" style="4" customWidth="1"/>
    <col min="4099" max="4099" width="6" style="4" bestFit="1" customWidth="1"/>
    <col min="4100" max="4100" width="1.7109375" style="4" customWidth="1"/>
    <col min="4101" max="4101" width="6" style="4" bestFit="1" customWidth="1"/>
    <col min="4102" max="4103" width="5.42578125" style="4" customWidth="1"/>
    <col min="4104" max="4104" width="1.7109375" style="4" customWidth="1"/>
    <col min="4105" max="4107" width="5.140625" style="4" customWidth="1"/>
    <col min="4108" max="4108" width="1.7109375" style="4" customWidth="1"/>
    <col min="4109" max="4111" width="4.7109375" style="4" customWidth="1"/>
    <col min="4112" max="4112" width="1.7109375" style="4" customWidth="1"/>
    <col min="4113" max="4115" width="4.7109375" style="4" customWidth="1"/>
    <col min="4116" max="4116" width="1.7109375" style="4" customWidth="1"/>
    <col min="4117" max="4119" width="4.7109375" style="4" customWidth="1"/>
    <col min="4120" max="4120" width="1.7109375" style="4" customWidth="1"/>
    <col min="4121" max="4121" width="4.85546875" style="4" bestFit="1" customWidth="1"/>
    <col min="4122" max="4122" width="4" style="4" customWidth="1"/>
    <col min="4123" max="4123" width="5" style="4" customWidth="1"/>
    <col min="4124" max="4124" width="11.42578125" style="4"/>
    <col min="4125" max="4125" width="12.42578125" style="4" customWidth="1"/>
    <col min="4126" max="4126" width="10.85546875" style="4" customWidth="1"/>
    <col min="4127" max="4128" width="6.140625" style="4" customWidth="1"/>
    <col min="4129" max="4129" width="1.7109375" style="4" customWidth="1"/>
    <col min="4130" max="4130" width="6" style="4" customWidth="1"/>
    <col min="4131" max="4132" width="5.28515625" style="4" customWidth="1"/>
    <col min="4133" max="4133" width="1.7109375" style="4" customWidth="1"/>
    <col min="4134" max="4136" width="5.28515625" style="4" customWidth="1"/>
    <col min="4137" max="4137" width="1.7109375" style="4" customWidth="1"/>
    <col min="4138" max="4140" width="5.28515625" style="4" customWidth="1"/>
    <col min="4141" max="4141" width="1.7109375" style="4" customWidth="1"/>
    <col min="4142" max="4144" width="5.28515625" style="4" customWidth="1"/>
    <col min="4145" max="4145" width="1.7109375" style="4" customWidth="1"/>
    <col min="4146" max="4148" width="5.28515625" style="4" customWidth="1"/>
    <col min="4149" max="4149" width="1.7109375" style="4" customWidth="1"/>
    <col min="4150" max="4152" width="5.28515625" style="4" customWidth="1"/>
    <col min="4153" max="4351" width="11.42578125" style="4"/>
    <col min="4352" max="4352" width="22.7109375" style="4" customWidth="1"/>
    <col min="4353" max="4353" width="7.28515625" style="4" customWidth="1"/>
    <col min="4354" max="4354" width="6.85546875" style="4" customWidth="1"/>
    <col min="4355" max="4355" width="6" style="4" bestFit="1" customWidth="1"/>
    <col min="4356" max="4356" width="1.7109375" style="4" customWidth="1"/>
    <col min="4357" max="4357" width="6" style="4" bestFit="1" customWidth="1"/>
    <col min="4358" max="4359" width="5.42578125" style="4" customWidth="1"/>
    <col min="4360" max="4360" width="1.7109375" style="4" customWidth="1"/>
    <col min="4361" max="4363" width="5.140625" style="4" customWidth="1"/>
    <col min="4364" max="4364" width="1.7109375" style="4" customWidth="1"/>
    <col min="4365" max="4367" width="4.7109375" style="4" customWidth="1"/>
    <col min="4368" max="4368" width="1.7109375" style="4" customWidth="1"/>
    <col min="4369" max="4371" width="4.7109375" style="4" customWidth="1"/>
    <col min="4372" max="4372" width="1.7109375" style="4" customWidth="1"/>
    <col min="4373" max="4375" width="4.7109375" style="4" customWidth="1"/>
    <col min="4376" max="4376" width="1.7109375" style="4" customWidth="1"/>
    <col min="4377" max="4377" width="4.85546875" style="4" bestFit="1" customWidth="1"/>
    <col min="4378" max="4378" width="4" style="4" customWidth="1"/>
    <col min="4379" max="4379" width="5" style="4" customWidth="1"/>
    <col min="4380" max="4380" width="11.42578125" style="4"/>
    <col min="4381" max="4381" width="12.42578125" style="4" customWidth="1"/>
    <col min="4382" max="4382" width="10.85546875" style="4" customWidth="1"/>
    <col min="4383" max="4384" width="6.140625" style="4" customWidth="1"/>
    <col min="4385" max="4385" width="1.7109375" style="4" customWidth="1"/>
    <col min="4386" max="4386" width="6" style="4" customWidth="1"/>
    <col min="4387" max="4388" width="5.28515625" style="4" customWidth="1"/>
    <col min="4389" max="4389" width="1.7109375" style="4" customWidth="1"/>
    <col min="4390" max="4392" width="5.28515625" style="4" customWidth="1"/>
    <col min="4393" max="4393" width="1.7109375" style="4" customWidth="1"/>
    <col min="4394" max="4396" width="5.28515625" style="4" customWidth="1"/>
    <col min="4397" max="4397" width="1.7109375" style="4" customWidth="1"/>
    <col min="4398" max="4400" width="5.28515625" style="4" customWidth="1"/>
    <col min="4401" max="4401" width="1.7109375" style="4" customWidth="1"/>
    <col min="4402" max="4404" width="5.28515625" style="4" customWidth="1"/>
    <col min="4405" max="4405" width="1.7109375" style="4" customWidth="1"/>
    <col min="4406" max="4408" width="5.28515625" style="4" customWidth="1"/>
    <col min="4409" max="4607" width="11.42578125" style="4"/>
    <col min="4608" max="4608" width="22.7109375" style="4" customWidth="1"/>
    <col min="4609" max="4609" width="7.28515625" style="4" customWidth="1"/>
    <col min="4610" max="4610" width="6.85546875" style="4" customWidth="1"/>
    <col min="4611" max="4611" width="6" style="4" bestFit="1" customWidth="1"/>
    <col min="4612" max="4612" width="1.7109375" style="4" customWidth="1"/>
    <col min="4613" max="4613" width="6" style="4" bestFit="1" customWidth="1"/>
    <col min="4614" max="4615" width="5.42578125" style="4" customWidth="1"/>
    <col min="4616" max="4616" width="1.7109375" style="4" customWidth="1"/>
    <col min="4617" max="4619" width="5.140625" style="4" customWidth="1"/>
    <col min="4620" max="4620" width="1.7109375" style="4" customWidth="1"/>
    <col min="4621" max="4623" width="4.7109375" style="4" customWidth="1"/>
    <col min="4624" max="4624" width="1.7109375" style="4" customWidth="1"/>
    <col min="4625" max="4627" width="4.7109375" style="4" customWidth="1"/>
    <col min="4628" max="4628" width="1.7109375" style="4" customWidth="1"/>
    <col min="4629" max="4631" width="4.7109375" style="4" customWidth="1"/>
    <col min="4632" max="4632" width="1.7109375" style="4" customWidth="1"/>
    <col min="4633" max="4633" width="4.85546875" style="4" bestFit="1" customWidth="1"/>
    <col min="4634" max="4634" width="4" style="4" customWidth="1"/>
    <col min="4635" max="4635" width="5" style="4" customWidth="1"/>
    <col min="4636" max="4636" width="11.42578125" style="4"/>
    <col min="4637" max="4637" width="12.42578125" style="4" customWidth="1"/>
    <col min="4638" max="4638" width="10.85546875" style="4" customWidth="1"/>
    <col min="4639" max="4640" width="6.140625" style="4" customWidth="1"/>
    <col min="4641" max="4641" width="1.7109375" style="4" customWidth="1"/>
    <col min="4642" max="4642" width="6" style="4" customWidth="1"/>
    <col min="4643" max="4644" width="5.28515625" style="4" customWidth="1"/>
    <col min="4645" max="4645" width="1.7109375" style="4" customWidth="1"/>
    <col min="4646" max="4648" width="5.28515625" style="4" customWidth="1"/>
    <col min="4649" max="4649" width="1.7109375" style="4" customWidth="1"/>
    <col min="4650" max="4652" width="5.28515625" style="4" customWidth="1"/>
    <col min="4653" max="4653" width="1.7109375" style="4" customWidth="1"/>
    <col min="4654" max="4656" width="5.28515625" style="4" customWidth="1"/>
    <col min="4657" max="4657" width="1.7109375" style="4" customWidth="1"/>
    <col min="4658" max="4660" width="5.28515625" style="4" customWidth="1"/>
    <col min="4661" max="4661" width="1.7109375" style="4" customWidth="1"/>
    <col min="4662" max="4664" width="5.28515625" style="4" customWidth="1"/>
    <col min="4665" max="4863" width="11.42578125" style="4"/>
    <col min="4864" max="4864" width="22.7109375" style="4" customWidth="1"/>
    <col min="4865" max="4865" width="7.28515625" style="4" customWidth="1"/>
    <col min="4866" max="4866" width="6.85546875" style="4" customWidth="1"/>
    <col min="4867" max="4867" width="6" style="4" bestFit="1" customWidth="1"/>
    <col min="4868" max="4868" width="1.7109375" style="4" customWidth="1"/>
    <col min="4869" max="4869" width="6" style="4" bestFit="1" customWidth="1"/>
    <col min="4870" max="4871" width="5.42578125" style="4" customWidth="1"/>
    <col min="4872" max="4872" width="1.7109375" style="4" customWidth="1"/>
    <col min="4873" max="4875" width="5.140625" style="4" customWidth="1"/>
    <col min="4876" max="4876" width="1.7109375" style="4" customWidth="1"/>
    <col min="4877" max="4879" width="4.7109375" style="4" customWidth="1"/>
    <col min="4880" max="4880" width="1.7109375" style="4" customWidth="1"/>
    <col min="4881" max="4883" width="4.7109375" style="4" customWidth="1"/>
    <col min="4884" max="4884" width="1.7109375" style="4" customWidth="1"/>
    <col min="4885" max="4887" width="4.7109375" style="4" customWidth="1"/>
    <col min="4888" max="4888" width="1.7109375" style="4" customWidth="1"/>
    <col min="4889" max="4889" width="4.85546875" style="4" bestFit="1" customWidth="1"/>
    <col min="4890" max="4890" width="4" style="4" customWidth="1"/>
    <col min="4891" max="4891" width="5" style="4" customWidth="1"/>
    <col min="4892" max="4892" width="11.42578125" style="4"/>
    <col min="4893" max="4893" width="12.42578125" style="4" customWidth="1"/>
    <col min="4894" max="4894" width="10.85546875" style="4" customWidth="1"/>
    <col min="4895" max="4896" width="6.140625" style="4" customWidth="1"/>
    <col min="4897" max="4897" width="1.7109375" style="4" customWidth="1"/>
    <col min="4898" max="4898" width="6" style="4" customWidth="1"/>
    <col min="4899" max="4900" width="5.28515625" style="4" customWidth="1"/>
    <col min="4901" max="4901" width="1.7109375" style="4" customWidth="1"/>
    <col min="4902" max="4904" width="5.28515625" style="4" customWidth="1"/>
    <col min="4905" max="4905" width="1.7109375" style="4" customWidth="1"/>
    <col min="4906" max="4908" width="5.28515625" style="4" customWidth="1"/>
    <col min="4909" max="4909" width="1.7109375" style="4" customWidth="1"/>
    <col min="4910" max="4912" width="5.28515625" style="4" customWidth="1"/>
    <col min="4913" max="4913" width="1.7109375" style="4" customWidth="1"/>
    <col min="4914" max="4916" width="5.28515625" style="4" customWidth="1"/>
    <col min="4917" max="4917" width="1.7109375" style="4" customWidth="1"/>
    <col min="4918" max="4920" width="5.28515625" style="4" customWidth="1"/>
    <col min="4921" max="5119" width="11.42578125" style="4"/>
    <col min="5120" max="5120" width="22.7109375" style="4" customWidth="1"/>
    <col min="5121" max="5121" width="7.28515625" style="4" customWidth="1"/>
    <col min="5122" max="5122" width="6.85546875" style="4" customWidth="1"/>
    <col min="5123" max="5123" width="6" style="4" bestFit="1" customWidth="1"/>
    <col min="5124" max="5124" width="1.7109375" style="4" customWidth="1"/>
    <col min="5125" max="5125" width="6" style="4" bestFit="1" customWidth="1"/>
    <col min="5126" max="5127" width="5.42578125" style="4" customWidth="1"/>
    <col min="5128" max="5128" width="1.7109375" style="4" customWidth="1"/>
    <col min="5129" max="5131" width="5.140625" style="4" customWidth="1"/>
    <col min="5132" max="5132" width="1.7109375" style="4" customWidth="1"/>
    <col min="5133" max="5135" width="4.7109375" style="4" customWidth="1"/>
    <col min="5136" max="5136" width="1.7109375" style="4" customWidth="1"/>
    <col min="5137" max="5139" width="4.7109375" style="4" customWidth="1"/>
    <col min="5140" max="5140" width="1.7109375" style="4" customWidth="1"/>
    <col min="5141" max="5143" width="4.7109375" style="4" customWidth="1"/>
    <col min="5144" max="5144" width="1.7109375" style="4" customWidth="1"/>
    <col min="5145" max="5145" width="4.85546875" style="4" bestFit="1" customWidth="1"/>
    <col min="5146" max="5146" width="4" style="4" customWidth="1"/>
    <col min="5147" max="5147" width="5" style="4" customWidth="1"/>
    <col min="5148" max="5148" width="11.42578125" style="4"/>
    <col min="5149" max="5149" width="12.42578125" style="4" customWidth="1"/>
    <col min="5150" max="5150" width="10.85546875" style="4" customWidth="1"/>
    <col min="5151" max="5152" width="6.140625" style="4" customWidth="1"/>
    <col min="5153" max="5153" width="1.7109375" style="4" customWidth="1"/>
    <col min="5154" max="5154" width="6" style="4" customWidth="1"/>
    <col min="5155" max="5156" width="5.28515625" style="4" customWidth="1"/>
    <col min="5157" max="5157" width="1.7109375" style="4" customWidth="1"/>
    <col min="5158" max="5160" width="5.28515625" style="4" customWidth="1"/>
    <col min="5161" max="5161" width="1.7109375" style="4" customWidth="1"/>
    <col min="5162" max="5164" width="5.28515625" style="4" customWidth="1"/>
    <col min="5165" max="5165" width="1.7109375" style="4" customWidth="1"/>
    <col min="5166" max="5168" width="5.28515625" style="4" customWidth="1"/>
    <col min="5169" max="5169" width="1.7109375" style="4" customWidth="1"/>
    <col min="5170" max="5172" width="5.28515625" style="4" customWidth="1"/>
    <col min="5173" max="5173" width="1.7109375" style="4" customWidth="1"/>
    <col min="5174" max="5176" width="5.28515625" style="4" customWidth="1"/>
    <col min="5177" max="5375" width="11.42578125" style="4"/>
    <col min="5376" max="5376" width="22.7109375" style="4" customWidth="1"/>
    <col min="5377" max="5377" width="7.28515625" style="4" customWidth="1"/>
    <col min="5378" max="5378" width="6.85546875" style="4" customWidth="1"/>
    <col min="5379" max="5379" width="6" style="4" bestFit="1" customWidth="1"/>
    <col min="5380" max="5380" width="1.7109375" style="4" customWidth="1"/>
    <col min="5381" max="5381" width="6" style="4" bestFit="1" customWidth="1"/>
    <col min="5382" max="5383" width="5.42578125" style="4" customWidth="1"/>
    <col min="5384" max="5384" width="1.7109375" style="4" customWidth="1"/>
    <col min="5385" max="5387" width="5.140625" style="4" customWidth="1"/>
    <col min="5388" max="5388" width="1.7109375" style="4" customWidth="1"/>
    <col min="5389" max="5391" width="4.7109375" style="4" customWidth="1"/>
    <col min="5392" max="5392" width="1.7109375" style="4" customWidth="1"/>
    <col min="5393" max="5395" width="4.7109375" style="4" customWidth="1"/>
    <col min="5396" max="5396" width="1.7109375" style="4" customWidth="1"/>
    <col min="5397" max="5399" width="4.7109375" style="4" customWidth="1"/>
    <col min="5400" max="5400" width="1.7109375" style="4" customWidth="1"/>
    <col min="5401" max="5401" width="4.85546875" style="4" bestFit="1" customWidth="1"/>
    <col min="5402" max="5402" width="4" style="4" customWidth="1"/>
    <col min="5403" max="5403" width="5" style="4" customWidth="1"/>
    <col min="5404" max="5404" width="11.42578125" style="4"/>
    <col min="5405" max="5405" width="12.42578125" style="4" customWidth="1"/>
    <col min="5406" max="5406" width="10.85546875" style="4" customWidth="1"/>
    <col min="5407" max="5408" width="6.140625" style="4" customWidth="1"/>
    <col min="5409" max="5409" width="1.7109375" style="4" customWidth="1"/>
    <col min="5410" max="5410" width="6" style="4" customWidth="1"/>
    <col min="5411" max="5412" width="5.28515625" style="4" customWidth="1"/>
    <col min="5413" max="5413" width="1.7109375" style="4" customWidth="1"/>
    <col min="5414" max="5416" width="5.28515625" style="4" customWidth="1"/>
    <col min="5417" max="5417" width="1.7109375" style="4" customWidth="1"/>
    <col min="5418" max="5420" width="5.28515625" style="4" customWidth="1"/>
    <col min="5421" max="5421" width="1.7109375" style="4" customWidth="1"/>
    <col min="5422" max="5424" width="5.28515625" style="4" customWidth="1"/>
    <col min="5425" max="5425" width="1.7109375" style="4" customWidth="1"/>
    <col min="5426" max="5428" width="5.28515625" style="4" customWidth="1"/>
    <col min="5429" max="5429" width="1.7109375" style="4" customWidth="1"/>
    <col min="5430" max="5432" width="5.28515625" style="4" customWidth="1"/>
    <col min="5433" max="5631" width="11.42578125" style="4"/>
    <col min="5632" max="5632" width="22.7109375" style="4" customWidth="1"/>
    <col min="5633" max="5633" width="7.28515625" style="4" customWidth="1"/>
    <col min="5634" max="5634" width="6.85546875" style="4" customWidth="1"/>
    <col min="5635" max="5635" width="6" style="4" bestFit="1" customWidth="1"/>
    <col min="5636" max="5636" width="1.7109375" style="4" customWidth="1"/>
    <col min="5637" max="5637" width="6" style="4" bestFit="1" customWidth="1"/>
    <col min="5638" max="5639" width="5.42578125" style="4" customWidth="1"/>
    <col min="5640" max="5640" width="1.7109375" style="4" customWidth="1"/>
    <col min="5641" max="5643" width="5.140625" style="4" customWidth="1"/>
    <col min="5644" max="5644" width="1.7109375" style="4" customWidth="1"/>
    <col min="5645" max="5647" width="4.7109375" style="4" customWidth="1"/>
    <col min="5648" max="5648" width="1.7109375" style="4" customWidth="1"/>
    <col min="5649" max="5651" width="4.7109375" style="4" customWidth="1"/>
    <col min="5652" max="5652" width="1.7109375" style="4" customWidth="1"/>
    <col min="5653" max="5655" width="4.7109375" style="4" customWidth="1"/>
    <col min="5656" max="5656" width="1.7109375" style="4" customWidth="1"/>
    <col min="5657" max="5657" width="4.85546875" style="4" bestFit="1" customWidth="1"/>
    <col min="5658" max="5658" width="4" style="4" customWidth="1"/>
    <col min="5659" max="5659" width="5" style="4" customWidth="1"/>
    <col min="5660" max="5660" width="11.42578125" style="4"/>
    <col min="5661" max="5661" width="12.42578125" style="4" customWidth="1"/>
    <col min="5662" max="5662" width="10.85546875" style="4" customWidth="1"/>
    <col min="5663" max="5664" width="6.140625" style="4" customWidth="1"/>
    <col min="5665" max="5665" width="1.7109375" style="4" customWidth="1"/>
    <col min="5666" max="5666" width="6" style="4" customWidth="1"/>
    <col min="5667" max="5668" width="5.28515625" style="4" customWidth="1"/>
    <col min="5669" max="5669" width="1.7109375" style="4" customWidth="1"/>
    <col min="5670" max="5672" width="5.28515625" style="4" customWidth="1"/>
    <col min="5673" max="5673" width="1.7109375" style="4" customWidth="1"/>
    <col min="5674" max="5676" width="5.28515625" style="4" customWidth="1"/>
    <col min="5677" max="5677" width="1.7109375" style="4" customWidth="1"/>
    <col min="5678" max="5680" width="5.28515625" style="4" customWidth="1"/>
    <col min="5681" max="5681" width="1.7109375" style="4" customWidth="1"/>
    <col min="5682" max="5684" width="5.28515625" style="4" customWidth="1"/>
    <col min="5685" max="5685" width="1.7109375" style="4" customWidth="1"/>
    <col min="5686" max="5688" width="5.28515625" style="4" customWidth="1"/>
    <col min="5689" max="5887" width="11.42578125" style="4"/>
    <col min="5888" max="5888" width="22.7109375" style="4" customWidth="1"/>
    <col min="5889" max="5889" width="7.28515625" style="4" customWidth="1"/>
    <col min="5890" max="5890" width="6.85546875" style="4" customWidth="1"/>
    <col min="5891" max="5891" width="6" style="4" bestFit="1" customWidth="1"/>
    <col min="5892" max="5892" width="1.7109375" style="4" customWidth="1"/>
    <col min="5893" max="5893" width="6" style="4" bestFit="1" customWidth="1"/>
    <col min="5894" max="5895" width="5.42578125" style="4" customWidth="1"/>
    <col min="5896" max="5896" width="1.7109375" style="4" customWidth="1"/>
    <col min="5897" max="5899" width="5.140625" style="4" customWidth="1"/>
    <col min="5900" max="5900" width="1.7109375" style="4" customWidth="1"/>
    <col min="5901" max="5903" width="4.7109375" style="4" customWidth="1"/>
    <col min="5904" max="5904" width="1.7109375" style="4" customWidth="1"/>
    <col min="5905" max="5907" width="4.7109375" style="4" customWidth="1"/>
    <col min="5908" max="5908" width="1.7109375" style="4" customWidth="1"/>
    <col min="5909" max="5911" width="4.7109375" style="4" customWidth="1"/>
    <col min="5912" max="5912" width="1.7109375" style="4" customWidth="1"/>
    <col min="5913" max="5913" width="4.85546875" style="4" bestFit="1" customWidth="1"/>
    <col min="5914" max="5914" width="4" style="4" customWidth="1"/>
    <col min="5915" max="5915" width="5" style="4" customWidth="1"/>
    <col min="5916" max="5916" width="11.42578125" style="4"/>
    <col min="5917" max="5917" width="12.42578125" style="4" customWidth="1"/>
    <col min="5918" max="5918" width="10.85546875" style="4" customWidth="1"/>
    <col min="5919" max="5920" width="6.140625" style="4" customWidth="1"/>
    <col min="5921" max="5921" width="1.7109375" style="4" customWidth="1"/>
    <col min="5922" max="5922" width="6" style="4" customWidth="1"/>
    <col min="5923" max="5924" width="5.28515625" style="4" customWidth="1"/>
    <col min="5925" max="5925" width="1.7109375" style="4" customWidth="1"/>
    <col min="5926" max="5928" width="5.28515625" style="4" customWidth="1"/>
    <col min="5929" max="5929" width="1.7109375" style="4" customWidth="1"/>
    <col min="5930" max="5932" width="5.28515625" style="4" customWidth="1"/>
    <col min="5933" max="5933" width="1.7109375" style="4" customWidth="1"/>
    <col min="5934" max="5936" width="5.28515625" style="4" customWidth="1"/>
    <col min="5937" max="5937" width="1.7109375" style="4" customWidth="1"/>
    <col min="5938" max="5940" width="5.28515625" style="4" customWidth="1"/>
    <col min="5941" max="5941" width="1.7109375" style="4" customWidth="1"/>
    <col min="5942" max="5944" width="5.28515625" style="4" customWidth="1"/>
    <col min="5945" max="6143" width="11.42578125" style="4"/>
    <col min="6144" max="6144" width="22.7109375" style="4" customWidth="1"/>
    <col min="6145" max="6145" width="7.28515625" style="4" customWidth="1"/>
    <col min="6146" max="6146" width="6.85546875" style="4" customWidth="1"/>
    <col min="6147" max="6147" width="6" style="4" bestFit="1" customWidth="1"/>
    <col min="6148" max="6148" width="1.7109375" style="4" customWidth="1"/>
    <col min="6149" max="6149" width="6" style="4" bestFit="1" customWidth="1"/>
    <col min="6150" max="6151" width="5.42578125" style="4" customWidth="1"/>
    <col min="6152" max="6152" width="1.7109375" style="4" customWidth="1"/>
    <col min="6153" max="6155" width="5.140625" style="4" customWidth="1"/>
    <col min="6156" max="6156" width="1.7109375" style="4" customWidth="1"/>
    <col min="6157" max="6159" width="4.7109375" style="4" customWidth="1"/>
    <col min="6160" max="6160" width="1.7109375" style="4" customWidth="1"/>
    <col min="6161" max="6163" width="4.7109375" style="4" customWidth="1"/>
    <col min="6164" max="6164" width="1.7109375" style="4" customWidth="1"/>
    <col min="6165" max="6167" width="4.7109375" style="4" customWidth="1"/>
    <col min="6168" max="6168" width="1.7109375" style="4" customWidth="1"/>
    <col min="6169" max="6169" width="4.85546875" style="4" bestFit="1" customWidth="1"/>
    <col min="6170" max="6170" width="4" style="4" customWidth="1"/>
    <col min="6171" max="6171" width="5" style="4" customWidth="1"/>
    <col min="6172" max="6172" width="11.42578125" style="4"/>
    <col min="6173" max="6173" width="12.42578125" style="4" customWidth="1"/>
    <col min="6174" max="6174" width="10.85546875" style="4" customWidth="1"/>
    <col min="6175" max="6176" width="6.140625" style="4" customWidth="1"/>
    <col min="6177" max="6177" width="1.7109375" style="4" customWidth="1"/>
    <col min="6178" max="6178" width="6" style="4" customWidth="1"/>
    <col min="6179" max="6180" width="5.28515625" style="4" customWidth="1"/>
    <col min="6181" max="6181" width="1.7109375" style="4" customWidth="1"/>
    <col min="6182" max="6184" width="5.28515625" style="4" customWidth="1"/>
    <col min="6185" max="6185" width="1.7109375" style="4" customWidth="1"/>
    <col min="6186" max="6188" width="5.28515625" style="4" customWidth="1"/>
    <col min="6189" max="6189" width="1.7109375" style="4" customWidth="1"/>
    <col min="6190" max="6192" width="5.28515625" style="4" customWidth="1"/>
    <col min="6193" max="6193" width="1.7109375" style="4" customWidth="1"/>
    <col min="6194" max="6196" width="5.28515625" style="4" customWidth="1"/>
    <col min="6197" max="6197" width="1.7109375" style="4" customWidth="1"/>
    <col min="6198" max="6200" width="5.28515625" style="4" customWidth="1"/>
    <col min="6201" max="6399" width="11.42578125" style="4"/>
    <col min="6400" max="6400" width="22.7109375" style="4" customWidth="1"/>
    <col min="6401" max="6401" width="7.28515625" style="4" customWidth="1"/>
    <col min="6402" max="6402" width="6.85546875" style="4" customWidth="1"/>
    <col min="6403" max="6403" width="6" style="4" bestFit="1" customWidth="1"/>
    <col min="6404" max="6404" width="1.7109375" style="4" customWidth="1"/>
    <col min="6405" max="6405" width="6" style="4" bestFit="1" customWidth="1"/>
    <col min="6406" max="6407" width="5.42578125" style="4" customWidth="1"/>
    <col min="6408" max="6408" width="1.7109375" style="4" customWidth="1"/>
    <col min="6409" max="6411" width="5.140625" style="4" customWidth="1"/>
    <col min="6412" max="6412" width="1.7109375" style="4" customWidth="1"/>
    <col min="6413" max="6415" width="4.7109375" style="4" customWidth="1"/>
    <col min="6416" max="6416" width="1.7109375" style="4" customWidth="1"/>
    <col min="6417" max="6419" width="4.7109375" style="4" customWidth="1"/>
    <col min="6420" max="6420" width="1.7109375" style="4" customWidth="1"/>
    <col min="6421" max="6423" width="4.7109375" style="4" customWidth="1"/>
    <col min="6424" max="6424" width="1.7109375" style="4" customWidth="1"/>
    <col min="6425" max="6425" width="4.85546875" style="4" bestFit="1" customWidth="1"/>
    <col min="6426" max="6426" width="4" style="4" customWidth="1"/>
    <col min="6427" max="6427" width="5" style="4" customWidth="1"/>
    <col min="6428" max="6428" width="11.42578125" style="4"/>
    <col min="6429" max="6429" width="12.42578125" style="4" customWidth="1"/>
    <col min="6430" max="6430" width="10.85546875" style="4" customWidth="1"/>
    <col min="6431" max="6432" width="6.140625" style="4" customWidth="1"/>
    <col min="6433" max="6433" width="1.7109375" style="4" customWidth="1"/>
    <col min="6434" max="6434" width="6" style="4" customWidth="1"/>
    <col min="6435" max="6436" width="5.28515625" style="4" customWidth="1"/>
    <col min="6437" max="6437" width="1.7109375" style="4" customWidth="1"/>
    <col min="6438" max="6440" width="5.28515625" style="4" customWidth="1"/>
    <col min="6441" max="6441" width="1.7109375" style="4" customWidth="1"/>
    <col min="6442" max="6444" width="5.28515625" style="4" customWidth="1"/>
    <col min="6445" max="6445" width="1.7109375" style="4" customWidth="1"/>
    <col min="6446" max="6448" width="5.28515625" style="4" customWidth="1"/>
    <col min="6449" max="6449" width="1.7109375" style="4" customWidth="1"/>
    <col min="6450" max="6452" width="5.28515625" style="4" customWidth="1"/>
    <col min="6453" max="6453" width="1.7109375" style="4" customWidth="1"/>
    <col min="6454" max="6456" width="5.28515625" style="4" customWidth="1"/>
    <col min="6457" max="6655" width="11.42578125" style="4"/>
    <col min="6656" max="6656" width="22.7109375" style="4" customWidth="1"/>
    <col min="6657" max="6657" width="7.28515625" style="4" customWidth="1"/>
    <col min="6658" max="6658" width="6.85546875" style="4" customWidth="1"/>
    <col min="6659" max="6659" width="6" style="4" bestFit="1" customWidth="1"/>
    <col min="6660" max="6660" width="1.7109375" style="4" customWidth="1"/>
    <col min="6661" max="6661" width="6" style="4" bestFit="1" customWidth="1"/>
    <col min="6662" max="6663" width="5.42578125" style="4" customWidth="1"/>
    <col min="6664" max="6664" width="1.7109375" style="4" customWidth="1"/>
    <col min="6665" max="6667" width="5.140625" style="4" customWidth="1"/>
    <col min="6668" max="6668" width="1.7109375" style="4" customWidth="1"/>
    <col min="6669" max="6671" width="4.7109375" style="4" customWidth="1"/>
    <col min="6672" max="6672" width="1.7109375" style="4" customWidth="1"/>
    <col min="6673" max="6675" width="4.7109375" style="4" customWidth="1"/>
    <col min="6676" max="6676" width="1.7109375" style="4" customWidth="1"/>
    <col min="6677" max="6679" width="4.7109375" style="4" customWidth="1"/>
    <col min="6680" max="6680" width="1.7109375" style="4" customWidth="1"/>
    <col min="6681" max="6681" width="4.85546875" style="4" bestFit="1" customWidth="1"/>
    <col min="6682" max="6682" width="4" style="4" customWidth="1"/>
    <col min="6683" max="6683" width="5" style="4" customWidth="1"/>
    <col min="6684" max="6684" width="11.42578125" style="4"/>
    <col min="6685" max="6685" width="12.42578125" style="4" customWidth="1"/>
    <col min="6686" max="6686" width="10.85546875" style="4" customWidth="1"/>
    <col min="6687" max="6688" width="6.140625" style="4" customWidth="1"/>
    <col min="6689" max="6689" width="1.7109375" style="4" customWidth="1"/>
    <col min="6690" max="6690" width="6" style="4" customWidth="1"/>
    <col min="6691" max="6692" width="5.28515625" style="4" customWidth="1"/>
    <col min="6693" max="6693" width="1.7109375" style="4" customWidth="1"/>
    <col min="6694" max="6696" width="5.28515625" style="4" customWidth="1"/>
    <col min="6697" max="6697" width="1.7109375" style="4" customWidth="1"/>
    <col min="6698" max="6700" width="5.28515625" style="4" customWidth="1"/>
    <col min="6701" max="6701" width="1.7109375" style="4" customWidth="1"/>
    <col min="6702" max="6704" width="5.28515625" style="4" customWidth="1"/>
    <col min="6705" max="6705" width="1.7109375" style="4" customWidth="1"/>
    <col min="6706" max="6708" width="5.28515625" style="4" customWidth="1"/>
    <col min="6709" max="6709" width="1.7109375" style="4" customWidth="1"/>
    <col min="6710" max="6712" width="5.28515625" style="4" customWidth="1"/>
    <col min="6713" max="6911" width="11.42578125" style="4"/>
    <col min="6912" max="6912" width="22.7109375" style="4" customWidth="1"/>
    <col min="6913" max="6913" width="7.28515625" style="4" customWidth="1"/>
    <col min="6914" max="6914" width="6.85546875" style="4" customWidth="1"/>
    <col min="6915" max="6915" width="6" style="4" bestFit="1" customWidth="1"/>
    <col min="6916" max="6916" width="1.7109375" style="4" customWidth="1"/>
    <col min="6917" max="6917" width="6" style="4" bestFit="1" customWidth="1"/>
    <col min="6918" max="6919" width="5.42578125" style="4" customWidth="1"/>
    <col min="6920" max="6920" width="1.7109375" style="4" customWidth="1"/>
    <col min="6921" max="6923" width="5.140625" style="4" customWidth="1"/>
    <col min="6924" max="6924" width="1.7109375" style="4" customWidth="1"/>
    <col min="6925" max="6927" width="4.7109375" style="4" customWidth="1"/>
    <col min="6928" max="6928" width="1.7109375" style="4" customWidth="1"/>
    <col min="6929" max="6931" width="4.7109375" style="4" customWidth="1"/>
    <col min="6932" max="6932" width="1.7109375" style="4" customWidth="1"/>
    <col min="6933" max="6935" width="4.7109375" style="4" customWidth="1"/>
    <col min="6936" max="6936" width="1.7109375" style="4" customWidth="1"/>
    <col min="6937" max="6937" width="4.85546875" style="4" bestFit="1" customWidth="1"/>
    <col min="6938" max="6938" width="4" style="4" customWidth="1"/>
    <col min="6939" max="6939" width="5" style="4" customWidth="1"/>
    <col min="6940" max="6940" width="11.42578125" style="4"/>
    <col min="6941" max="6941" width="12.42578125" style="4" customWidth="1"/>
    <col min="6942" max="6942" width="10.85546875" style="4" customWidth="1"/>
    <col min="6943" max="6944" width="6.140625" style="4" customWidth="1"/>
    <col min="6945" max="6945" width="1.7109375" style="4" customWidth="1"/>
    <col min="6946" max="6946" width="6" style="4" customWidth="1"/>
    <col min="6947" max="6948" width="5.28515625" style="4" customWidth="1"/>
    <col min="6949" max="6949" width="1.7109375" style="4" customWidth="1"/>
    <col min="6950" max="6952" width="5.28515625" style="4" customWidth="1"/>
    <col min="6953" max="6953" width="1.7109375" style="4" customWidth="1"/>
    <col min="6954" max="6956" width="5.28515625" style="4" customWidth="1"/>
    <col min="6957" max="6957" width="1.7109375" style="4" customWidth="1"/>
    <col min="6958" max="6960" width="5.28515625" style="4" customWidth="1"/>
    <col min="6961" max="6961" width="1.7109375" style="4" customWidth="1"/>
    <col min="6962" max="6964" width="5.28515625" style="4" customWidth="1"/>
    <col min="6965" max="6965" width="1.7109375" style="4" customWidth="1"/>
    <col min="6966" max="6968" width="5.28515625" style="4" customWidth="1"/>
    <col min="6969" max="7167" width="11.42578125" style="4"/>
    <col min="7168" max="7168" width="22.7109375" style="4" customWidth="1"/>
    <col min="7169" max="7169" width="7.28515625" style="4" customWidth="1"/>
    <col min="7170" max="7170" width="6.85546875" style="4" customWidth="1"/>
    <col min="7171" max="7171" width="6" style="4" bestFit="1" customWidth="1"/>
    <col min="7172" max="7172" width="1.7109375" style="4" customWidth="1"/>
    <col min="7173" max="7173" width="6" style="4" bestFit="1" customWidth="1"/>
    <col min="7174" max="7175" width="5.42578125" style="4" customWidth="1"/>
    <col min="7176" max="7176" width="1.7109375" style="4" customWidth="1"/>
    <col min="7177" max="7179" width="5.140625" style="4" customWidth="1"/>
    <col min="7180" max="7180" width="1.7109375" style="4" customWidth="1"/>
    <col min="7181" max="7183" width="4.7109375" style="4" customWidth="1"/>
    <col min="7184" max="7184" width="1.7109375" style="4" customWidth="1"/>
    <col min="7185" max="7187" width="4.7109375" style="4" customWidth="1"/>
    <col min="7188" max="7188" width="1.7109375" style="4" customWidth="1"/>
    <col min="7189" max="7191" width="4.7109375" style="4" customWidth="1"/>
    <col min="7192" max="7192" width="1.7109375" style="4" customWidth="1"/>
    <col min="7193" max="7193" width="4.85546875" style="4" bestFit="1" customWidth="1"/>
    <col min="7194" max="7194" width="4" style="4" customWidth="1"/>
    <col min="7195" max="7195" width="5" style="4" customWidth="1"/>
    <col min="7196" max="7196" width="11.42578125" style="4"/>
    <col min="7197" max="7197" width="12.42578125" style="4" customWidth="1"/>
    <col min="7198" max="7198" width="10.85546875" style="4" customWidth="1"/>
    <col min="7199" max="7200" width="6.140625" style="4" customWidth="1"/>
    <col min="7201" max="7201" width="1.7109375" style="4" customWidth="1"/>
    <col min="7202" max="7202" width="6" style="4" customWidth="1"/>
    <col min="7203" max="7204" width="5.28515625" style="4" customWidth="1"/>
    <col min="7205" max="7205" width="1.7109375" style="4" customWidth="1"/>
    <col min="7206" max="7208" width="5.28515625" style="4" customWidth="1"/>
    <col min="7209" max="7209" width="1.7109375" style="4" customWidth="1"/>
    <col min="7210" max="7212" width="5.28515625" style="4" customWidth="1"/>
    <col min="7213" max="7213" width="1.7109375" style="4" customWidth="1"/>
    <col min="7214" max="7216" width="5.28515625" style="4" customWidth="1"/>
    <col min="7217" max="7217" width="1.7109375" style="4" customWidth="1"/>
    <col min="7218" max="7220" width="5.28515625" style="4" customWidth="1"/>
    <col min="7221" max="7221" width="1.7109375" style="4" customWidth="1"/>
    <col min="7222" max="7224" width="5.28515625" style="4" customWidth="1"/>
    <col min="7225" max="7423" width="11.42578125" style="4"/>
    <col min="7424" max="7424" width="22.7109375" style="4" customWidth="1"/>
    <col min="7425" max="7425" width="7.28515625" style="4" customWidth="1"/>
    <col min="7426" max="7426" width="6.85546875" style="4" customWidth="1"/>
    <col min="7427" max="7427" width="6" style="4" bestFit="1" customWidth="1"/>
    <col min="7428" max="7428" width="1.7109375" style="4" customWidth="1"/>
    <col min="7429" max="7429" width="6" style="4" bestFit="1" customWidth="1"/>
    <col min="7430" max="7431" width="5.42578125" style="4" customWidth="1"/>
    <col min="7432" max="7432" width="1.7109375" style="4" customWidth="1"/>
    <col min="7433" max="7435" width="5.140625" style="4" customWidth="1"/>
    <col min="7436" max="7436" width="1.7109375" style="4" customWidth="1"/>
    <col min="7437" max="7439" width="4.7109375" style="4" customWidth="1"/>
    <col min="7440" max="7440" width="1.7109375" style="4" customWidth="1"/>
    <col min="7441" max="7443" width="4.7109375" style="4" customWidth="1"/>
    <col min="7444" max="7444" width="1.7109375" style="4" customWidth="1"/>
    <col min="7445" max="7447" width="4.7109375" style="4" customWidth="1"/>
    <col min="7448" max="7448" width="1.7109375" style="4" customWidth="1"/>
    <col min="7449" max="7449" width="4.85546875" style="4" bestFit="1" customWidth="1"/>
    <col min="7450" max="7450" width="4" style="4" customWidth="1"/>
    <col min="7451" max="7451" width="5" style="4" customWidth="1"/>
    <col min="7452" max="7452" width="11.42578125" style="4"/>
    <col min="7453" max="7453" width="12.42578125" style="4" customWidth="1"/>
    <col min="7454" max="7454" width="10.85546875" style="4" customWidth="1"/>
    <col min="7455" max="7456" width="6.140625" style="4" customWidth="1"/>
    <col min="7457" max="7457" width="1.7109375" style="4" customWidth="1"/>
    <col min="7458" max="7458" width="6" style="4" customWidth="1"/>
    <col min="7459" max="7460" width="5.28515625" style="4" customWidth="1"/>
    <col min="7461" max="7461" width="1.7109375" style="4" customWidth="1"/>
    <col min="7462" max="7464" width="5.28515625" style="4" customWidth="1"/>
    <col min="7465" max="7465" width="1.7109375" style="4" customWidth="1"/>
    <col min="7466" max="7468" width="5.28515625" style="4" customWidth="1"/>
    <col min="7469" max="7469" width="1.7109375" style="4" customWidth="1"/>
    <col min="7470" max="7472" width="5.28515625" style="4" customWidth="1"/>
    <col min="7473" max="7473" width="1.7109375" style="4" customWidth="1"/>
    <col min="7474" max="7476" width="5.28515625" style="4" customWidth="1"/>
    <col min="7477" max="7477" width="1.7109375" style="4" customWidth="1"/>
    <col min="7478" max="7480" width="5.28515625" style="4" customWidth="1"/>
    <col min="7481" max="7679" width="11.42578125" style="4"/>
    <col min="7680" max="7680" width="22.7109375" style="4" customWidth="1"/>
    <col min="7681" max="7681" width="7.28515625" style="4" customWidth="1"/>
    <col min="7682" max="7682" width="6.85546875" style="4" customWidth="1"/>
    <col min="7683" max="7683" width="6" style="4" bestFit="1" customWidth="1"/>
    <col min="7684" max="7684" width="1.7109375" style="4" customWidth="1"/>
    <col min="7685" max="7685" width="6" style="4" bestFit="1" customWidth="1"/>
    <col min="7686" max="7687" width="5.42578125" style="4" customWidth="1"/>
    <col min="7688" max="7688" width="1.7109375" style="4" customWidth="1"/>
    <col min="7689" max="7691" width="5.140625" style="4" customWidth="1"/>
    <col min="7692" max="7692" width="1.7109375" style="4" customWidth="1"/>
    <col min="7693" max="7695" width="4.7109375" style="4" customWidth="1"/>
    <col min="7696" max="7696" width="1.7109375" style="4" customWidth="1"/>
    <col min="7697" max="7699" width="4.7109375" style="4" customWidth="1"/>
    <col min="7700" max="7700" width="1.7109375" style="4" customWidth="1"/>
    <col min="7701" max="7703" width="4.7109375" style="4" customWidth="1"/>
    <col min="7704" max="7704" width="1.7109375" style="4" customWidth="1"/>
    <col min="7705" max="7705" width="4.85546875" style="4" bestFit="1" customWidth="1"/>
    <col min="7706" max="7706" width="4" style="4" customWidth="1"/>
    <col min="7707" max="7707" width="5" style="4" customWidth="1"/>
    <col min="7708" max="7708" width="11.42578125" style="4"/>
    <col min="7709" max="7709" width="12.42578125" style="4" customWidth="1"/>
    <col min="7710" max="7710" width="10.85546875" style="4" customWidth="1"/>
    <col min="7711" max="7712" width="6.140625" style="4" customWidth="1"/>
    <col min="7713" max="7713" width="1.7109375" style="4" customWidth="1"/>
    <col min="7714" max="7714" width="6" style="4" customWidth="1"/>
    <col min="7715" max="7716" width="5.28515625" style="4" customWidth="1"/>
    <col min="7717" max="7717" width="1.7109375" style="4" customWidth="1"/>
    <col min="7718" max="7720" width="5.28515625" style="4" customWidth="1"/>
    <col min="7721" max="7721" width="1.7109375" style="4" customWidth="1"/>
    <col min="7722" max="7724" width="5.28515625" style="4" customWidth="1"/>
    <col min="7725" max="7725" width="1.7109375" style="4" customWidth="1"/>
    <col min="7726" max="7728" width="5.28515625" style="4" customWidth="1"/>
    <col min="7729" max="7729" width="1.7109375" style="4" customWidth="1"/>
    <col min="7730" max="7732" width="5.28515625" style="4" customWidth="1"/>
    <col min="7733" max="7733" width="1.7109375" style="4" customWidth="1"/>
    <col min="7734" max="7736" width="5.28515625" style="4" customWidth="1"/>
    <col min="7737" max="7935" width="11.42578125" style="4"/>
    <col min="7936" max="7936" width="22.7109375" style="4" customWidth="1"/>
    <col min="7937" max="7937" width="7.28515625" style="4" customWidth="1"/>
    <col min="7938" max="7938" width="6.85546875" style="4" customWidth="1"/>
    <col min="7939" max="7939" width="6" style="4" bestFit="1" customWidth="1"/>
    <col min="7940" max="7940" width="1.7109375" style="4" customWidth="1"/>
    <col min="7941" max="7941" width="6" style="4" bestFit="1" customWidth="1"/>
    <col min="7942" max="7943" width="5.42578125" style="4" customWidth="1"/>
    <col min="7944" max="7944" width="1.7109375" style="4" customWidth="1"/>
    <col min="7945" max="7947" width="5.140625" style="4" customWidth="1"/>
    <col min="7948" max="7948" width="1.7109375" style="4" customWidth="1"/>
    <col min="7949" max="7951" width="4.7109375" style="4" customWidth="1"/>
    <col min="7952" max="7952" width="1.7109375" style="4" customWidth="1"/>
    <col min="7953" max="7955" width="4.7109375" style="4" customWidth="1"/>
    <col min="7956" max="7956" width="1.7109375" style="4" customWidth="1"/>
    <col min="7957" max="7959" width="4.7109375" style="4" customWidth="1"/>
    <col min="7960" max="7960" width="1.7109375" style="4" customWidth="1"/>
    <col min="7961" max="7961" width="4.85546875" style="4" bestFit="1" customWidth="1"/>
    <col min="7962" max="7962" width="4" style="4" customWidth="1"/>
    <col min="7963" max="7963" width="5" style="4" customWidth="1"/>
    <col min="7964" max="7964" width="11.42578125" style="4"/>
    <col min="7965" max="7965" width="12.42578125" style="4" customWidth="1"/>
    <col min="7966" max="7966" width="10.85546875" style="4" customWidth="1"/>
    <col min="7967" max="7968" width="6.140625" style="4" customWidth="1"/>
    <col min="7969" max="7969" width="1.7109375" style="4" customWidth="1"/>
    <col min="7970" max="7970" width="6" style="4" customWidth="1"/>
    <col min="7971" max="7972" width="5.28515625" style="4" customWidth="1"/>
    <col min="7973" max="7973" width="1.7109375" style="4" customWidth="1"/>
    <col min="7974" max="7976" width="5.28515625" style="4" customWidth="1"/>
    <col min="7977" max="7977" width="1.7109375" style="4" customWidth="1"/>
    <col min="7978" max="7980" width="5.28515625" style="4" customWidth="1"/>
    <col min="7981" max="7981" width="1.7109375" style="4" customWidth="1"/>
    <col min="7982" max="7984" width="5.28515625" style="4" customWidth="1"/>
    <col min="7985" max="7985" width="1.7109375" style="4" customWidth="1"/>
    <col min="7986" max="7988" width="5.28515625" style="4" customWidth="1"/>
    <col min="7989" max="7989" width="1.7109375" style="4" customWidth="1"/>
    <col min="7990" max="7992" width="5.28515625" style="4" customWidth="1"/>
    <col min="7993" max="8191" width="11.42578125" style="4"/>
    <col min="8192" max="8192" width="22.7109375" style="4" customWidth="1"/>
    <col min="8193" max="8193" width="7.28515625" style="4" customWidth="1"/>
    <col min="8194" max="8194" width="6.85546875" style="4" customWidth="1"/>
    <col min="8195" max="8195" width="6" style="4" bestFit="1" customWidth="1"/>
    <col min="8196" max="8196" width="1.7109375" style="4" customWidth="1"/>
    <col min="8197" max="8197" width="6" style="4" bestFit="1" customWidth="1"/>
    <col min="8198" max="8199" width="5.42578125" style="4" customWidth="1"/>
    <col min="8200" max="8200" width="1.7109375" style="4" customWidth="1"/>
    <col min="8201" max="8203" width="5.140625" style="4" customWidth="1"/>
    <col min="8204" max="8204" width="1.7109375" style="4" customWidth="1"/>
    <col min="8205" max="8207" width="4.7109375" style="4" customWidth="1"/>
    <col min="8208" max="8208" width="1.7109375" style="4" customWidth="1"/>
    <col min="8209" max="8211" width="4.7109375" style="4" customWidth="1"/>
    <col min="8212" max="8212" width="1.7109375" style="4" customWidth="1"/>
    <col min="8213" max="8215" width="4.7109375" style="4" customWidth="1"/>
    <col min="8216" max="8216" width="1.7109375" style="4" customWidth="1"/>
    <col min="8217" max="8217" width="4.85546875" style="4" bestFit="1" customWidth="1"/>
    <col min="8218" max="8218" width="4" style="4" customWidth="1"/>
    <col min="8219" max="8219" width="5" style="4" customWidth="1"/>
    <col min="8220" max="8220" width="11.42578125" style="4"/>
    <col min="8221" max="8221" width="12.42578125" style="4" customWidth="1"/>
    <col min="8222" max="8222" width="10.85546875" style="4" customWidth="1"/>
    <col min="8223" max="8224" width="6.140625" style="4" customWidth="1"/>
    <col min="8225" max="8225" width="1.7109375" style="4" customWidth="1"/>
    <col min="8226" max="8226" width="6" style="4" customWidth="1"/>
    <col min="8227" max="8228" width="5.28515625" style="4" customWidth="1"/>
    <col min="8229" max="8229" width="1.7109375" style="4" customWidth="1"/>
    <col min="8230" max="8232" width="5.28515625" style="4" customWidth="1"/>
    <col min="8233" max="8233" width="1.7109375" style="4" customWidth="1"/>
    <col min="8234" max="8236" width="5.28515625" style="4" customWidth="1"/>
    <col min="8237" max="8237" width="1.7109375" style="4" customWidth="1"/>
    <col min="8238" max="8240" width="5.28515625" style="4" customWidth="1"/>
    <col min="8241" max="8241" width="1.7109375" style="4" customWidth="1"/>
    <col min="8242" max="8244" width="5.28515625" style="4" customWidth="1"/>
    <col min="8245" max="8245" width="1.7109375" style="4" customWidth="1"/>
    <col min="8246" max="8248" width="5.28515625" style="4" customWidth="1"/>
    <col min="8249" max="8447" width="11.42578125" style="4"/>
    <col min="8448" max="8448" width="22.7109375" style="4" customWidth="1"/>
    <col min="8449" max="8449" width="7.28515625" style="4" customWidth="1"/>
    <col min="8450" max="8450" width="6.85546875" style="4" customWidth="1"/>
    <col min="8451" max="8451" width="6" style="4" bestFit="1" customWidth="1"/>
    <col min="8452" max="8452" width="1.7109375" style="4" customWidth="1"/>
    <col min="8453" max="8453" width="6" style="4" bestFit="1" customWidth="1"/>
    <col min="8454" max="8455" width="5.42578125" style="4" customWidth="1"/>
    <col min="8456" max="8456" width="1.7109375" style="4" customWidth="1"/>
    <col min="8457" max="8459" width="5.140625" style="4" customWidth="1"/>
    <col min="8460" max="8460" width="1.7109375" style="4" customWidth="1"/>
    <col min="8461" max="8463" width="4.7109375" style="4" customWidth="1"/>
    <col min="8464" max="8464" width="1.7109375" style="4" customWidth="1"/>
    <col min="8465" max="8467" width="4.7109375" style="4" customWidth="1"/>
    <col min="8468" max="8468" width="1.7109375" style="4" customWidth="1"/>
    <col min="8469" max="8471" width="4.7109375" style="4" customWidth="1"/>
    <col min="8472" max="8472" width="1.7109375" style="4" customWidth="1"/>
    <col min="8473" max="8473" width="4.85546875" style="4" bestFit="1" customWidth="1"/>
    <col min="8474" max="8474" width="4" style="4" customWidth="1"/>
    <col min="8475" max="8475" width="5" style="4" customWidth="1"/>
    <col min="8476" max="8476" width="11.42578125" style="4"/>
    <col min="8477" max="8477" width="12.42578125" style="4" customWidth="1"/>
    <col min="8478" max="8478" width="10.85546875" style="4" customWidth="1"/>
    <col min="8479" max="8480" width="6.140625" style="4" customWidth="1"/>
    <col min="8481" max="8481" width="1.7109375" style="4" customWidth="1"/>
    <col min="8482" max="8482" width="6" style="4" customWidth="1"/>
    <col min="8483" max="8484" width="5.28515625" style="4" customWidth="1"/>
    <col min="8485" max="8485" width="1.7109375" style="4" customWidth="1"/>
    <col min="8486" max="8488" width="5.28515625" style="4" customWidth="1"/>
    <col min="8489" max="8489" width="1.7109375" style="4" customWidth="1"/>
    <col min="8490" max="8492" width="5.28515625" style="4" customWidth="1"/>
    <col min="8493" max="8493" width="1.7109375" style="4" customWidth="1"/>
    <col min="8494" max="8496" width="5.28515625" style="4" customWidth="1"/>
    <col min="8497" max="8497" width="1.7109375" style="4" customWidth="1"/>
    <col min="8498" max="8500" width="5.28515625" style="4" customWidth="1"/>
    <col min="8501" max="8501" width="1.7109375" style="4" customWidth="1"/>
    <col min="8502" max="8504" width="5.28515625" style="4" customWidth="1"/>
    <col min="8505" max="8703" width="11.42578125" style="4"/>
    <col min="8704" max="8704" width="22.7109375" style="4" customWidth="1"/>
    <col min="8705" max="8705" width="7.28515625" style="4" customWidth="1"/>
    <col min="8706" max="8706" width="6.85546875" style="4" customWidth="1"/>
    <col min="8707" max="8707" width="6" style="4" bestFit="1" customWidth="1"/>
    <col min="8708" max="8708" width="1.7109375" style="4" customWidth="1"/>
    <col min="8709" max="8709" width="6" style="4" bestFit="1" customWidth="1"/>
    <col min="8710" max="8711" width="5.42578125" style="4" customWidth="1"/>
    <col min="8712" max="8712" width="1.7109375" style="4" customWidth="1"/>
    <col min="8713" max="8715" width="5.140625" style="4" customWidth="1"/>
    <col min="8716" max="8716" width="1.7109375" style="4" customWidth="1"/>
    <col min="8717" max="8719" width="4.7109375" style="4" customWidth="1"/>
    <col min="8720" max="8720" width="1.7109375" style="4" customWidth="1"/>
    <col min="8721" max="8723" width="4.7109375" style="4" customWidth="1"/>
    <col min="8724" max="8724" width="1.7109375" style="4" customWidth="1"/>
    <col min="8725" max="8727" width="4.7109375" style="4" customWidth="1"/>
    <col min="8728" max="8728" width="1.7109375" style="4" customWidth="1"/>
    <col min="8729" max="8729" width="4.85546875" style="4" bestFit="1" customWidth="1"/>
    <col min="8730" max="8730" width="4" style="4" customWidth="1"/>
    <col min="8731" max="8731" width="5" style="4" customWidth="1"/>
    <col min="8732" max="8732" width="11.42578125" style="4"/>
    <col min="8733" max="8733" width="12.42578125" style="4" customWidth="1"/>
    <col min="8734" max="8734" width="10.85546875" style="4" customWidth="1"/>
    <col min="8735" max="8736" width="6.140625" style="4" customWidth="1"/>
    <col min="8737" max="8737" width="1.7109375" style="4" customWidth="1"/>
    <col min="8738" max="8738" width="6" style="4" customWidth="1"/>
    <col min="8739" max="8740" width="5.28515625" style="4" customWidth="1"/>
    <col min="8741" max="8741" width="1.7109375" style="4" customWidth="1"/>
    <col min="8742" max="8744" width="5.28515625" style="4" customWidth="1"/>
    <col min="8745" max="8745" width="1.7109375" style="4" customWidth="1"/>
    <col min="8746" max="8748" width="5.28515625" style="4" customWidth="1"/>
    <col min="8749" max="8749" width="1.7109375" style="4" customWidth="1"/>
    <col min="8750" max="8752" width="5.28515625" style="4" customWidth="1"/>
    <col min="8753" max="8753" width="1.7109375" style="4" customWidth="1"/>
    <col min="8754" max="8756" width="5.28515625" style="4" customWidth="1"/>
    <col min="8757" max="8757" width="1.7109375" style="4" customWidth="1"/>
    <col min="8758" max="8760" width="5.28515625" style="4" customWidth="1"/>
    <col min="8761" max="8959" width="11.42578125" style="4"/>
    <col min="8960" max="8960" width="22.7109375" style="4" customWidth="1"/>
    <col min="8961" max="8961" width="7.28515625" style="4" customWidth="1"/>
    <col min="8962" max="8962" width="6.85546875" style="4" customWidth="1"/>
    <col min="8963" max="8963" width="6" style="4" bestFit="1" customWidth="1"/>
    <col min="8964" max="8964" width="1.7109375" style="4" customWidth="1"/>
    <col min="8965" max="8965" width="6" style="4" bestFit="1" customWidth="1"/>
    <col min="8966" max="8967" width="5.42578125" style="4" customWidth="1"/>
    <col min="8968" max="8968" width="1.7109375" style="4" customWidth="1"/>
    <col min="8969" max="8971" width="5.140625" style="4" customWidth="1"/>
    <col min="8972" max="8972" width="1.7109375" style="4" customWidth="1"/>
    <col min="8973" max="8975" width="4.7109375" style="4" customWidth="1"/>
    <col min="8976" max="8976" width="1.7109375" style="4" customWidth="1"/>
    <col min="8977" max="8979" width="4.7109375" style="4" customWidth="1"/>
    <col min="8980" max="8980" width="1.7109375" style="4" customWidth="1"/>
    <col min="8981" max="8983" width="4.7109375" style="4" customWidth="1"/>
    <col min="8984" max="8984" width="1.7109375" style="4" customWidth="1"/>
    <col min="8985" max="8985" width="4.85546875" style="4" bestFit="1" customWidth="1"/>
    <col min="8986" max="8986" width="4" style="4" customWidth="1"/>
    <col min="8987" max="8987" width="5" style="4" customWidth="1"/>
    <col min="8988" max="8988" width="11.42578125" style="4"/>
    <col min="8989" max="8989" width="12.42578125" style="4" customWidth="1"/>
    <col min="8990" max="8990" width="10.85546875" style="4" customWidth="1"/>
    <col min="8991" max="8992" width="6.140625" style="4" customWidth="1"/>
    <col min="8993" max="8993" width="1.7109375" style="4" customWidth="1"/>
    <col min="8994" max="8994" width="6" style="4" customWidth="1"/>
    <col min="8995" max="8996" width="5.28515625" style="4" customWidth="1"/>
    <col min="8997" max="8997" width="1.7109375" style="4" customWidth="1"/>
    <col min="8998" max="9000" width="5.28515625" style="4" customWidth="1"/>
    <col min="9001" max="9001" width="1.7109375" style="4" customWidth="1"/>
    <col min="9002" max="9004" width="5.28515625" style="4" customWidth="1"/>
    <col min="9005" max="9005" width="1.7109375" style="4" customWidth="1"/>
    <col min="9006" max="9008" width="5.28515625" style="4" customWidth="1"/>
    <col min="9009" max="9009" width="1.7109375" style="4" customWidth="1"/>
    <col min="9010" max="9012" width="5.28515625" style="4" customWidth="1"/>
    <col min="9013" max="9013" width="1.7109375" style="4" customWidth="1"/>
    <col min="9014" max="9016" width="5.28515625" style="4" customWidth="1"/>
    <col min="9017" max="9215" width="11.42578125" style="4"/>
    <col min="9216" max="9216" width="22.7109375" style="4" customWidth="1"/>
    <col min="9217" max="9217" width="7.28515625" style="4" customWidth="1"/>
    <col min="9218" max="9218" width="6.85546875" style="4" customWidth="1"/>
    <col min="9219" max="9219" width="6" style="4" bestFit="1" customWidth="1"/>
    <col min="9220" max="9220" width="1.7109375" style="4" customWidth="1"/>
    <col min="9221" max="9221" width="6" style="4" bestFit="1" customWidth="1"/>
    <col min="9222" max="9223" width="5.42578125" style="4" customWidth="1"/>
    <col min="9224" max="9224" width="1.7109375" style="4" customWidth="1"/>
    <col min="9225" max="9227" width="5.140625" style="4" customWidth="1"/>
    <col min="9228" max="9228" width="1.7109375" style="4" customWidth="1"/>
    <col min="9229" max="9231" width="4.7109375" style="4" customWidth="1"/>
    <col min="9232" max="9232" width="1.7109375" style="4" customWidth="1"/>
    <col min="9233" max="9235" width="4.7109375" style="4" customWidth="1"/>
    <col min="9236" max="9236" width="1.7109375" style="4" customWidth="1"/>
    <col min="9237" max="9239" width="4.7109375" style="4" customWidth="1"/>
    <col min="9240" max="9240" width="1.7109375" style="4" customWidth="1"/>
    <col min="9241" max="9241" width="4.85546875" style="4" bestFit="1" customWidth="1"/>
    <col min="9242" max="9242" width="4" style="4" customWidth="1"/>
    <col min="9243" max="9243" width="5" style="4" customWidth="1"/>
    <col min="9244" max="9244" width="11.42578125" style="4"/>
    <col min="9245" max="9245" width="12.42578125" style="4" customWidth="1"/>
    <col min="9246" max="9246" width="10.85546875" style="4" customWidth="1"/>
    <col min="9247" max="9248" width="6.140625" style="4" customWidth="1"/>
    <col min="9249" max="9249" width="1.7109375" style="4" customWidth="1"/>
    <col min="9250" max="9250" width="6" style="4" customWidth="1"/>
    <col min="9251" max="9252" width="5.28515625" style="4" customWidth="1"/>
    <col min="9253" max="9253" width="1.7109375" style="4" customWidth="1"/>
    <col min="9254" max="9256" width="5.28515625" style="4" customWidth="1"/>
    <col min="9257" max="9257" width="1.7109375" style="4" customWidth="1"/>
    <col min="9258" max="9260" width="5.28515625" style="4" customWidth="1"/>
    <col min="9261" max="9261" width="1.7109375" style="4" customWidth="1"/>
    <col min="9262" max="9264" width="5.28515625" style="4" customWidth="1"/>
    <col min="9265" max="9265" width="1.7109375" style="4" customWidth="1"/>
    <col min="9266" max="9268" width="5.28515625" style="4" customWidth="1"/>
    <col min="9269" max="9269" width="1.7109375" style="4" customWidth="1"/>
    <col min="9270" max="9272" width="5.28515625" style="4" customWidth="1"/>
    <col min="9273" max="9471" width="11.42578125" style="4"/>
    <col min="9472" max="9472" width="22.7109375" style="4" customWidth="1"/>
    <col min="9473" max="9473" width="7.28515625" style="4" customWidth="1"/>
    <col min="9474" max="9474" width="6.85546875" style="4" customWidth="1"/>
    <col min="9475" max="9475" width="6" style="4" bestFit="1" customWidth="1"/>
    <col min="9476" max="9476" width="1.7109375" style="4" customWidth="1"/>
    <col min="9477" max="9477" width="6" style="4" bestFit="1" customWidth="1"/>
    <col min="9478" max="9479" width="5.42578125" style="4" customWidth="1"/>
    <col min="9480" max="9480" width="1.7109375" style="4" customWidth="1"/>
    <col min="9481" max="9483" width="5.140625" style="4" customWidth="1"/>
    <col min="9484" max="9484" width="1.7109375" style="4" customWidth="1"/>
    <col min="9485" max="9487" width="4.7109375" style="4" customWidth="1"/>
    <col min="9488" max="9488" width="1.7109375" style="4" customWidth="1"/>
    <col min="9489" max="9491" width="4.7109375" style="4" customWidth="1"/>
    <col min="9492" max="9492" width="1.7109375" style="4" customWidth="1"/>
    <col min="9493" max="9495" width="4.7109375" style="4" customWidth="1"/>
    <col min="9496" max="9496" width="1.7109375" style="4" customWidth="1"/>
    <col min="9497" max="9497" width="4.85546875" style="4" bestFit="1" customWidth="1"/>
    <col min="9498" max="9498" width="4" style="4" customWidth="1"/>
    <col min="9499" max="9499" width="5" style="4" customWidth="1"/>
    <col min="9500" max="9500" width="11.42578125" style="4"/>
    <col min="9501" max="9501" width="12.42578125" style="4" customWidth="1"/>
    <col min="9502" max="9502" width="10.85546875" style="4" customWidth="1"/>
    <col min="9503" max="9504" width="6.140625" style="4" customWidth="1"/>
    <col min="9505" max="9505" width="1.7109375" style="4" customWidth="1"/>
    <col min="9506" max="9506" width="6" style="4" customWidth="1"/>
    <col min="9507" max="9508" width="5.28515625" style="4" customWidth="1"/>
    <col min="9509" max="9509" width="1.7109375" style="4" customWidth="1"/>
    <col min="9510" max="9512" width="5.28515625" style="4" customWidth="1"/>
    <col min="9513" max="9513" width="1.7109375" style="4" customWidth="1"/>
    <col min="9514" max="9516" width="5.28515625" style="4" customWidth="1"/>
    <col min="9517" max="9517" width="1.7109375" style="4" customWidth="1"/>
    <col min="9518" max="9520" width="5.28515625" style="4" customWidth="1"/>
    <col min="9521" max="9521" width="1.7109375" style="4" customWidth="1"/>
    <col min="9522" max="9524" width="5.28515625" style="4" customWidth="1"/>
    <col min="9525" max="9525" width="1.7109375" style="4" customWidth="1"/>
    <col min="9526" max="9528" width="5.28515625" style="4" customWidth="1"/>
    <col min="9529" max="9727" width="11.42578125" style="4"/>
    <col min="9728" max="9728" width="22.7109375" style="4" customWidth="1"/>
    <col min="9729" max="9729" width="7.28515625" style="4" customWidth="1"/>
    <col min="9730" max="9730" width="6.85546875" style="4" customWidth="1"/>
    <col min="9731" max="9731" width="6" style="4" bestFit="1" customWidth="1"/>
    <col min="9732" max="9732" width="1.7109375" style="4" customWidth="1"/>
    <col min="9733" max="9733" width="6" style="4" bestFit="1" customWidth="1"/>
    <col min="9734" max="9735" width="5.42578125" style="4" customWidth="1"/>
    <col min="9736" max="9736" width="1.7109375" style="4" customWidth="1"/>
    <col min="9737" max="9739" width="5.140625" style="4" customWidth="1"/>
    <col min="9740" max="9740" width="1.7109375" style="4" customWidth="1"/>
    <col min="9741" max="9743" width="4.7109375" style="4" customWidth="1"/>
    <col min="9744" max="9744" width="1.7109375" style="4" customWidth="1"/>
    <col min="9745" max="9747" width="4.7109375" style="4" customWidth="1"/>
    <col min="9748" max="9748" width="1.7109375" style="4" customWidth="1"/>
    <col min="9749" max="9751" width="4.7109375" style="4" customWidth="1"/>
    <col min="9752" max="9752" width="1.7109375" style="4" customWidth="1"/>
    <col min="9753" max="9753" width="4.85546875" style="4" bestFit="1" customWidth="1"/>
    <col min="9754" max="9754" width="4" style="4" customWidth="1"/>
    <col min="9755" max="9755" width="5" style="4" customWidth="1"/>
    <col min="9756" max="9756" width="11.42578125" style="4"/>
    <col min="9757" max="9757" width="12.42578125" style="4" customWidth="1"/>
    <col min="9758" max="9758" width="10.85546875" style="4" customWidth="1"/>
    <col min="9759" max="9760" width="6.140625" style="4" customWidth="1"/>
    <col min="9761" max="9761" width="1.7109375" style="4" customWidth="1"/>
    <col min="9762" max="9762" width="6" style="4" customWidth="1"/>
    <col min="9763" max="9764" width="5.28515625" style="4" customWidth="1"/>
    <col min="9765" max="9765" width="1.7109375" style="4" customWidth="1"/>
    <col min="9766" max="9768" width="5.28515625" style="4" customWidth="1"/>
    <col min="9769" max="9769" width="1.7109375" style="4" customWidth="1"/>
    <col min="9770" max="9772" width="5.28515625" style="4" customWidth="1"/>
    <col min="9773" max="9773" width="1.7109375" style="4" customWidth="1"/>
    <col min="9774" max="9776" width="5.28515625" style="4" customWidth="1"/>
    <col min="9777" max="9777" width="1.7109375" style="4" customWidth="1"/>
    <col min="9778" max="9780" width="5.28515625" style="4" customWidth="1"/>
    <col min="9781" max="9781" width="1.7109375" style="4" customWidth="1"/>
    <col min="9782" max="9784" width="5.28515625" style="4" customWidth="1"/>
    <col min="9785" max="9983" width="11.42578125" style="4"/>
    <col min="9984" max="9984" width="22.7109375" style="4" customWidth="1"/>
    <col min="9985" max="9985" width="7.28515625" style="4" customWidth="1"/>
    <col min="9986" max="9986" width="6.85546875" style="4" customWidth="1"/>
    <col min="9987" max="9987" width="6" style="4" bestFit="1" customWidth="1"/>
    <col min="9988" max="9988" width="1.7109375" style="4" customWidth="1"/>
    <col min="9989" max="9989" width="6" style="4" bestFit="1" customWidth="1"/>
    <col min="9990" max="9991" width="5.42578125" style="4" customWidth="1"/>
    <col min="9992" max="9992" width="1.7109375" style="4" customWidth="1"/>
    <col min="9993" max="9995" width="5.140625" style="4" customWidth="1"/>
    <col min="9996" max="9996" width="1.7109375" style="4" customWidth="1"/>
    <col min="9997" max="9999" width="4.7109375" style="4" customWidth="1"/>
    <col min="10000" max="10000" width="1.7109375" style="4" customWidth="1"/>
    <col min="10001" max="10003" width="4.7109375" style="4" customWidth="1"/>
    <col min="10004" max="10004" width="1.7109375" style="4" customWidth="1"/>
    <col min="10005" max="10007" width="4.7109375" style="4" customWidth="1"/>
    <col min="10008" max="10008" width="1.7109375" style="4" customWidth="1"/>
    <col min="10009" max="10009" width="4.85546875" style="4" bestFit="1" customWidth="1"/>
    <col min="10010" max="10010" width="4" style="4" customWidth="1"/>
    <col min="10011" max="10011" width="5" style="4" customWidth="1"/>
    <col min="10012" max="10012" width="11.42578125" style="4"/>
    <col min="10013" max="10013" width="12.42578125" style="4" customWidth="1"/>
    <col min="10014" max="10014" width="10.85546875" style="4" customWidth="1"/>
    <col min="10015" max="10016" width="6.140625" style="4" customWidth="1"/>
    <col min="10017" max="10017" width="1.7109375" style="4" customWidth="1"/>
    <col min="10018" max="10018" width="6" style="4" customWidth="1"/>
    <col min="10019" max="10020" width="5.28515625" style="4" customWidth="1"/>
    <col min="10021" max="10021" width="1.7109375" style="4" customWidth="1"/>
    <col min="10022" max="10024" width="5.28515625" style="4" customWidth="1"/>
    <col min="10025" max="10025" width="1.7109375" style="4" customWidth="1"/>
    <col min="10026" max="10028" width="5.28515625" style="4" customWidth="1"/>
    <col min="10029" max="10029" width="1.7109375" style="4" customWidth="1"/>
    <col min="10030" max="10032" width="5.28515625" style="4" customWidth="1"/>
    <col min="10033" max="10033" width="1.7109375" style="4" customWidth="1"/>
    <col min="10034" max="10036" width="5.28515625" style="4" customWidth="1"/>
    <col min="10037" max="10037" width="1.7109375" style="4" customWidth="1"/>
    <col min="10038" max="10040" width="5.28515625" style="4" customWidth="1"/>
    <col min="10041" max="10239" width="11.42578125" style="4"/>
    <col min="10240" max="10240" width="22.7109375" style="4" customWidth="1"/>
    <col min="10241" max="10241" width="7.28515625" style="4" customWidth="1"/>
    <col min="10242" max="10242" width="6.85546875" style="4" customWidth="1"/>
    <col min="10243" max="10243" width="6" style="4" bestFit="1" customWidth="1"/>
    <col min="10244" max="10244" width="1.7109375" style="4" customWidth="1"/>
    <col min="10245" max="10245" width="6" style="4" bestFit="1" customWidth="1"/>
    <col min="10246" max="10247" width="5.42578125" style="4" customWidth="1"/>
    <col min="10248" max="10248" width="1.7109375" style="4" customWidth="1"/>
    <col min="10249" max="10251" width="5.140625" style="4" customWidth="1"/>
    <col min="10252" max="10252" width="1.7109375" style="4" customWidth="1"/>
    <col min="10253" max="10255" width="4.7109375" style="4" customWidth="1"/>
    <col min="10256" max="10256" width="1.7109375" style="4" customWidth="1"/>
    <col min="10257" max="10259" width="4.7109375" style="4" customWidth="1"/>
    <col min="10260" max="10260" width="1.7109375" style="4" customWidth="1"/>
    <col min="10261" max="10263" width="4.7109375" style="4" customWidth="1"/>
    <col min="10264" max="10264" width="1.7109375" style="4" customWidth="1"/>
    <col min="10265" max="10265" width="4.85546875" style="4" bestFit="1" customWidth="1"/>
    <col min="10266" max="10266" width="4" style="4" customWidth="1"/>
    <col min="10267" max="10267" width="5" style="4" customWidth="1"/>
    <col min="10268" max="10268" width="11.42578125" style="4"/>
    <col min="10269" max="10269" width="12.42578125" style="4" customWidth="1"/>
    <col min="10270" max="10270" width="10.85546875" style="4" customWidth="1"/>
    <col min="10271" max="10272" width="6.140625" style="4" customWidth="1"/>
    <col min="10273" max="10273" width="1.7109375" style="4" customWidth="1"/>
    <col min="10274" max="10274" width="6" style="4" customWidth="1"/>
    <col min="10275" max="10276" width="5.28515625" style="4" customWidth="1"/>
    <col min="10277" max="10277" width="1.7109375" style="4" customWidth="1"/>
    <col min="10278" max="10280" width="5.28515625" style="4" customWidth="1"/>
    <col min="10281" max="10281" width="1.7109375" style="4" customWidth="1"/>
    <col min="10282" max="10284" width="5.28515625" style="4" customWidth="1"/>
    <col min="10285" max="10285" width="1.7109375" style="4" customWidth="1"/>
    <col min="10286" max="10288" width="5.28515625" style="4" customWidth="1"/>
    <col min="10289" max="10289" width="1.7109375" style="4" customWidth="1"/>
    <col min="10290" max="10292" width="5.28515625" style="4" customWidth="1"/>
    <col min="10293" max="10293" width="1.7109375" style="4" customWidth="1"/>
    <col min="10294" max="10296" width="5.28515625" style="4" customWidth="1"/>
    <col min="10297" max="10495" width="11.42578125" style="4"/>
    <col min="10496" max="10496" width="22.7109375" style="4" customWidth="1"/>
    <col min="10497" max="10497" width="7.28515625" style="4" customWidth="1"/>
    <col min="10498" max="10498" width="6.85546875" style="4" customWidth="1"/>
    <col min="10499" max="10499" width="6" style="4" bestFit="1" customWidth="1"/>
    <col min="10500" max="10500" width="1.7109375" style="4" customWidth="1"/>
    <col min="10501" max="10501" width="6" style="4" bestFit="1" customWidth="1"/>
    <col min="10502" max="10503" width="5.42578125" style="4" customWidth="1"/>
    <col min="10504" max="10504" width="1.7109375" style="4" customWidth="1"/>
    <col min="10505" max="10507" width="5.140625" style="4" customWidth="1"/>
    <col min="10508" max="10508" width="1.7109375" style="4" customWidth="1"/>
    <col min="10509" max="10511" width="4.7109375" style="4" customWidth="1"/>
    <col min="10512" max="10512" width="1.7109375" style="4" customWidth="1"/>
    <col min="10513" max="10515" width="4.7109375" style="4" customWidth="1"/>
    <col min="10516" max="10516" width="1.7109375" style="4" customWidth="1"/>
    <col min="10517" max="10519" width="4.7109375" style="4" customWidth="1"/>
    <col min="10520" max="10520" width="1.7109375" style="4" customWidth="1"/>
    <col min="10521" max="10521" width="4.85546875" style="4" bestFit="1" customWidth="1"/>
    <col min="10522" max="10522" width="4" style="4" customWidth="1"/>
    <col min="10523" max="10523" width="5" style="4" customWidth="1"/>
    <col min="10524" max="10524" width="11.42578125" style="4"/>
    <col min="10525" max="10525" width="12.42578125" style="4" customWidth="1"/>
    <col min="10526" max="10526" width="10.85546875" style="4" customWidth="1"/>
    <col min="10527" max="10528" width="6.140625" style="4" customWidth="1"/>
    <col min="10529" max="10529" width="1.7109375" style="4" customWidth="1"/>
    <col min="10530" max="10530" width="6" style="4" customWidth="1"/>
    <col min="10531" max="10532" width="5.28515625" style="4" customWidth="1"/>
    <col min="10533" max="10533" width="1.7109375" style="4" customWidth="1"/>
    <col min="10534" max="10536" width="5.28515625" style="4" customWidth="1"/>
    <col min="10537" max="10537" width="1.7109375" style="4" customWidth="1"/>
    <col min="10538" max="10540" width="5.28515625" style="4" customWidth="1"/>
    <col min="10541" max="10541" width="1.7109375" style="4" customWidth="1"/>
    <col min="10542" max="10544" width="5.28515625" style="4" customWidth="1"/>
    <col min="10545" max="10545" width="1.7109375" style="4" customWidth="1"/>
    <col min="10546" max="10548" width="5.28515625" style="4" customWidth="1"/>
    <col min="10549" max="10549" width="1.7109375" style="4" customWidth="1"/>
    <col min="10550" max="10552" width="5.28515625" style="4" customWidth="1"/>
    <col min="10553" max="10751" width="11.42578125" style="4"/>
    <col min="10752" max="10752" width="22.7109375" style="4" customWidth="1"/>
    <col min="10753" max="10753" width="7.28515625" style="4" customWidth="1"/>
    <col min="10754" max="10754" width="6.85546875" style="4" customWidth="1"/>
    <col min="10755" max="10755" width="6" style="4" bestFit="1" customWidth="1"/>
    <col min="10756" max="10756" width="1.7109375" style="4" customWidth="1"/>
    <col min="10757" max="10757" width="6" style="4" bestFit="1" customWidth="1"/>
    <col min="10758" max="10759" width="5.42578125" style="4" customWidth="1"/>
    <col min="10760" max="10760" width="1.7109375" style="4" customWidth="1"/>
    <col min="10761" max="10763" width="5.140625" style="4" customWidth="1"/>
    <col min="10764" max="10764" width="1.7109375" style="4" customWidth="1"/>
    <col min="10765" max="10767" width="4.7109375" style="4" customWidth="1"/>
    <col min="10768" max="10768" width="1.7109375" style="4" customWidth="1"/>
    <col min="10769" max="10771" width="4.7109375" style="4" customWidth="1"/>
    <col min="10772" max="10772" width="1.7109375" style="4" customWidth="1"/>
    <col min="10773" max="10775" width="4.7109375" style="4" customWidth="1"/>
    <col min="10776" max="10776" width="1.7109375" style="4" customWidth="1"/>
    <col min="10777" max="10777" width="4.85546875" style="4" bestFit="1" customWidth="1"/>
    <col min="10778" max="10778" width="4" style="4" customWidth="1"/>
    <col min="10779" max="10779" width="5" style="4" customWidth="1"/>
    <col min="10780" max="10780" width="11.42578125" style="4"/>
    <col min="10781" max="10781" width="12.42578125" style="4" customWidth="1"/>
    <col min="10782" max="10782" width="10.85546875" style="4" customWidth="1"/>
    <col min="10783" max="10784" width="6.140625" style="4" customWidth="1"/>
    <col min="10785" max="10785" width="1.7109375" style="4" customWidth="1"/>
    <col min="10786" max="10786" width="6" style="4" customWidth="1"/>
    <col min="10787" max="10788" width="5.28515625" style="4" customWidth="1"/>
    <col min="10789" max="10789" width="1.7109375" style="4" customWidth="1"/>
    <col min="10790" max="10792" width="5.28515625" style="4" customWidth="1"/>
    <col min="10793" max="10793" width="1.7109375" style="4" customWidth="1"/>
    <col min="10794" max="10796" width="5.28515625" style="4" customWidth="1"/>
    <col min="10797" max="10797" width="1.7109375" style="4" customWidth="1"/>
    <col min="10798" max="10800" width="5.28515625" style="4" customWidth="1"/>
    <col min="10801" max="10801" width="1.7109375" style="4" customWidth="1"/>
    <col min="10802" max="10804" width="5.28515625" style="4" customWidth="1"/>
    <col min="10805" max="10805" width="1.7109375" style="4" customWidth="1"/>
    <col min="10806" max="10808" width="5.28515625" style="4" customWidth="1"/>
    <col min="10809" max="11007" width="11.42578125" style="4"/>
    <col min="11008" max="11008" width="22.7109375" style="4" customWidth="1"/>
    <col min="11009" max="11009" width="7.28515625" style="4" customWidth="1"/>
    <col min="11010" max="11010" width="6.85546875" style="4" customWidth="1"/>
    <col min="11011" max="11011" width="6" style="4" bestFit="1" customWidth="1"/>
    <col min="11012" max="11012" width="1.7109375" style="4" customWidth="1"/>
    <col min="11013" max="11013" width="6" style="4" bestFit="1" customWidth="1"/>
    <col min="11014" max="11015" width="5.42578125" style="4" customWidth="1"/>
    <col min="11016" max="11016" width="1.7109375" style="4" customWidth="1"/>
    <col min="11017" max="11019" width="5.140625" style="4" customWidth="1"/>
    <col min="11020" max="11020" width="1.7109375" style="4" customWidth="1"/>
    <col min="11021" max="11023" width="4.7109375" style="4" customWidth="1"/>
    <col min="11024" max="11024" width="1.7109375" style="4" customWidth="1"/>
    <col min="11025" max="11027" width="4.7109375" style="4" customWidth="1"/>
    <col min="11028" max="11028" width="1.7109375" style="4" customWidth="1"/>
    <col min="11029" max="11031" width="4.7109375" style="4" customWidth="1"/>
    <col min="11032" max="11032" width="1.7109375" style="4" customWidth="1"/>
    <col min="11033" max="11033" width="4.85546875" style="4" bestFit="1" customWidth="1"/>
    <col min="11034" max="11034" width="4" style="4" customWidth="1"/>
    <col min="11035" max="11035" width="5" style="4" customWidth="1"/>
    <col min="11036" max="11036" width="11.42578125" style="4"/>
    <col min="11037" max="11037" width="12.42578125" style="4" customWidth="1"/>
    <col min="11038" max="11038" width="10.85546875" style="4" customWidth="1"/>
    <col min="11039" max="11040" width="6.140625" style="4" customWidth="1"/>
    <col min="11041" max="11041" width="1.7109375" style="4" customWidth="1"/>
    <col min="11042" max="11042" width="6" style="4" customWidth="1"/>
    <col min="11043" max="11044" width="5.28515625" style="4" customWidth="1"/>
    <col min="11045" max="11045" width="1.7109375" style="4" customWidth="1"/>
    <col min="11046" max="11048" width="5.28515625" style="4" customWidth="1"/>
    <col min="11049" max="11049" width="1.7109375" style="4" customWidth="1"/>
    <col min="11050" max="11052" width="5.28515625" style="4" customWidth="1"/>
    <col min="11053" max="11053" width="1.7109375" style="4" customWidth="1"/>
    <col min="11054" max="11056" width="5.28515625" style="4" customWidth="1"/>
    <col min="11057" max="11057" width="1.7109375" style="4" customWidth="1"/>
    <col min="11058" max="11060" width="5.28515625" style="4" customWidth="1"/>
    <col min="11061" max="11061" width="1.7109375" style="4" customWidth="1"/>
    <col min="11062" max="11064" width="5.28515625" style="4" customWidth="1"/>
    <col min="11065" max="11263" width="11.42578125" style="4"/>
    <col min="11264" max="11264" width="22.7109375" style="4" customWidth="1"/>
    <col min="11265" max="11265" width="7.28515625" style="4" customWidth="1"/>
    <col min="11266" max="11266" width="6.85546875" style="4" customWidth="1"/>
    <col min="11267" max="11267" width="6" style="4" bestFit="1" customWidth="1"/>
    <col min="11268" max="11268" width="1.7109375" style="4" customWidth="1"/>
    <col min="11269" max="11269" width="6" style="4" bestFit="1" customWidth="1"/>
    <col min="11270" max="11271" width="5.42578125" style="4" customWidth="1"/>
    <col min="11272" max="11272" width="1.7109375" style="4" customWidth="1"/>
    <col min="11273" max="11275" width="5.140625" style="4" customWidth="1"/>
    <col min="11276" max="11276" width="1.7109375" style="4" customWidth="1"/>
    <col min="11277" max="11279" width="4.7109375" style="4" customWidth="1"/>
    <col min="11280" max="11280" width="1.7109375" style="4" customWidth="1"/>
    <col min="11281" max="11283" width="4.7109375" style="4" customWidth="1"/>
    <col min="11284" max="11284" width="1.7109375" style="4" customWidth="1"/>
    <col min="11285" max="11287" width="4.7109375" style="4" customWidth="1"/>
    <col min="11288" max="11288" width="1.7109375" style="4" customWidth="1"/>
    <col min="11289" max="11289" width="4.85546875" style="4" bestFit="1" customWidth="1"/>
    <col min="11290" max="11290" width="4" style="4" customWidth="1"/>
    <col min="11291" max="11291" width="5" style="4" customWidth="1"/>
    <col min="11292" max="11292" width="11.42578125" style="4"/>
    <col min="11293" max="11293" width="12.42578125" style="4" customWidth="1"/>
    <col min="11294" max="11294" width="10.85546875" style="4" customWidth="1"/>
    <col min="11295" max="11296" width="6.140625" style="4" customWidth="1"/>
    <col min="11297" max="11297" width="1.7109375" style="4" customWidth="1"/>
    <col min="11298" max="11298" width="6" style="4" customWidth="1"/>
    <col min="11299" max="11300" width="5.28515625" style="4" customWidth="1"/>
    <col min="11301" max="11301" width="1.7109375" style="4" customWidth="1"/>
    <col min="11302" max="11304" width="5.28515625" style="4" customWidth="1"/>
    <col min="11305" max="11305" width="1.7109375" style="4" customWidth="1"/>
    <col min="11306" max="11308" width="5.28515625" style="4" customWidth="1"/>
    <col min="11309" max="11309" width="1.7109375" style="4" customWidth="1"/>
    <col min="11310" max="11312" width="5.28515625" style="4" customWidth="1"/>
    <col min="11313" max="11313" width="1.7109375" style="4" customWidth="1"/>
    <col min="11314" max="11316" width="5.28515625" style="4" customWidth="1"/>
    <col min="11317" max="11317" width="1.7109375" style="4" customWidth="1"/>
    <col min="11318" max="11320" width="5.28515625" style="4" customWidth="1"/>
    <col min="11321" max="11519" width="11.42578125" style="4"/>
    <col min="11520" max="11520" width="22.7109375" style="4" customWidth="1"/>
    <col min="11521" max="11521" width="7.28515625" style="4" customWidth="1"/>
    <col min="11522" max="11522" width="6.85546875" style="4" customWidth="1"/>
    <col min="11523" max="11523" width="6" style="4" bestFit="1" customWidth="1"/>
    <col min="11524" max="11524" width="1.7109375" style="4" customWidth="1"/>
    <col min="11525" max="11525" width="6" style="4" bestFit="1" customWidth="1"/>
    <col min="11526" max="11527" width="5.42578125" style="4" customWidth="1"/>
    <col min="11528" max="11528" width="1.7109375" style="4" customWidth="1"/>
    <col min="11529" max="11531" width="5.140625" style="4" customWidth="1"/>
    <col min="11532" max="11532" width="1.7109375" style="4" customWidth="1"/>
    <col min="11533" max="11535" width="4.7109375" style="4" customWidth="1"/>
    <col min="11536" max="11536" width="1.7109375" style="4" customWidth="1"/>
    <col min="11537" max="11539" width="4.7109375" style="4" customWidth="1"/>
    <col min="11540" max="11540" width="1.7109375" style="4" customWidth="1"/>
    <col min="11541" max="11543" width="4.7109375" style="4" customWidth="1"/>
    <col min="11544" max="11544" width="1.7109375" style="4" customWidth="1"/>
    <col min="11545" max="11545" width="4.85546875" style="4" bestFit="1" customWidth="1"/>
    <col min="11546" max="11546" width="4" style="4" customWidth="1"/>
    <col min="11547" max="11547" width="5" style="4" customWidth="1"/>
    <col min="11548" max="11548" width="11.42578125" style="4"/>
    <col min="11549" max="11549" width="12.42578125" style="4" customWidth="1"/>
    <col min="11550" max="11550" width="10.85546875" style="4" customWidth="1"/>
    <col min="11551" max="11552" width="6.140625" style="4" customWidth="1"/>
    <col min="11553" max="11553" width="1.7109375" style="4" customWidth="1"/>
    <col min="11554" max="11554" width="6" style="4" customWidth="1"/>
    <col min="11555" max="11556" width="5.28515625" style="4" customWidth="1"/>
    <col min="11557" max="11557" width="1.7109375" style="4" customWidth="1"/>
    <col min="11558" max="11560" width="5.28515625" style="4" customWidth="1"/>
    <col min="11561" max="11561" width="1.7109375" style="4" customWidth="1"/>
    <col min="11562" max="11564" width="5.28515625" style="4" customWidth="1"/>
    <col min="11565" max="11565" width="1.7109375" style="4" customWidth="1"/>
    <col min="11566" max="11568" width="5.28515625" style="4" customWidth="1"/>
    <col min="11569" max="11569" width="1.7109375" style="4" customWidth="1"/>
    <col min="11570" max="11572" width="5.28515625" style="4" customWidth="1"/>
    <col min="11573" max="11573" width="1.7109375" style="4" customWidth="1"/>
    <col min="11574" max="11576" width="5.28515625" style="4" customWidth="1"/>
    <col min="11577" max="11775" width="11.42578125" style="4"/>
    <col min="11776" max="11776" width="22.7109375" style="4" customWidth="1"/>
    <col min="11777" max="11777" width="7.28515625" style="4" customWidth="1"/>
    <col min="11778" max="11778" width="6.85546875" style="4" customWidth="1"/>
    <col min="11779" max="11779" width="6" style="4" bestFit="1" customWidth="1"/>
    <col min="11780" max="11780" width="1.7109375" style="4" customWidth="1"/>
    <col min="11781" max="11781" width="6" style="4" bestFit="1" customWidth="1"/>
    <col min="11782" max="11783" width="5.42578125" style="4" customWidth="1"/>
    <col min="11784" max="11784" width="1.7109375" style="4" customWidth="1"/>
    <col min="11785" max="11787" width="5.140625" style="4" customWidth="1"/>
    <col min="11788" max="11788" width="1.7109375" style="4" customWidth="1"/>
    <col min="11789" max="11791" width="4.7109375" style="4" customWidth="1"/>
    <col min="11792" max="11792" width="1.7109375" style="4" customWidth="1"/>
    <col min="11793" max="11795" width="4.7109375" style="4" customWidth="1"/>
    <col min="11796" max="11796" width="1.7109375" style="4" customWidth="1"/>
    <col min="11797" max="11799" width="4.7109375" style="4" customWidth="1"/>
    <col min="11800" max="11800" width="1.7109375" style="4" customWidth="1"/>
    <col min="11801" max="11801" width="4.85546875" style="4" bestFit="1" customWidth="1"/>
    <col min="11802" max="11802" width="4" style="4" customWidth="1"/>
    <col min="11803" max="11803" width="5" style="4" customWidth="1"/>
    <col min="11804" max="11804" width="11.42578125" style="4"/>
    <col min="11805" max="11805" width="12.42578125" style="4" customWidth="1"/>
    <col min="11806" max="11806" width="10.85546875" style="4" customWidth="1"/>
    <col min="11807" max="11808" width="6.140625" style="4" customWidth="1"/>
    <col min="11809" max="11809" width="1.7109375" style="4" customWidth="1"/>
    <col min="11810" max="11810" width="6" style="4" customWidth="1"/>
    <col min="11811" max="11812" width="5.28515625" style="4" customWidth="1"/>
    <col min="11813" max="11813" width="1.7109375" style="4" customWidth="1"/>
    <col min="11814" max="11816" width="5.28515625" style="4" customWidth="1"/>
    <col min="11817" max="11817" width="1.7109375" style="4" customWidth="1"/>
    <col min="11818" max="11820" width="5.28515625" style="4" customWidth="1"/>
    <col min="11821" max="11821" width="1.7109375" style="4" customWidth="1"/>
    <col min="11822" max="11824" width="5.28515625" style="4" customWidth="1"/>
    <col min="11825" max="11825" width="1.7109375" style="4" customWidth="1"/>
    <col min="11826" max="11828" width="5.28515625" style="4" customWidth="1"/>
    <col min="11829" max="11829" width="1.7109375" style="4" customWidth="1"/>
    <col min="11830" max="11832" width="5.28515625" style="4" customWidth="1"/>
    <col min="11833" max="12031" width="11.42578125" style="4"/>
    <col min="12032" max="12032" width="22.7109375" style="4" customWidth="1"/>
    <col min="12033" max="12033" width="7.28515625" style="4" customWidth="1"/>
    <col min="12034" max="12034" width="6.85546875" style="4" customWidth="1"/>
    <col min="12035" max="12035" width="6" style="4" bestFit="1" customWidth="1"/>
    <col min="12036" max="12036" width="1.7109375" style="4" customWidth="1"/>
    <col min="12037" max="12037" width="6" style="4" bestFit="1" customWidth="1"/>
    <col min="12038" max="12039" width="5.42578125" style="4" customWidth="1"/>
    <col min="12040" max="12040" width="1.7109375" style="4" customWidth="1"/>
    <col min="12041" max="12043" width="5.140625" style="4" customWidth="1"/>
    <col min="12044" max="12044" width="1.7109375" style="4" customWidth="1"/>
    <col min="12045" max="12047" width="4.7109375" style="4" customWidth="1"/>
    <col min="12048" max="12048" width="1.7109375" style="4" customWidth="1"/>
    <col min="12049" max="12051" width="4.7109375" style="4" customWidth="1"/>
    <col min="12052" max="12052" width="1.7109375" style="4" customWidth="1"/>
    <col min="12053" max="12055" width="4.7109375" style="4" customWidth="1"/>
    <col min="12056" max="12056" width="1.7109375" style="4" customWidth="1"/>
    <col min="12057" max="12057" width="4.85546875" style="4" bestFit="1" customWidth="1"/>
    <col min="12058" max="12058" width="4" style="4" customWidth="1"/>
    <col min="12059" max="12059" width="5" style="4" customWidth="1"/>
    <col min="12060" max="12060" width="11.42578125" style="4"/>
    <col min="12061" max="12061" width="12.42578125" style="4" customWidth="1"/>
    <col min="12062" max="12062" width="10.85546875" style="4" customWidth="1"/>
    <col min="12063" max="12064" width="6.140625" style="4" customWidth="1"/>
    <col min="12065" max="12065" width="1.7109375" style="4" customWidth="1"/>
    <col min="12066" max="12066" width="6" style="4" customWidth="1"/>
    <col min="12067" max="12068" width="5.28515625" style="4" customWidth="1"/>
    <col min="12069" max="12069" width="1.7109375" style="4" customWidth="1"/>
    <col min="12070" max="12072" width="5.28515625" style="4" customWidth="1"/>
    <col min="12073" max="12073" width="1.7109375" style="4" customWidth="1"/>
    <col min="12074" max="12076" width="5.28515625" style="4" customWidth="1"/>
    <col min="12077" max="12077" width="1.7109375" style="4" customWidth="1"/>
    <col min="12078" max="12080" width="5.28515625" style="4" customWidth="1"/>
    <col min="12081" max="12081" width="1.7109375" style="4" customWidth="1"/>
    <col min="12082" max="12084" width="5.28515625" style="4" customWidth="1"/>
    <col min="12085" max="12085" width="1.7109375" style="4" customWidth="1"/>
    <col min="12086" max="12088" width="5.28515625" style="4" customWidth="1"/>
    <col min="12089" max="12287" width="11.42578125" style="4"/>
    <col min="12288" max="12288" width="22.7109375" style="4" customWidth="1"/>
    <col min="12289" max="12289" width="7.28515625" style="4" customWidth="1"/>
    <col min="12290" max="12290" width="6.85546875" style="4" customWidth="1"/>
    <col min="12291" max="12291" width="6" style="4" bestFit="1" customWidth="1"/>
    <col min="12292" max="12292" width="1.7109375" style="4" customWidth="1"/>
    <col min="12293" max="12293" width="6" style="4" bestFit="1" customWidth="1"/>
    <col min="12294" max="12295" width="5.42578125" style="4" customWidth="1"/>
    <col min="12296" max="12296" width="1.7109375" style="4" customWidth="1"/>
    <col min="12297" max="12299" width="5.140625" style="4" customWidth="1"/>
    <col min="12300" max="12300" width="1.7109375" style="4" customWidth="1"/>
    <col min="12301" max="12303" width="4.7109375" style="4" customWidth="1"/>
    <col min="12304" max="12304" width="1.7109375" style="4" customWidth="1"/>
    <col min="12305" max="12307" width="4.7109375" style="4" customWidth="1"/>
    <col min="12308" max="12308" width="1.7109375" style="4" customWidth="1"/>
    <col min="12309" max="12311" width="4.7109375" style="4" customWidth="1"/>
    <col min="12312" max="12312" width="1.7109375" style="4" customWidth="1"/>
    <col min="12313" max="12313" width="4.85546875" style="4" bestFit="1" customWidth="1"/>
    <col min="12314" max="12314" width="4" style="4" customWidth="1"/>
    <col min="12315" max="12315" width="5" style="4" customWidth="1"/>
    <col min="12316" max="12316" width="11.42578125" style="4"/>
    <col min="12317" max="12317" width="12.42578125" style="4" customWidth="1"/>
    <col min="12318" max="12318" width="10.85546875" style="4" customWidth="1"/>
    <col min="12319" max="12320" width="6.140625" style="4" customWidth="1"/>
    <col min="12321" max="12321" width="1.7109375" style="4" customWidth="1"/>
    <col min="12322" max="12322" width="6" style="4" customWidth="1"/>
    <col min="12323" max="12324" width="5.28515625" style="4" customWidth="1"/>
    <col min="12325" max="12325" width="1.7109375" style="4" customWidth="1"/>
    <col min="12326" max="12328" width="5.28515625" style="4" customWidth="1"/>
    <col min="12329" max="12329" width="1.7109375" style="4" customWidth="1"/>
    <col min="12330" max="12332" width="5.28515625" style="4" customWidth="1"/>
    <col min="12333" max="12333" width="1.7109375" style="4" customWidth="1"/>
    <col min="12334" max="12336" width="5.28515625" style="4" customWidth="1"/>
    <col min="12337" max="12337" width="1.7109375" style="4" customWidth="1"/>
    <col min="12338" max="12340" width="5.28515625" style="4" customWidth="1"/>
    <col min="12341" max="12341" width="1.7109375" style="4" customWidth="1"/>
    <col min="12342" max="12344" width="5.28515625" style="4" customWidth="1"/>
    <col min="12345" max="12543" width="11.42578125" style="4"/>
    <col min="12544" max="12544" width="22.7109375" style="4" customWidth="1"/>
    <col min="12545" max="12545" width="7.28515625" style="4" customWidth="1"/>
    <col min="12546" max="12546" width="6.85546875" style="4" customWidth="1"/>
    <col min="12547" max="12547" width="6" style="4" bestFit="1" customWidth="1"/>
    <col min="12548" max="12548" width="1.7109375" style="4" customWidth="1"/>
    <col min="12549" max="12549" width="6" style="4" bestFit="1" customWidth="1"/>
    <col min="12550" max="12551" width="5.42578125" style="4" customWidth="1"/>
    <col min="12552" max="12552" width="1.7109375" style="4" customWidth="1"/>
    <col min="12553" max="12555" width="5.140625" style="4" customWidth="1"/>
    <col min="12556" max="12556" width="1.7109375" style="4" customWidth="1"/>
    <col min="12557" max="12559" width="4.7109375" style="4" customWidth="1"/>
    <col min="12560" max="12560" width="1.7109375" style="4" customWidth="1"/>
    <col min="12561" max="12563" width="4.7109375" style="4" customWidth="1"/>
    <col min="12564" max="12564" width="1.7109375" style="4" customWidth="1"/>
    <col min="12565" max="12567" width="4.7109375" style="4" customWidth="1"/>
    <col min="12568" max="12568" width="1.7109375" style="4" customWidth="1"/>
    <col min="12569" max="12569" width="4.85546875" style="4" bestFit="1" customWidth="1"/>
    <col min="12570" max="12570" width="4" style="4" customWidth="1"/>
    <col min="12571" max="12571" width="5" style="4" customWidth="1"/>
    <col min="12572" max="12572" width="11.42578125" style="4"/>
    <col min="12573" max="12573" width="12.42578125" style="4" customWidth="1"/>
    <col min="12574" max="12574" width="10.85546875" style="4" customWidth="1"/>
    <col min="12575" max="12576" width="6.140625" style="4" customWidth="1"/>
    <col min="12577" max="12577" width="1.7109375" style="4" customWidth="1"/>
    <col min="12578" max="12578" width="6" style="4" customWidth="1"/>
    <col min="12579" max="12580" width="5.28515625" style="4" customWidth="1"/>
    <col min="12581" max="12581" width="1.7109375" style="4" customWidth="1"/>
    <col min="12582" max="12584" width="5.28515625" style="4" customWidth="1"/>
    <col min="12585" max="12585" width="1.7109375" style="4" customWidth="1"/>
    <col min="12586" max="12588" width="5.28515625" style="4" customWidth="1"/>
    <col min="12589" max="12589" width="1.7109375" style="4" customWidth="1"/>
    <col min="12590" max="12592" width="5.28515625" style="4" customWidth="1"/>
    <col min="12593" max="12593" width="1.7109375" style="4" customWidth="1"/>
    <col min="12594" max="12596" width="5.28515625" style="4" customWidth="1"/>
    <col min="12597" max="12597" width="1.7109375" style="4" customWidth="1"/>
    <col min="12598" max="12600" width="5.28515625" style="4" customWidth="1"/>
    <col min="12601" max="12799" width="11.42578125" style="4"/>
    <col min="12800" max="12800" width="22.7109375" style="4" customWidth="1"/>
    <col min="12801" max="12801" width="7.28515625" style="4" customWidth="1"/>
    <col min="12802" max="12802" width="6.85546875" style="4" customWidth="1"/>
    <col min="12803" max="12803" width="6" style="4" bestFit="1" customWidth="1"/>
    <col min="12804" max="12804" width="1.7109375" style="4" customWidth="1"/>
    <col min="12805" max="12805" width="6" style="4" bestFit="1" customWidth="1"/>
    <col min="12806" max="12807" width="5.42578125" style="4" customWidth="1"/>
    <col min="12808" max="12808" width="1.7109375" style="4" customWidth="1"/>
    <col min="12809" max="12811" width="5.140625" style="4" customWidth="1"/>
    <col min="12812" max="12812" width="1.7109375" style="4" customWidth="1"/>
    <col min="12813" max="12815" width="4.7109375" style="4" customWidth="1"/>
    <col min="12816" max="12816" width="1.7109375" style="4" customWidth="1"/>
    <col min="12817" max="12819" width="4.7109375" style="4" customWidth="1"/>
    <col min="12820" max="12820" width="1.7109375" style="4" customWidth="1"/>
    <col min="12821" max="12823" width="4.7109375" style="4" customWidth="1"/>
    <col min="12824" max="12824" width="1.7109375" style="4" customWidth="1"/>
    <col min="12825" max="12825" width="4.85546875" style="4" bestFit="1" customWidth="1"/>
    <col min="12826" max="12826" width="4" style="4" customWidth="1"/>
    <col min="12827" max="12827" width="5" style="4" customWidth="1"/>
    <col min="12828" max="12828" width="11.42578125" style="4"/>
    <col min="12829" max="12829" width="12.42578125" style="4" customWidth="1"/>
    <col min="12830" max="12830" width="10.85546875" style="4" customWidth="1"/>
    <col min="12831" max="12832" width="6.140625" style="4" customWidth="1"/>
    <col min="12833" max="12833" width="1.7109375" style="4" customWidth="1"/>
    <col min="12834" max="12834" width="6" style="4" customWidth="1"/>
    <col min="12835" max="12836" width="5.28515625" style="4" customWidth="1"/>
    <col min="12837" max="12837" width="1.7109375" style="4" customWidth="1"/>
    <col min="12838" max="12840" width="5.28515625" style="4" customWidth="1"/>
    <col min="12841" max="12841" width="1.7109375" style="4" customWidth="1"/>
    <col min="12842" max="12844" width="5.28515625" style="4" customWidth="1"/>
    <col min="12845" max="12845" width="1.7109375" style="4" customWidth="1"/>
    <col min="12846" max="12848" width="5.28515625" style="4" customWidth="1"/>
    <col min="12849" max="12849" width="1.7109375" style="4" customWidth="1"/>
    <col min="12850" max="12852" width="5.28515625" style="4" customWidth="1"/>
    <col min="12853" max="12853" width="1.7109375" style="4" customWidth="1"/>
    <col min="12854" max="12856" width="5.28515625" style="4" customWidth="1"/>
    <col min="12857" max="13055" width="11.42578125" style="4"/>
    <col min="13056" max="13056" width="22.7109375" style="4" customWidth="1"/>
    <col min="13057" max="13057" width="7.28515625" style="4" customWidth="1"/>
    <col min="13058" max="13058" width="6.85546875" style="4" customWidth="1"/>
    <col min="13059" max="13059" width="6" style="4" bestFit="1" customWidth="1"/>
    <col min="13060" max="13060" width="1.7109375" style="4" customWidth="1"/>
    <col min="13061" max="13061" width="6" style="4" bestFit="1" customWidth="1"/>
    <col min="13062" max="13063" width="5.42578125" style="4" customWidth="1"/>
    <col min="13064" max="13064" width="1.7109375" style="4" customWidth="1"/>
    <col min="13065" max="13067" width="5.140625" style="4" customWidth="1"/>
    <col min="13068" max="13068" width="1.7109375" style="4" customWidth="1"/>
    <col min="13069" max="13071" width="4.7109375" style="4" customWidth="1"/>
    <col min="13072" max="13072" width="1.7109375" style="4" customWidth="1"/>
    <col min="13073" max="13075" width="4.7109375" style="4" customWidth="1"/>
    <col min="13076" max="13076" width="1.7109375" style="4" customWidth="1"/>
    <col min="13077" max="13079" width="4.7109375" style="4" customWidth="1"/>
    <col min="13080" max="13080" width="1.7109375" style="4" customWidth="1"/>
    <col min="13081" max="13081" width="4.85546875" style="4" bestFit="1" customWidth="1"/>
    <col min="13082" max="13082" width="4" style="4" customWidth="1"/>
    <col min="13083" max="13083" width="5" style="4" customWidth="1"/>
    <col min="13084" max="13084" width="11.42578125" style="4"/>
    <col min="13085" max="13085" width="12.42578125" style="4" customWidth="1"/>
    <col min="13086" max="13086" width="10.85546875" style="4" customWidth="1"/>
    <col min="13087" max="13088" width="6.140625" style="4" customWidth="1"/>
    <col min="13089" max="13089" width="1.7109375" style="4" customWidth="1"/>
    <col min="13090" max="13090" width="6" style="4" customWidth="1"/>
    <col min="13091" max="13092" width="5.28515625" style="4" customWidth="1"/>
    <col min="13093" max="13093" width="1.7109375" style="4" customWidth="1"/>
    <col min="13094" max="13096" width="5.28515625" style="4" customWidth="1"/>
    <col min="13097" max="13097" width="1.7109375" style="4" customWidth="1"/>
    <col min="13098" max="13100" width="5.28515625" style="4" customWidth="1"/>
    <col min="13101" max="13101" width="1.7109375" style="4" customWidth="1"/>
    <col min="13102" max="13104" width="5.28515625" style="4" customWidth="1"/>
    <col min="13105" max="13105" width="1.7109375" style="4" customWidth="1"/>
    <col min="13106" max="13108" width="5.28515625" style="4" customWidth="1"/>
    <col min="13109" max="13109" width="1.7109375" style="4" customWidth="1"/>
    <col min="13110" max="13112" width="5.28515625" style="4" customWidth="1"/>
    <col min="13113" max="13311" width="11.42578125" style="4"/>
    <col min="13312" max="13312" width="22.7109375" style="4" customWidth="1"/>
    <col min="13313" max="13313" width="7.28515625" style="4" customWidth="1"/>
    <col min="13314" max="13314" width="6.85546875" style="4" customWidth="1"/>
    <col min="13315" max="13315" width="6" style="4" bestFit="1" customWidth="1"/>
    <col min="13316" max="13316" width="1.7109375" style="4" customWidth="1"/>
    <col min="13317" max="13317" width="6" style="4" bestFit="1" customWidth="1"/>
    <col min="13318" max="13319" width="5.42578125" style="4" customWidth="1"/>
    <col min="13320" max="13320" width="1.7109375" style="4" customWidth="1"/>
    <col min="13321" max="13323" width="5.140625" style="4" customWidth="1"/>
    <col min="13324" max="13324" width="1.7109375" style="4" customWidth="1"/>
    <col min="13325" max="13327" width="4.7109375" style="4" customWidth="1"/>
    <col min="13328" max="13328" width="1.7109375" style="4" customWidth="1"/>
    <col min="13329" max="13331" width="4.7109375" style="4" customWidth="1"/>
    <col min="13332" max="13332" width="1.7109375" style="4" customWidth="1"/>
    <col min="13333" max="13335" width="4.7109375" style="4" customWidth="1"/>
    <col min="13336" max="13336" width="1.7109375" style="4" customWidth="1"/>
    <col min="13337" max="13337" width="4.85546875" style="4" bestFit="1" customWidth="1"/>
    <col min="13338" max="13338" width="4" style="4" customWidth="1"/>
    <col min="13339" max="13339" width="5" style="4" customWidth="1"/>
    <col min="13340" max="13340" width="11.42578125" style="4"/>
    <col min="13341" max="13341" width="12.42578125" style="4" customWidth="1"/>
    <col min="13342" max="13342" width="10.85546875" style="4" customWidth="1"/>
    <col min="13343" max="13344" width="6.140625" style="4" customWidth="1"/>
    <col min="13345" max="13345" width="1.7109375" style="4" customWidth="1"/>
    <col min="13346" max="13346" width="6" style="4" customWidth="1"/>
    <col min="13347" max="13348" width="5.28515625" style="4" customWidth="1"/>
    <col min="13349" max="13349" width="1.7109375" style="4" customWidth="1"/>
    <col min="13350" max="13352" width="5.28515625" style="4" customWidth="1"/>
    <col min="13353" max="13353" width="1.7109375" style="4" customWidth="1"/>
    <col min="13354" max="13356" width="5.28515625" style="4" customWidth="1"/>
    <col min="13357" max="13357" width="1.7109375" style="4" customWidth="1"/>
    <col min="13358" max="13360" width="5.28515625" style="4" customWidth="1"/>
    <col min="13361" max="13361" width="1.7109375" style="4" customWidth="1"/>
    <col min="13362" max="13364" width="5.28515625" style="4" customWidth="1"/>
    <col min="13365" max="13365" width="1.7109375" style="4" customWidth="1"/>
    <col min="13366" max="13368" width="5.28515625" style="4" customWidth="1"/>
    <col min="13369" max="13567" width="11.42578125" style="4"/>
    <col min="13568" max="13568" width="22.7109375" style="4" customWidth="1"/>
    <col min="13569" max="13569" width="7.28515625" style="4" customWidth="1"/>
    <col min="13570" max="13570" width="6.85546875" style="4" customWidth="1"/>
    <col min="13571" max="13571" width="6" style="4" bestFit="1" customWidth="1"/>
    <col min="13572" max="13572" width="1.7109375" style="4" customWidth="1"/>
    <col min="13573" max="13573" width="6" style="4" bestFit="1" customWidth="1"/>
    <col min="13574" max="13575" width="5.42578125" style="4" customWidth="1"/>
    <col min="13576" max="13576" width="1.7109375" style="4" customWidth="1"/>
    <col min="13577" max="13579" width="5.140625" style="4" customWidth="1"/>
    <col min="13580" max="13580" width="1.7109375" style="4" customWidth="1"/>
    <col min="13581" max="13583" width="4.7109375" style="4" customWidth="1"/>
    <col min="13584" max="13584" width="1.7109375" style="4" customWidth="1"/>
    <col min="13585" max="13587" width="4.7109375" style="4" customWidth="1"/>
    <col min="13588" max="13588" width="1.7109375" style="4" customWidth="1"/>
    <col min="13589" max="13591" width="4.7109375" style="4" customWidth="1"/>
    <col min="13592" max="13592" width="1.7109375" style="4" customWidth="1"/>
    <col min="13593" max="13593" width="4.85546875" style="4" bestFit="1" customWidth="1"/>
    <col min="13594" max="13594" width="4" style="4" customWidth="1"/>
    <col min="13595" max="13595" width="5" style="4" customWidth="1"/>
    <col min="13596" max="13596" width="11.42578125" style="4"/>
    <col min="13597" max="13597" width="12.42578125" style="4" customWidth="1"/>
    <col min="13598" max="13598" width="10.85546875" style="4" customWidth="1"/>
    <col min="13599" max="13600" width="6.140625" style="4" customWidth="1"/>
    <col min="13601" max="13601" width="1.7109375" style="4" customWidth="1"/>
    <col min="13602" max="13602" width="6" style="4" customWidth="1"/>
    <col min="13603" max="13604" width="5.28515625" style="4" customWidth="1"/>
    <col min="13605" max="13605" width="1.7109375" style="4" customWidth="1"/>
    <col min="13606" max="13608" width="5.28515625" style="4" customWidth="1"/>
    <col min="13609" max="13609" width="1.7109375" style="4" customWidth="1"/>
    <col min="13610" max="13612" width="5.28515625" style="4" customWidth="1"/>
    <col min="13613" max="13613" width="1.7109375" style="4" customWidth="1"/>
    <col min="13614" max="13616" width="5.28515625" style="4" customWidth="1"/>
    <col min="13617" max="13617" width="1.7109375" style="4" customWidth="1"/>
    <col min="13618" max="13620" width="5.28515625" style="4" customWidth="1"/>
    <col min="13621" max="13621" width="1.7109375" style="4" customWidth="1"/>
    <col min="13622" max="13624" width="5.28515625" style="4" customWidth="1"/>
    <col min="13625" max="13823" width="11.42578125" style="4"/>
    <col min="13824" max="13824" width="22.7109375" style="4" customWidth="1"/>
    <col min="13825" max="13825" width="7.28515625" style="4" customWidth="1"/>
    <col min="13826" max="13826" width="6.85546875" style="4" customWidth="1"/>
    <col min="13827" max="13827" width="6" style="4" bestFit="1" customWidth="1"/>
    <col min="13828" max="13828" width="1.7109375" style="4" customWidth="1"/>
    <col min="13829" max="13829" width="6" style="4" bestFit="1" customWidth="1"/>
    <col min="13830" max="13831" width="5.42578125" style="4" customWidth="1"/>
    <col min="13832" max="13832" width="1.7109375" style="4" customWidth="1"/>
    <col min="13833" max="13835" width="5.140625" style="4" customWidth="1"/>
    <col min="13836" max="13836" width="1.7109375" style="4" customWidth="1"/>
    <col min="13837" max="13839" width="4.7109375" style="4" customWidth="1"/>
    <col min="13840" max="13840" width="1.7109375" style="4" customWidth="1"/>
    <col min="13841" max="13843" width="4.7109375" style="4" customWidth="1"/>
    <col min="13844" max="13844" width="1.7109375" style="4" customWidth="1"/>
    <col min="13845" max="13847" width="4.7109375" style="4" customWidth="1"/>
    <col min="13848" max="13848" width="1.7109375" style="4" customWidth="1"/>
    <col min="13849" max="13849" width="4.85546875" style="4" bestFit="1" customWidth="1"/>
    <col min="13850" max="13850" width="4" style="4" customWidth="1"/>
    <col min="13851" max="13851" width="5" style="4" customWidth="1"/>
    <col min="13852" max="13852" width="11.42578125" style="4"/>
    <col min="13853" max="13853" width="12.42578125" style="4" customWidth="1"/>
    <col min="13854" max="13854" width="10.85546875" style="4" customWidth="1"/>
    <col min="13855" max="13856" width="6.140625" style="4" customWidth="1"/>
    <col min="13857" max="13857" width="1.7109375" style="4" customWidth="1"/>
    <col min="13858" max="13858" width="6" style="4" customWidth="1"/>
    <col min="13859" max="13860" width="5.28515625" style="4" customWidth="1"/>
    <col min="13861" max="13861" width="1.7109375" style="4" customWidth="1"/>
    <col min="13862" max="13864" width="5.28515625" style="4" customWidth="1"/>
    <col min="13865" max="13865" width="1.7109375" style="4" customWidth="1"/>
    <col min="13866" max="13868" width="5.28515625" style="4" customWidth="1"/>
    <col min="13869" max="13869" width="1.7109375" style="4" customWidth="1"/>
    <col min="13870" max="13872" width="5.28515625" style="4" customWidth="1"/>
    <col min="13873" max="13873" width="1.7109375" style="4" customWidth="1"/>
    <col min="13874" max="13876" width="5.28515625" style="4" customWidth="1"/>
    <col min="13877" max="13877" width="1.7109375" style="4" customWidth="1"/>
    <col min="13878" max="13880" width="5.28515625" style="4" customWidth="1"/>
    <col min="13881" max="14079" width="11.42578125" style="4"/>
    <col min="14080" max="14080" width="22.7109375" style="4" customWidth="1"/>
    <col min="14081" max="14081" width="7.28515625" style="4" customWidth="1"/>
    <col min="14082" max="14082" width="6.85546875" style="4" customWidth="1"/>
    <col min="14083" max="14083" width="6" style="4" bestFit="1" customWidth="1"/>
    <col min="14084" max="14084" width="1.7109375" style="4" customWidth="1"/>
    <col min="14085" max="14085" width="6" style="4" bestFit="1" customWidth="1"/>
    <col min="14086" max="14087" width="5.42578125" style="4" customWidth="1"/>
    <col min="14088" max="14088" width="1.7109375" style="4" customWidth="1"/>
    <col min="14089" max="14091" width="5.140625" style="4" customWidth="1"/>
    <col min="14092" max="14092" width="1.7109375" style="4" customWidth="1"/>
    <col min="14093" max="14095" width="4.7109375" style="4" customWidth="1"/>
    <col min="14096" max="14096" width="1.7109375" style="4" customWidth="1"/>
    <col min="14097" max="14099" width="4.7109375" style="4" customWidth="1"/>
    <col min="14100" max="14100" width="1.7109375" style="4" customWidth="1"/>
    <col min="14101" max="14103" width="4.7109375" style="4" customWidth="1"/>
    <col min="14104" max="14104" width="1.7109375" style="4" customWidth="1"/>
    <col min="14105" max="14105" width="4.85546875" style="4" bestFit="1" customWidth="1"/>
    <col min="14106" max="14106" width="4" style="4" customWidth="1"/>
    <col min="14107" max="14107" width="5" style="4" customWidth="1"/>
    <col min="14108" max="14108" width="11.42578125" style="4"/>
    <col min="14109" max="14109" width="12.42578125" style="4" customWidth="1"/>
    <col min="14110" max="14110" width="10.85546875" style="4" customWidth="1"/>
    <col min="14111" max="14112" width="6.140625" style="4" customWidth="1"/>
    <col min="14113" max="14113" width="1.7109375" style="4" customWidth="1"/>
    <col min="14114" max="14114" width="6" style="4" customWidth="1"/>
    <col min="14115" max="14116" width="5.28515625" style="4" customWidth="1"/>
    <col min="14117" max="14117" width="1.7109375" style="4" customWidth="1"/>
    <col min="14118" max="14120" width="5.28515625" style="4" customWidth="1"/>
    <col min="14121" max="14121" width="1.7109375" style="4" customWidth="1"/>
    <col min="14122" max="14124" width="5.28515625" style="4" customWidth="1"/>
    <col min="14125" max="14125" width="1.7109375" style="4" customWidth="1"/>
    <col min="14126" max="14128" width="5.28515625" style="4" customWidth="1"/>
    <col min="14129" max="14129" width="1.7109375" style="4" customWidth="1"/>
    <col min="14130" max="14132" width="5.28515625" style="4" customWidth="1"/>
    <col min="14133" max="14133" width="1.7109375" style="4" customWidth="1"/>
    <col min="14134" max="14136" width="5.28515625" style="4" customWidth="1"/>
    <col min="14137" max="14335" width="11.42578125" style="4"/>
    <col min="14336" max="14336" width="22.7109375" style="4" customWidth="1"/>
    <col min="14337" max="14337" width="7.28515625" style="4" customWidth="1"/>
    <col min="14338" max="14338" width="6.85546875" style="4" customWidth="1"/>
    <col min="14339" max="14339" width="6" style="4" bestFit="1" customWidth="1"/>
    <col min="14340" max="14340" width="1.7109375" style="4" customWidth="1"/>
    <col min="14341" max="14341" width="6" style="4" bestFit="1" customWidth="1"/>
    <col min="14342" max="14343" width="5.42578125" style="4" customWidth="1"/>
    <col min="14344" max="14344" width="1.7109375" style="4" customWidth="1"/>
    <col min="14345" max="14347" width="5.140625" style="4" customWidth="1"/>
    <col min="14348" max="14348" width="1.7109375" style="4" customWidth="1"/>
    <col min="14349" max="14351" width="4.7109375" style="4" customWidth="1"/>
    <col min="14352" max="14352" width="1.7109375" style="4" customWidth="1"/>
    <col min="14353" max="14355" width="4.7109375" style="4" customWidth="1"/>
    <col min="14356" max="14356" width="1.7109375" style="4" customWidth="1"/>
    <col min="14357" max="14359" width="4.7109375" style="4" customWidth="1"/>
    <col min="14360" max="14360" width="1.7109375" style="4" customWidth="1"/>
    <col min="14361" max="14361" width="4.85546875" style="4" bestFit="1" customWidth="1"/>
    <col min="14362" max="14362" width="4" style="4" customWidth="1"/>
    <col min="14363" max="14363" width="5" style="4" customWidth="1"/>
    <col min="14364" max="14364" width="11.42578125" style="4"/>
    <col min="14365" max="14365" width="12.42578125" style="4" customWidth="1"/>
    <col min="14366" max="14366" width="10.85546875" style="4" customWidth="1"/>
    <col min="14367" max="14368" width="6.140625" style="4" customWidth="1"/>
    <col min="14369" max="14369" width="1.7109375" style="4" customWidth="1"/>
    <col min="14370" max="14370" width="6" style="4" customWidth="1"/>
    <col min="14371" max="14372" width="5.28515625" style="4" customWidth="1"/>
    <col min="14373" max="14373" width="1.7109375" style="4" customWidth="1"/>
    <col min="14374" max="14376" width="5.28515625" style="4" customWidth="1"/>
    <col min="14377" max="14377" width="1.7109375" style="4" customWidth="1"/>
    <col min="14378" max="14380" width="5.28515625" style="4" customWidth="1"/>
    <col min="14381" max="14381" width="1.7109375" style="4" customWidth="1"/>
    <col min="14382" max="14384" width="5.28515625" style="4" customWidth="1"/>
    <col min="14385" max="14385" width="1.7109375" style="4" customWidth="1"/>
    <col min="14386" max="14388" width="5.28515625" style="4" customWidth="1"/>
    <col min="14389" max="14389" width="1.7109375" style="4" customWidth="1"/>
    <col min="14390" max="14392" width="5.28515625" style="4" customWidth="1"/>
    <col min="14393" max="14591" width="11.42578125" style="4"/>
    <col min="14592" max="14592" width="22.7109375" style="4" customWidth="1"/>
    <col min="14593" max="14593" width="7.28515625" style="4" customWidth="1"/>
    <col min="14594" max="14594" width="6.85546875" style="4" customWidth="1"/>
    <col min="14595" max="14595" width="6" style="4" bestFit="1" customWidth="1"/>
    <col min="14596" max="14596" width="1.7109375" style="4" customWidth="1"/>
    <col min="14597" max="14597" width="6" style="4" bestFit="1" customWidth="1"/>
    <col min="14598" max="14599" width="5.42578125" style="4" customWidth="1"/>
    <col min="14600" max="14600" width="1.7109375" style="4" customWidth="1"/>
    <col min="14601" max="14603" width="5.140625" style="4" customWidth="1"/>
    <col min="14604" max="14604" width="1.7109375" style="4" customWidth="1"/>
    <col min="14605" max="14607" width="4.7109375" style="4" customWidth="1"/>
    <col min="14608" max="14608" width="1.7109375" style="4" customWidth="1"/>
    <col min="14609" max="14611" width="4.7109375" style="4" customWidth="1"/>
    <col min="14612" max="14612" width="1.7109375" style="4" customWidth="1"/>
    <col min="14613" max="14615" width="4.7109375" style="4" customWidth="1"/>
    <col min="14616" max="14616" width="1.7109375" style="4" customWidth="1"/>
    <col min="14617" max="14617" width="4.85546875" style="4" bestFit="1" customWidth="1"/>
    <col min="14618" max="14618" width="4" style="4" customWidth="1"/>
    <col min="14619" max="14619" width="5" style="4" customWidth="1"/>
    <col min="14620" max="14620" width="11.42578125" style="4"/>
    <col min="14621" max="14621" width="12.42578125" style="4" customWidth="1"/>
    <col min="14622" max="14622" width="10.85546875" style="4" customWidth="1"/>
    <col min="14623" max="14624" width="6.140625" style="4" customWidth="1"/>
    <col min="14625" max="14625" width="1.7109375" style="4" customWidth="1"/>
    <col min="14626" max="14626" width="6" style="4" customWidth="1"/>
    <col min="14627" max="14628" width="5.28515625" style="4" customWidth="1"/>
    <col min="14629" max="14629" width="1.7109375" style="4" customWidth="1"/>
    <col min="14630" max="14632" width="5.28515625" style="4" customWidth="1"/>
    <col min="14633" max="14633" width="1.7109375" style="4" customWidth="1"/>
    <col min="14634" max="14636" width="5.28515625" style="4" customWidth="1"/>
    <col min="14637" max="14637" width="1.7109375" style="4" customWidth="1"/>
    <col min="14638" max="14640" width="5.28515625" style="4" customWidth="1"/>
    <col min="14641" max="14641" width="1.7109375" style="4" customWidth="1"/>
    <col min="14642" max="14644" width="5.28515625" style="4" customWidth="1"/>
    <col min="14645" max="14645" width="1.7109375" style="4" customWidth="1"/>
    <col min="14646" max="14648" width="5.28515625" style="4" customWidth="1"/>
    <col min="14649" max="14847" width="11.42578125" style="4"/>
    <col min="14848" max="14848" width="22.7109375" style="4" customWidth="1"/>
    <col min="14849" max="14849" width="7.28515625" style="4" customWidth="1"/>
    <col min="14850" max="14850" width="6.85546875" style="4" customWidth="1"/>
    <col min="14851" max="14851" width="6" style="4" bestFit="1" customWidth="1"/>
    <col min="14852" max="14852" width="1.7109375" style="4" customWidth="1"/>
    <col min="14853" max="14853" width="6" style="4" bestFit="1" customWidth="1"/>
    <col min="14854" max="14855" width="5.42578125" style="4" customWidth="1"/>
    <col min="14856" max="14856" width="1.7109375" style="4" customWidth="1"/>
    <col min="14857" max="14859" width="5.140625" style="4" customWidth="1"/>
    <col min="14860" max="14860" width="1.7109375" style="4" customWidth="1"/>
    <col min="14861" max="14863" width="4.7109375" style="4" customWidth="1"/>
    <col min="14864" max="14864" width="1.7109375" style="4" customWidth="1"/>
    <col min="14865" max="14867" width="4.7109375" style="4" customWidth="1"/>
    <col min="14868" max="14868" width="1.7109375" style="4" customWidth="1"/>
    <col min="14869" max="14871" width="4.7109375" style="4" customWidth="1"/>
    <col min="14872" max="14872" width="1.7109375" style="4" customWidth="1"/>
    <col min="14873" max="14873" width="4.85546875" style="4" bestFit="1" customWidth="1"/>
    <col min="14874" max="14874" width="4" style="4" customWidth="1"/>
    <col min="14875" max="14875" width="5" style="4" customWidth="1"/>
    <col min="14876" max="14876" width="11.42578125" style="4"/>
    <col min="14877" max="14877" width="12.42578125" style="4" customWidth="1"/>
    <col min="14878" max="14878" width="10.85546875" style="4" customWidth="1"/>
    <col min="14879" max="14880" width="6.140625" style="4" customWidth="1"/>
    <col min="14881" max="14881" width="1.7109375" style="4" customWidth="1"/>
    <col min="14882" max="14882" width="6" style="4" customWidth="1"/>
    <col min="14883" max="14884" width="5.28515625" style="4" customWidth="1"/>
    <col min="14885" max="14885" width="1.7109375" style="4" customWidth="1"/>
    <col min="14886" max="14888" width="5.28515625" style="4" customWidth="1"/>
    <col min="14889" max="14889" width="1.7109375" style="4" customWidth="1"/>
    <col min="14890" max="14892" width="5.28515625" style="4" customWidth="1"/>
    <col min="14893" max="14893" width="1.7109375" style="4" customWidth="1"/>
    <col min="14894" max="14896" width="5.28515625" style="4" customWidth="1"/>
    <col min="14897" max="14897" width="1.7109375" style="4" customWidth="1"/>
    <col min="14898" max="14900" width="5.28515625" style="4" customWidth="1"/>
    <col min="14901" max="14901" width="1.7109375" style="4" customWidth="1"/>
    <col min="14902" max="14904" width="5.28515625" style="4" customWidth="1"/>
    <col min="14905" max="15103" width="11.42578125" style="4"/>
    <col min="15104" max="15104" width="22.7109375" style="4" customWidth="1"/>
    <col min="15105" max="15105" width="7.28515625" style="4" customWidth="1"/>
    <col min="15106" max="15106" width="6.85546875" style="4" customWidth="1"/>
    <col min="15107" max="15107" width="6" style="4" bestFit="1" customWidth="1"/>
    <col min="15108" max="15108" width="1.7109375" style="4" customWidth="1"/>
    <col min="15109" max="15109" width="6" style="4" bestFit="1" customWidth="1"/>
    <col min="15110" max="15111" width="5.42578125" style="4" customWidth="1"/>
    <col min="15112" max="15112" width="1.7109375" style="4" customWidth="1"/>
    <col min="15113" max="15115" width="5.140625" style="4" customWidth="1"/>
    <col min="15116" max="15116" width="1.7109375" style="4" customWidth="1"/>
    <col min="15117" max="15119" width="4.7109375" style="4" customWidth="1"/>
    <col min="15120" max="15120" width="1.7109375" style="4" customWidth="1"/>
    <col min="15121" max="15123" width="4.7109375" style="4" customWidth="1"/>
    <col min="15124" max="15124" width="1.7109375" style="4" customWidth="1"/>
    <col min="15125" max="15127" width="4.7109375" style="4" customWidth="1"/>
    <col min="15128" max="15128" width="1.7109375" style="4" customWidth="1"/>
    <col min="15129" max="15129" width="4.85546875" style="4" bestFit="1" customWidth="1"/>
    <col min="15130" max="15130" width="4" style="4" customWidth="1"/>
    <col min="15131" max="15131" width="5" style="4" customWidth="1"/>
    <col min="15132" max="15132" width="11.42578125" style="4"/>
    <col min="15133" max="15133" width="12.42578125" style="4" customWidth="1"/>
    <col min="15134" max="15134" width="10.85546875" style="4" customWidth="1"/>
    <col min="15135" max="15136" width="6.140625" style="4" customWidth="1"/>
    <col min="15137" max="15137" width="1.7109375" style="4" customWidth="1"/>
    <col min="15138" max="15138" width="6" style="4" customWidth="1"/>
    <col min="15139" max="15140" width="5.28515625" style="4" customWidth="1"/>
    <col min="15141" max="15141" width="1.7109375" style="4" customWidth="1"/>
    <col min="15142" max="15144" width="5.28515625" style="4" customWidth="1"/>
    <col min="15145" max="15145" width="1.7109375" style="4" customWidth="1"/>
    <col min="15146" max="15148" width="5.28515625" style="4" customWidth="1"/>
    <col min="15149" max="15149" width="1.7109375" style="4" customWidth="1"/>
    <col min="15150" max="15152" width="5.28515625" style="4" customWidth="1"/>
    <col min="15153" max="15153" width="1.7109375" style="4" customWidth="1"/>
    <col min="15154" max="15156" width="5.28515625" style="4" customWidth="1"/>
    <col min="15157" max="15157" width="1.7109375" style="4" customWidth="1"/>
    <col min="15158" max="15160" width="5.28515625" style="4" customWidth="1"/>
    <col min="15161" max="15359" width="11.42578125" style="4"/>
    <col min="15360" max="15360" width="22.7109375" style="4" customWidth="1"/>
    <col min="15361" max="15361" width="7.28515625" style="4" customWidth="1"/>
    <col min="15362" max="15362" width="6.85546875" style="4" customWidth="1"/>
    <col min="15363" max="15363" width="6" style="4" bestFit="1" customWidth="1"/>
    <col min="15364" max="15364" width="1.7109375" style="4" customWidth="1"/>
    <col min="15365" max="15365" width="6" style="4" bestFit="1" customWidth="1"/>
    <col min="15366" max="15367" width="5.42578125" style="4" customWidth="1"/>
    <col min="15368" max="15368" width="1.7109375" style="4" customWidth="1"/>
    <col min="15369" max="15371" width="5.140625" style="4" customWidth="1"/>
    <col min="15372" max="15372" width="1.7109375" style="4" customWidth="1"/>
    <col min="15373" max="15375" width="4.7109375" style="4" customWidth="1"/>
    <col min="15376" max="15376" width="1.7109375" style="4" customWidth="1"/>
    <col min="15377" max="15379" width="4.7109375" style="4" customWidth="1"/>
    <col min="15380" max="15380" width="1.7109375" style="4" customWidth="1"/>
    <col min="15381" max="15383" width="4.7109375" style="4" customWidth="1"/>
    <col min="15384" max="15384" width="1.7109375" style="4" customWidth="1"/>
    <col min="15385" max="15385" width="4.85546875" style="4" bestFit="1" customWidth="1"/>
    <col min="15386" max="15386" width="4" style="4" customWidth="1"/>
    <col min="15387" max="15387" width="5" style="4" customWidth="1"/>
    <col min="15388" max="15388" width="11.42578125" style="4"/>
    <col min="15389" max="15389" width="12.42578125" style="4" customWidth="1"/>
    <col min="15390" max="15390" width="10.85546875" style="4" customWidth="1"/>
    <col min="15391" max="15392" width="6.140625" style="4" customWidth="1"/>
    <col min="15393" max="15393" width="1.7109375" style="4" customWidth="1"/>
    <col min="15394" max="15394" width="6" style="4" customWidth="1"/>
    <col min="15395" max="15396" width="5.28515625" style="4" customWidth="1"/>
    <col min="15397" max="15397" width="1.7109375" style="4" customWidth="1"/>
    <col min="15398" max="15400" width="5.28515625" style="4" customWidth="1"/>
    <col min="15401" max="15401" width="1.7109375" style="4" customWidth="1"/>
    <col min="15402" max="15404" width="5.28515625" style="4" customWidth="1"/>
    <col min="15405" max="15405" width="1.7109375" style="4" customWidth="1"/>
    <col min="15406" max="15408" width="5.28515625" style="4" customWidth="1"/>
    <col min="15409" max="15409" width="1.7109375" style="4" customWidth="1"/>
    <col min="15410" max="15412" width="5.28515625" style="4" customWidth="1"/>
    <col min="15413" max="15413" width="1.7109375" style="4" customWidth="1"/>
    <col min="15414" max="15416" width="5.28515625" style="4" customWidth="1"/>
    <col min="15417" max="15615" width="11.42578125" style="4"/>
    <col min="15616" max="15616" width="22.7109375" style="4" customWidth="1"/>
    <col min="15617" max="15617" width="7.28515625" style="4" customWidth="1"/>
    <col min="15618" max="15618" width="6.85546875" style="4" customWidth="1"/>
    <col min="15619" max="15619" width="6" style="4" bestFit="1" customWidth="1"/>
    <col min="15620" max="15620" width="1.7109375" style="4" customWidth="1"/>
    <col min="15621" max="15621" width="6" style="4" bestFit="1" customWidth="1"/>
    <col min="15622" max="15623" width="5.42578125" style="4" customWidth="1"/>
    <col min="15624" max="15624" width="1.7109375" style="4" customWidth="1"/>
    <col min="15625" max="15627" width="5.140625" style="4" customWidth="1"/>
    <col min="15628" max="15628" width="1.7109375" style="4" customWidth="1"/>
    <col min="15629" max="15631" width="4.7109375" style="4" customWidth="1"/>
    <col min="15632" max="15632" width="1.7109375" style="4" customWidth="1"/>
    <col min="15633" max="15635" width="4.7109375" style="4" customWidth="1"/>
    <col min="15636" max="15636" width="1.7109375" style="4" customWidth="1"/>
    <col min="15637" max="15639" width="4.7109375" style="4" customWidth="1"/>
    <col min="15640" max="15640" width="1.7109375" style="4" customWidth="1"/>
    <col min="15641" max="15641" width="4.85546875" style="4" bestFit="1" customWidth="1"/>
    <col min="15642" max="15642" width="4" style="4" customWidth="1"/>
    <col min="15643" max="15643" width="5" style="4" customWidth="1"/>
    <col min="15644" max="15644" width="11.42578125" style="4"/>
    <col min="15645" max="15645" width="12.42578125" style="4" customWidth="1"/>
    <col min="15646" max="15646" width="10.85546875" style="4" customWidth="1"/>
    <col min="15647" max="15648" width="6.140625" style="4" customWidth="1"/>
    <col min="15649" max="15649" width="1.7109375" style="4" customWidth="1"/>
    <col min="15650" max="15650" width="6" style="4" customWidth="1"/>
    <col min="15651" max="15652" width="5.28515625" style="4" customWidth="1"/>
    <col min="15653" max="15653" width="1.7109375" style="4" customWidth="1"/>
    <col min="15654" max="15656" width="5.28515625" style="4" customWidth="1"/>
    <col min="15657" max="15657" width="1.7109375" style="4" customWidth="1"/>
    <col min="15658" max="15660" width="5.28515625" style="4" customWidth="1"/>
    <col min="15661" max="15661" width="1.7109375" style="4" customWidth="1"/>
    <col min="15662" max="15664" width="5.28515625" style="4" customWidth="1"/>
    <col min="15665" max="15665" width="1.7109375" style="4" customWidth="1"/>
    <col min="15666" max="15668" width="5.28515625" style="4" customWidth="1"/>
    <col min="15669" max="15669" width="1.7109375" style="4" customWidth="1"/>
    <col min="15670" max="15672" width="5.28515625" style="4" customWidth="1"/>
    <col min="15673" max="15871" width="11.42578125" style="4"/>
    <col min="15872" max="15872" width="22.7109375" style="4" customWidth="1"/>
    <col min="15873" max="15873" width="7.28515625" style="4" customWidth="1"/>
    <col min="15874" max="15874" width="6.85546875" style="4" customWidth="1"/>
    <col min="15875" max="15875" width="6" style="4" bestFit="1" customWidth="1"/>
    <col min="15876" max="15876" width="1.7109375" style="4" customWidth="1"/>
    <col min="15877" max="15877" width="6" style="4" bestFit="1" customWidth="1"/>
    <col min="15878" max="15879" width="5.42578125" style="4" customWidth="1"/>
    <col min="15880" max="15880" width="1.7109375" style="4" customWidth="1"/>
    <col min="15881" max="15883" width="5.140625" style="4" customWidth="1"/>
    <col min="15884" max="15884" width="1.7109375" style="4" customWidth="1"/>
    <col min="15885" max="15887" width="4.7109375" style="4" customWidth="1"/>
    <col min="15888" max="15888" width="1.7109375" style="4" customWidth="1"/>
    <col min="15889" max="15891" width="4.7109375" style="4" customWidth="1"/>
    <col min="15892" max="15892" width="1.7109375" style="4" customWidth="1"/>
    <col min="15893" max="15895" width="4.7109375" style="4" customWidth="1"/>
    <col min="15896" max="15896" width="1.7109375" style="4" customWidth="1"/>
    <col min="15897" max="15897" width="4.85546875" style="4" bestFit="1" customWidth="1"/>
    <col min="15898" max="15898" width="4" style="4" customWidth="1"/>
    <col min="15899" max="15899" width="5" style="4" customWidth="1"/>
    <col min="15900" max="15900" width="11.42578125" style="4"/>
    <col min="15901" max="15901" width="12.42578125" style="4" customWidth="1"/>
    <col min="15902" max="15902" width="10.85546875" style="4" customWidth="1"/>
    <col min="15903" max="15904" width="6.140625" style="4" customWidth="1"/>
    <col min="15905" max="15905" width="1.7109375" style="4" customWidth="1"/>
    <col min="15906" max="15906" width="6" style="4" customWidth="1"/>
    <col min="15907" max="15908" width="5.28515625" style="4" customWidth="1"/>
    <col min="15909" max="15909" width="1.7109375" style="4" customWidth="1"/>
    <col min="15910" max="15912" width="5.28515625" style="4" customWidth="1"/>
    <col min="15913" max="15913" width="1.7109375" style="4" customWidth="1"/>
    <col min="15914" max="15916" width="5.28515625" style="4" customWidth="1"/>
    <col min="15917" max="15917" width="1.7109375" style="4" customWidth="1"/>
    <col min="15918" max="15920" width="5.28515625" style="4" customWidth="1"/>
    <col min="15921" max="15921" width="1.7109375" style="4" customWidth="1"/>
    <col min="15922" max="15924" width="5.28515625" style="4" customWidth="1"/>
    <col min="15925" max="15925" width="1.7109375" style="4" customWidth="1"/>
    <col min="15926" max="15928" width="5.28515625" style="4" customWidth="1"/>
    <col min="15929" max="16127" width="11.42578125" style="4"/>
    <col min="16128" max="16128" width="22.7109375" style="4" customWidth="1"/>
    <col min="16129" max="16129" width="7.28515625" style="4" customWidth="1"/>
    <col min="16130" max="16130" width="6.85546875" style="4" customWidth="1"/>
    <col min="16131" max="16131" width="6" style="4" bestFit="1" customWidth="1"/>
    <col min="16132" max="16132" width="1.7109375" style="4" customWidth="1"/>
    <col min="16133" max="16133" width="6" style="4" bestFit="1" customWidth="1"/>
    <col min="16134" max="16135" width="5.42578125" style="4" customWidth="1"/>
    <col min="16136" max="16136" width="1.7109375" style="4" customWidth="1"/>
    <col min="16137" max="16139" width="5.140625" style="4" customWidth="1"/>
    <col min="16140" max="16140" width="1.7109375" style="4" customWidth="1"/>
    <col min="16141" max="16143" width="4.7109375" style="4" customWidth="1"/>
    <col min="16144" max="16144" width="1.7109375" style="4" customWidth="1"/>
    <col min="16145" max="16147" width="4.7109375" style="4" customWidth="1"/>
    <col min="16148" max="16148" width="1.7109375" style="4" customWidth="1"/>
    <col min="16149" max="16151" width="4.7109375" style="4" customWidth="1"/>
    <col min="16152" max="16152" width="1.7109375" style="4" customWidth="1"/>
    <col min="16153" max="16153" width="4.85546875" style="4" bestFit="1" customWidth="1"/>
    <col min="16154" max="16154" width="4" style="4" customWidth="1"/>
    <col min="16155" max="16155" width="5" style="4" customWidth="1"/>
    <col min="16156" max="16156" width="11.42578125" style="4"/>
    <col min="16157" max="16157" width="12.42578125" style="4" customWidth="1"/>
    <col min="16158" max="16158" width="10.85546875" style="4" customWidth="1"/>
    <col min="16159" max="16160" width="6.140625" style="4" customWidth="1"/>
    <col min="16161" max="16161" width="1.7109375" style="4" customWidth="1"/>
    <col min="16162" max="16162" width="6" style="4" customWidth="1"/>
    <col min="16163" max="16164" width="5.28515625" style="4" customWidth="1"/>
    <col min="16165" max="16165" width="1.7109375" style="4" customWidth="1"/>
    <col min="16166" max="16168" width="5.28515625" style="4" customWidth="1"/>
    <col min="16169" max="16169" width="1.7109375" style="4" customWidth="1"/>
    <col min="16170" max="16172" width="5.28515625" style="4" customWidth="1"/>
    <col min="16173" max="16173" width="1.7109375" style="4" customWidth="1"/>
    <col min="16174" max="16176" width="5.28515625" style="4" customWidth="1"/>
    <col min="16177" max="16177" width="1.7109375" style="4" customWidth="1"/>
    <col min="16178" max="16180" width="5.28515625" style="4" customWidth="1"/>
    <col min="16181" max="16181" width="1.7109375" style="4" customWidth="1"/>
    <col min="16182" max="16184" width="5.28515625" style="4" customWidth="1"/>
    <col min="16185" max="16384" width="11.42578125" style="4"/>
  </cols>
  <sheetData>
    <row r="1" spans="1:61" s="37" customFormat="1" ht="14.25" customHeight="1" thickBot="1" x14ac:dyDescent="0.3">
      <c r="A1" s="327" t="s">
        <v>149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D1" s="39"/>
      <c r="AE1" s="40"/>
      <c r="AF1" s="41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G1" s="258" t="s">
        <v>232</v>
      </c>
    </row>
    <row r="2" spans="1:61" s="37" customFormat="1" ht="15" x14ac:dyDescent="0.25">
      <c r="A2" s="327" t="s">
        <v>96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D2" s="326" t="s">
        <v>95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61" s="37" customFormat="1" ht="15" x14ac:dyDescent="0.25">
      <c r="A3" s="327" t="s">
        <v>131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D3" s="326" t="s">
        <v>186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1" s="37" customFormat="1" ht="15" x14ac:dyDescent="0.25">
      <c r="A4" s="327" t="s">
        <v>130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61" s="37" customFormat="1" ht="15" x14ac:dyDescent="0.25">
      <c r="A5" s="327" t="s">
        <v>129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D5" s="326" t="s">
        <v>171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61" s="37" customFormat="1" ht="15.75" thickBot="1" x14ac:dyDescent="0.3">
      <c r="A6" s="42"/>
      <c r="B6" s="42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91"/>
      <c r="AD6" s="321" t="s">
        <v>172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</row>
    <row r="7" spans="1:61" ht="13.5" thickBot="1" x14ac:dyDescent="0.3">
      <c r="A7" s="309" t="s">
        <v>128</v>
      </c>
      <c r="B7" s="311" t="s">
        <v>11</v>
      </c>
      <c r="C7" s="311"/>
      <c r="D7" s="311"/>
      <c r="E7" s="59"/>
      <c r="F7" s="311" t="s">
        <v>22</v>
      </c>
      <c r="G7" s="311"/>
      <c r="H7" s="311"/>
      <c r="I7" s="59"/>
      <c r="J7" s="311" t="s">
        <v>23</v>
      </c>
      <c r="K7" s="311"/>
      <c r="L7" s="311"/>
      <c r="M7" s="59"/>
      <c r="N7" s="311" t="s">
        <v>24</v>
      </c>
      <c r="O7" s="311"/>
      <c r="P7" s="311"/>
      <c r="Q7" s="59"/>
      <c r="R7" s="311" t="s">
        <v>25</v>
      </c>
      <c r="S7" s="311"/>
      <c r="T7" s="311"/>
      <c r="U7" s="59"/>
      <c r="V7" s="311" t="s">
        <v>26</v>
      </c>
      <c r="W7" s="311"/>
      <c r="X7" s="311"/>
      <c r="Y7" s="59"/>
      <c r="Z7" s="311" t="s">
        <v>27</v>
      </c>
      <c r="AA7" s="311"/>
      <c r="AB7" s="311"/>
      <c r="AC7" s="19"/>
      <c r="AD7" s="337" t="s">
        <v>128</v>
      </c>
      <c r="AE7" s="324" t="s">
        <v>11</v>
      </c>
      <c r="AF7" s="324"/>
      <c r="AG7" s="324"/>
      <c r="AH7" s="134"/>
      <c r="AI7" s="324" t="s">
        <v>22</v>
      </c>
      <c r="AJ7" s="324"/>
      <c r="AK7" s="324"/>
      <c r="AL7" s="134"/>
      <c r="AM7" s="324" t="s">
        <v>23</v>
      </c>
      <c r="AN7" s="324"/>
      <c r="AO7" s="324"/>
      <c r="AP7" s="134"/>
      <c r="AQ7" s="324" t="s">
        <v>24</v>
      </c>
      <c r="AR7" s="324"/>
      <c r="AS7" s="324"/>
      <c r="AT7" s="134"/>
      <c r="AU7" s="324" t="s">
        <v>25</v>
      </c>
      <c r="AV7" s="324"/>
      <c r="AW7" s="324"/>
      <c r="AX7" s="134"/>
      <c r="AY7" s="324" t="s">
        <v>26</v>
      </c>
      <c r="AZ7" s="324"/>
      <c r="BA7" s="324"/>
      <c r="BB7" s="200"/>
      <c r="BC7" s="324" t="s">
        <v>27</v>
      </c>
      <c r="BD7" s="324"/>
      <c r="BE7" s="324"/>
    </row>
    <row r="8" spans="1:61" ht="15.75" customHeight="1" thickBot="1" x14ac:dyDescent="0.3">
      <c r="A8" s="309"/>
      <c r="B8" s="60" t="s">
        <v>32</v>
      </c>
      <c r="C8" s="60" t="s">
        <v>33</v>
      </c>
      <c r="D8" s="60" t="s">
        <v>34</v>
      </c>
      <c r="E8" s="60"/>
      <c r="F8" s="60" t="s">
        <v>32</v>
      </c>
      <c r="G8" s="60" t="s">
        <v>33</v>
      </c>
      <c r="H8" s="60" t="s">
        <v>34</v>
      </c>
      <c r="I8" s="60"/>
      <c r="J8" s="60" t="s">
        <v>32</v>
      </c>
      <c r="K8" s="60" t="s">
        <v>33</v>
      </c>
      <c r="L8" s="60" t="s">
        <v>34</v>
      </c>
      <c r="M8" s="60"/>
      <c r="N8" s="60" t="s">
        <v>32</v>
      </c>
      <c r="O8" s="60" t="s">
        <v>33</v>
      </c>
      <c r="P8" s="60" t="s">
        <v>34</v>
      </c>
      <c r="Q8" s="60"/>
      <c r="R8" s="60" t="s">
        <v>32</v>
      </c>
      <c r="S8" s="60" t="s">
        <v>33</v>
      </c>
      <c r="T8" s="60" t="s">
        <v>34</v>
      </c>
      <c r="U8" s="60"/>
      <c r="V8" s="60" t="s">
        <v>32</v>
      </c>
      <c r="W8" s="60" t="s">
        <v>33</v>
      </c>
      <c r="X8" s="60" t="s">
        <v>34</v>
      </c>
      <c r="Y8" s="60"/>
      <c r="Z8" s="60" t="s">
        <v>32</v>
      </c>
      <c r="AA8" s="60" t="s">
        <v>33</v>
      </c>
      <c r="AB8" s="60" t="s">
        <v>34</v>
      </c>
      <c r="AC8" s="20"/>
      <c r="AD8" s="338"/>
      <c r="AE8" s="135" t="s">
        <v>32</v>
      </c>
      <c r="AF8" s="135" t="s">
        <v>33</v>
      </c>
      <c r="AG8" s="135" t="s">
        <v>34</v>
      </c>
      <c r="AH8" s="135"/>
      <c r="AI8" s="135" t="s">
        <v>32</v>
      </c>
      <c r="AJ8" s="135" t="s">
        <v>33</v>
      </c>
      <c r="AK8" s="135" t="s">
        <v>34</v>
      </c>
      <c r="AL8" s="135"/>
      <c r="AM8" s="135" t="s">
        <v>32</v>
      </c>
      <c r="AN8" s="135" t="s">
        <v>33</v>
      </c>
      <c r="AO8" s="135" t="s">
        <v>34</v>
      </c>
      <c r="AP8" s="135"/>
      <c r="AQ8" s="135" t="s">
        <v>32</v>
      </c>
      <c r="AR8" s="135" t="s">
        <v>33</v>
      </c>
      <c r="AS8" s="135" t="s">
        <v>34</v>
      </c>
      <c r="AT8" s="135"/>
      <c r="AU8" s="135" t="s">
        <v>32</v>
      </c>
      <c r="AV8" s="135" t="s">
        <v>33</v>
      </c>
      <c r="AW8" s="135" t="s">
        <v>34</v>
      </c>
      <c r="AX8" s="135"/>
      <c r="AY8" s="135" t="s">
        <v>32</v>
      </c>
      <c r="AZ8" s="135" t="s">
        <v>33</v>
      </c>
      <c r="BA8" s="135" t="s">
        <v>34</v>
      </c>
      <c r="BB8" s="135"/>
      <c r="BC8" s="135" t="s">
        <v>32</v>
      </c>
      <c r="BD8" s="135" t="s">
        <v>33</v>
      </c>
      <c r="BE8" s="135" t="s">
        <v>34</v>
      </c>
    </row>
    <row r="9" spans="1:61" s="72" customFormat="1" ht="13.5" x14ac:dyDescent="0.25">
      <c r="A9" s="329" t="s">
        <v>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102"/>
      <c r="AD9" s="200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</row>
    <row r="10" spans="1:61" ht="4.5" customHeight="1" x14ac:dyDescent="0.25">
      <c r="F10" s="45"/>
      <c r="G10" s="45"/>
      <c r="H10" s="45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</row>
    <row r="11" spans="1:61" ht="15" customHeight="1" x14ac:dyDescent="0.25">
      <c r="A11" s="32" t="s">
        <v>11</v>
      </c>
      <c r="B11" s="79">
        <f t="shared" ref="B11:D14" si="0">+B16+B21</f>
        <v>36215</v>
      </c>
      <c r="C11" s="79">
        <f t="shared" si="0"/>
        <v>21661</v>
      </c>
      <c r="D11" s="79">
        <f t="shared" si="0"/>
        <v>14554</v>
      </c>
      <c r="E11" s="79"/>
      <c r="F11" s="79">
        <f t="shared" ref="F11:H14" si="1">+F16+F21</f>
        <v>11703</v>
      </c>
      <c r="G11" s="79">
        <f t="shared" si="1"/>
        <v>7076</v>
      </c>
      <c r="H11" s="79">
        <f t="shared" si="1"/>
        <v>4627</v>
      </c>
      <c r="I11" s="79"/>
      <c r="J11" s="79">
        <f t="shared" ref="J11:L14" si="2">+J16+J21</f>
        <v>9795</v>
      </c>
      <c r="K11" s="79">
        <f t="shared" si="2"/>
        <v>5918</v>
      </c>
      <c r="L11" s="79">
        <f t="shared" si="2"/>
        <v>3877</v>
      </c>
      <c r="M11" s="79"/>
      <c r="N11" s="79">
        <f t="shared" ref="N11:P14" si="3">+N16+N21</f>
        <v>5651</v>
      </c>
      <c r="O11" s="79">
        <f t="shared" si="3"/>
        <v>3412</v>
      </c>
      <c r="P11" s="79">
        <f t="shared" si="3"/>
        <v>2239</v>
      </c>
      <c r="Q11" s="79"/>
      <c r="R11" s="79">
        <f t="shared" ref="R11:T14" si="4">+R16+R21</f>
        <v>6686</v>
      </c>
      <c r="S11" s="79">
        <f t="shared" si="4"/>
        <v>3917</v>
      </c>
      <c r="T11" s="79">
        <f t="shared" si="4"/>
        <v>2769</v>
      </c>
      <c r="U11" s="79"/>
      <c r="V11" s="79">
        <f t="shared" ref="V11:X14" si="5">+V16+V21</f>
        <v>2184</v>
      </c>
      <c r="W11" s="79">
        <f t="shared" si="5"/>
        <v>1222</v>
      </c>
      <c r="X11" s="79">
        <f t="shared" si="5"/>
        <v>962</v>
      </c>
      <c r="Y11" s="79"/>
      <c r="Z11" s="79">
        <f t="shared" ref="Z11:AB14" si="6">+Z16+Z21</f>
        <v>196</v>
      </c>
      <c r="AA11" s="79">
        <f t="shared" si="6"/>
        <v>116</v>
      </c>
      <c r="AB11" s="79">
        <f t="shared" si="6"/>
        <v>80</v>
      </c>
      <c r="AC11" s="23"/>
      <c r="AD11" s="142" t="s">
        <v>11</v>
      </c>
      <c r="AE11" s="190">
        <v>369824</v>
      </c>
      <c r="AF11" s="190">
        <v>183590</v>
      </c>
      <c r="AG11" s="190">
        <v>186234</v>
      </c>
      <c r="AH11" s="190"/>
      <c r="AI11" s="190">
        <v>92644</v>
      </c>
      <c r="AJ11" s="190">
        <v>49128</v>
      </c>
      <c r="AK11" s="144">
        <v>43516</v>
      </c>
      <c r="AL11" s="144"/>
      <c r="AM11" s="190">
        <v>74374</v>
      </c>
      <c r="AN11" s="190">
        <v>38098</v>
      </c>
      <c r="AO11" s="144">
        <v>36276</v>
      </c>
      <c r="AP11" s="190"/>
      <c r="AQ11" s="190">
        <v>62047</v>
      </c>
      <c r="AR11" s="190">
        <v>30830</v>
      </c>
      <c r="AS11" s="144">
        <v>31217</v>
      </c>
      <c r="AT11" s="190"/>
      <c r="AU11" s="190">
        <v>71760</v>
      </c>
      <c r="AV11" s="190">
        <v>34224</v>
      </c>
      <c r="AW11" s="144">
        <v>37536</v>
      </c>
      <c r="AX11" s="190"/>
      <c r="AY11" s="190">
        <v>54520</v>
      </c>
      <c r="AZ11" s="190">
        <v>25028</v>
      </c>
      <c r="BA11" s="144">
        <v>29492</v>
      </c>
      <c r="BB11" s="144"/>
      <c r="BC11" s="190">
        <v>14479</v>
      </c>
      <c r="BD11" s="190">
        <v>6282</v>
      </c>
      <c r="BE11" s="144">
        <v>8197</v>
      </c>
      <c r="BF11" s="47"/>
      <c r="BG11" s="47"/>
      <c r="BH11" s="47"/>
      <c r="BI11" s="47"/>
    </row>
    <row r="12" spans="1:61" ht="15" customHeight="1" x14ac:dyDescent="0.25">
      <c r="A12" s="93" t="s">
        <v>35</v>
      </c>
      <c r="B12" s="23">
        <f t="shared" si="0"/>
        <v>35569</v>
      </c>
      <c r="C12" s="23">
        <f t="shared" si="0"/>
        <v>21253</v>
      </c>
      <c r="D12" s="23">
        <f t="shared" si="0"/>
        <v>14316</v>
      </c>
      <c r="E12" s="23"/>
      <c r="F12" s="23">
        <f t="shared" si="1"/>
        <v>11520</v>
      </c>
      <c r="G12" s="23">
        <f t="shared" si="1"/>
        <v>6975</v>
      </c>
      <c r="H12" s="23">
        <f t="shared" si="1"/>
        <v>4545</v>
      </c>
      <c r="I12" s="23"/>
      <c r="J12" s="23">
        <f t="shared" si="2"/>
        <v>9659</v>
      </c>
      <c r="K12" s="23">
        <f t="shared" si="2"/>
        <v>5830</v>
      </c>
      <c r="L12" s="23">
        <f t="shared" si="2"/>
        <v>3829</v>
      </c>
      <c r="M12" s="23"/>
      <c r="N12" s="23">
        <f t="shared" si="3"/>
        <v>5569</v>
      </c>
      <c r="O12" s="23">
        <f t="shared" si="3"/>
        <v>3359</v>
      </c>
      <c r="P12" s="23">
        <f t="shared" si="3"/>
        <v>2210</v>
      </c>
      <c r="Q12" s="23"/>
      <c r="R12" s="23">
        <f t="shared" si="4"/>
        <v>6480</v>
      </c>
      <c r="S12" s="23">
        <f t="shared" si="4"/>
        <v>3772</v>
      </c>
      <c r="T12" s="23">
        <f t="shared" si="4"/>
        <v>2708</v>
      </c>
      <c r="U12" s="23"/>
      <c r="V12" s="23">
        <f t="shared" si="5"/>
        <v>2146</v>
      </c>
      <c r="W12" s="23">
        <f t="shared" si="5"/>
        <v>1202</v>
      </c>
      <c r="X12" s="23">
        <f t="shared" si="5"/>
        <v>944</v>
      </c>
      <c r="Y12" s="23"/>
      <c r="Z12" s="23">
        <f t="shared" si="6"/>
        <v>195</v>
      </c>
      <c r="AA12" s="23">
        <f t="shared" si="6"/>
        <v>115</v>
      </c>
      <c r="AB12" s="23">
        <f t="shared" si="6"/>
        <v>80</v>
      </c>
      <c r="AC12" s="23"/>
      <c r="AD12" s="145" t="s">
        <v>36</v>
      </c>
      <c r="AE12" s="190">
        <v>328187</v>
      </c>
      <c r="AF12" s="190">
        <v>162783</v>
      </c>
      <c r="AG12" s="190">
        <v>165404</v>
      </c>
      <c r="AH12" s="190"/>
      <c r="AI12" s="190">
        <v>83983</v>
      </c>
      <c r="AJ12" s="190">
        <v>44740</v>
      </c>
      <c r="AK12" s="144">
        <v>39243</v>
      </c>
      <c r="AL12" s="144"/>
      <c r="AM12" s="190">
        <v>66386</v>
      </c>
      <c r="AN12" s="190">
        <v>34118</v>
      </c>
      <c r="AO12" s="144">
        <v>32268</v>
      </c>
      <c r="AP12" s="190"/>
      <c r="AQ12" s="190">
        <v>54016</v>
      </c>
      <c r="AR12" s="190">
        <v>26793</v>
      </c>
      <c r="AS12" s="144">
        <v>27223</v>
      </c>
      <c r="AT12" s="190"/>
      <c r="AU12" s="190">
        <v>63404</v>
      </c>
      <c r="AV12" s="190">
        <v>30044</v>
      </c>
      <c r="AW12" s="144">
        <v>33360</v>
      </c>
      <c r="AX12" s="190"/>
      <c r="AY12" s="190">
        <v>46914</v>
      </c>
      <c r="AZ12" s="190">
        <v>21295</v>
      </c>
      <c r="BA12" s="144">
        <v>25619</v>
      </c>
      <c r="BB12" s="144"/>
      <c r="BC12" s="190">
        <v>13484</v>
      </c>
      <c r="BD12" s="190">
        <v>5793</v>
      </c>
      <c r="BE12" s="144">
        <v>7691</v>
      </c>
      <c r="BF12" s="47"/>
      <c r="BG12" s="47"/>
      <c r="BH12" s="47"/>
      <c r="BI12" s="47"/>
    </row>
    <row r="13" spans="1:61" ht="15" customHeight="1" x14ac:dyDescent="0.25">
      <c r="A13" s="93" t="s">
        <v>37</v>
      </c>
      <c r="B13" s="23">
        <f t="shared" si="0"/>
        <v>400</v>
      </c>
      <c r="C13" s="23">
        <f t="shared" si="0"/>
        <v>279</v>
      </c>
      <c r="D13" s="23">
        <f t="shared" si="0"/>
        <v>121</v>
      </c>
      <c r="E13" s="23"/>
      <c r="F13" s="23">
        <f t="shared" si="1"/>
        <v>122</v>
      </c>
      <c r="G13" s="23">
        <f t="shared" si="1"/>
        <v>80</v>
      </c>
      <c r="H13" s="23">
        <f t="shared" si="1"/>
        <v>42</v>
      </c>
      <c r="I13" s="23"/>
      <c r="J13" s="23">
        <f t="shared" si="2"/>
        <v>99</v>
      </c>
      <c r="K13" s="23">
        <f t="shared" si="2"/>
        <v>66</v>
      </c>
      <c r="L13" s="23">
        <f t="shared" si="2"/>
        <v>33</v>
      </c>
      <c r="M13" s="23"/>
      <c r="N13" s="23">
        <f t="shared" si="3"/>
        <v>64</v>
      </c>
      <c r="O13" s="23">
        <f t="shared" si="3"/>
        <v>46</v>
      </c>
      <c r="P13" s="23">
        <f t="shared" si="3"/>
        <v>18</v>
      </c>
      <c r="Q13" s="23"/>
      <c r="R13" s="23">
        <f t="shared" si="4"/>
        <v>102</v>
      </c>
      <c r="S13" s="23">
        <f t="shared" si="4"/>
        <v>80</v>
      </c>
      <c r="T13" s="23">
        <f t="shared" si="4"/>
        <v>22</v>
      </c>
      <c r="U13" s="23"/>
      <c r="V13" s="23">
        <f t="shared" si="5"/>
        <v>13</v>
      </c>
      <c r="W13" s="23">
        <f t="shared" si="5"/>
        <v>7</v>
      </c>
      <c r="X13" s="23">
        <f t="shared" si="5"/>
        <v>6</v>
      </c>
      <c r="Y13" s="23"/>
      <c r="Z13" s="23">
        <f t="shared" si="6"/>
        <v>0</v>
      </c>
      <c r="AA13" s="23">
        <f t="shared" si="6"/>
        <v>0</v>
      </c>
      <c r="AB13" s="23">
        <f t="shared" si="6"/>
        <v>0</v>
      </c>
      <c r="AC13" s="23"/>
      <c r="AD13" s="145" t="s">
        <v>38</v>
      </c>
      <c r="AE13" s="190">
        <v>29121</v>
      </c>
      <c r="AF13" s="190">
        <v>14857</v>
      </c>
      <c r="AG13" s="190">
        <v>14264</v>
      </c>
      <c r="AH13" s="190"/>
      <c r="AI13" s="190">
        <v>6156</v>
      </c>
      <c r="AJ13" s="190">
        <v>3201</v>
      </c>
      <c r="AK13" s="144">
        <v>2955</v>
      </c>
      <c r="AL13" s="144"/>
      <c r="AM13" s="190">
        <v>5704</v>
      </c>
      <c r="AN13" s="190">
        <v>2911</v>
      </c>
      <c r="AO13" s="144">
        <v>2793</v>
      </c>
      <c r="AP13" s="190"/>
      <c r="AQ13" s="190">
        <v>5814</v>
      </c>
      <c r="AR13" s="190">
        <v>2979</v>
      </c>
      <c r="AS13" s="144">
        <v>2835</v>
      </c>
      <c r="AT13" s="190"/>
      <c r="AU13" s="190">
        <v>5710</v>
      </c>
      <c r="AV13" s="190">
        <v>2931</v>
      </c>
      <c r="AW13" s="144">
        <v>2779</v>
      </c>
      <c r="AX13" s="190"/>
      <c r="AY13" s="190">
        <v>5333</v>
      </c>
      <c r="AZ13" s="190">
        <v>2672</v>
      </c>
      <c r="BA13" s="144">
        <v>2661</v>
      </c>
      <c r="BB13" s="144"/>
      <c r="BC13" s="190">
        <v>404</v>
      </c>
      <c r="BD13" s="190">
        <v>163</v>
      </c>
      <c r="BE13" s="144">
        <v>241</v>
      </c>
      <c r="BF13" s="47"/>
      <c r="BG13" s="47"/>
      <c r="BH13" s="47"/>
      <c r="BI13" s="47"/>
    </row>
    <row r="14" spans="1:61" ht="15" customHeight="1" x14ac:dyDescent="0.25">
      <c r="A14" s="94" t="s">
        <v>143</v>
      </c>
      <c r="B14" s="23">
        <f t="shared" si="0"/>
        <v>246</v>
      </c>
      <c r="C14" s="23">
        <f t="shared" si="0"/>
        <v>129</v>
      </c>
      <c r="D14" s="23">
        <f t="shared" si="0"/>
        <v>117</v>
      </c>
      <c r="E14" s="23"/>
      <c r="F14" s="23">
        <f t="shared" si="1"/>
        <v>61</v>
      </c>
      <c r="G14" s="23">
        <f t="shared" si="1"/>
        <v>21</v>
      </c>
      <c r="H14" s="23">
        <f t="shared" si="1"/>
        <v>40</v>
      </c>
      <c r="I14" s="23"/>
      <c r="J14" s="23">
        <f t="shared" si="2"/>
        <v>37</v>
      </c>
      <c r="K14" s="23">
        <f t="shared" si="2"/>
        <v>22</v>
      </c>
      <c r="L14" s="23">
        <f t="shared" si="2"/>
        <v>15</v>
      </c>
      <c r="M14" s="23"/>
      <c r="N14" s="23">
        <f t="shared" si="3"/>
        <v>18</v>
      </c>
      <c r="O14" s="23">
        <f t="shared" si="3"/>
        <v>7</v>
      </c>
      <c r="P14" s="23">
        <f t="shared" si="3"/>
        <v>11</v>
      </c>
      <c r="Q14" s="23"/>
      <c r="R14" s="23">
        <f t="shared" si="4"/>
        <v>104</v>
      </c>
      <c r="S14" s="23">
        <f t="shared" si="4"/>
        <v>65</v>
      </c>
      <c r="T14" s="23">
        <f t="shared" si="4"/>
        <v>39</v>
      </c>
      <c r="U14" s="23"/>
      <c r="V14" s="23">
        <f t="shared" si="5"/>
        <v>25</v>
      </c>
      <c r="W14" s="23">
        <f t="shared" si="5"/>
        <v>13</v>
      </c>
      <c r="X14" s="23">
        <f t="shared" si="5"/>
        <v>12</v>
      </c>
      <c r="Y14" s="23"/>
      <c r="Z14" s="23">
        <f t="shared" si="6"/>
        <v>1</v>
      </c>
      <c r="AA14" s="23">
        <f t="shared" si="6"/>
        <v>1</v>
      </c>
      <c r="AB14" s="23">
        <f t="shared" si="6"/>
        <v>0</v>
      </c>
      <c r="AC14" s="23"/>
      <c r="AD14" s="145" t="s">
        <v>173</v>
      </c>
      <c r="AE14" s="190">
        <v>12516</v>
      </c>
      <c r="AF14" s="190">
        <v>5950</v>
      </c>
      <c r="AG14" s="190">
        <v>6566</v>
      </c>
      <c r="AH14" s="190"/>
      <c r="AI14" s="190">
        <v>2505</v>
      </c>
      <c r="AJ14" s="190">
        <v>1187</v>
      </c>
      <c r="AK14" s="144">
        <v>1318</v>
      </c>
      <c r="AL14" s="144"/>
      <c r="AM14" s="190">
        <v>2284</v>
      </c>
      <c r="AN14" s="190">
        <v>1069</v>
      </c>
      <c r="AO14" s="144">
        <v>1215</v>
      </c>
      <c r="AP14" s="190"/>
      <c r="AQ14" s="190">
        <v>2217</v>
      </c>
      <c r="AR14" s="190">
        <v>1058</v>
      </c>
      <c r="AS14" s="144">
        <v>1159</v>
      </c>
      <c r="AT14" s="190"/>
      <c r="AU14" s="190">
        <v>2646</v>
      </c>
      <c r="AV14" s="190">
        <v>1249</v>
      </c>
      <c r="AW14" s="144">
        <v>1397</v>
      </c>
      <c r="AX14" s="190"/>
      <c r="AY14" s="190">
        <v>2273</v>
      </c>
      <c r="AZ14" s="190">
        <v>1061</v>
      </c>
      <c r="BA14" s="144">
        <v>1212</v>
      </c>
      <c r="BB14" s="144"/>
      <c r="BC14" s="190">
        <v>591</v>
      </c>
      <c r="BD14" s="190">
        <v>326</v>
      </c>
      <c r="BE14" s="144">
        <v>265</v>
      </c>
      <c r="BF14" s="47"/>
      <c r="BG14" s="47"/>
      <c r="BH14" s="47"/>
      <c r="BI14" s="47"/>
    </row>
    <row r="15" spans="1:61" ht="8.25" customHeight="1" x14ac:dyDescent="0.25">
      <c r="A15" s="8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145"/>
      <c r="AE15" s="190"/>
      <c r="AF15" s="190"/>
      <c r="AG15" s="190"/>
      <c r="AH15" s="190"/>
      <c r="AI15" s="190"/>
      <c r="AJ15" s="190"/>
      <c r="AK15" s="144"/>
      <c r="AL15" s="144"/>
      <c r="AM15" s="190"/>
      <c r="AN15" s="190"/>
      <c r="AO15" s="144"/>
      <c r="AP15" s="190"/>
      <c r="AQ15" s="190"/>
      <c r="AR15" s="190"/>
      <c r="AS15" s="144"/>
      <c r="AT15" s="190"/>
      <c r="AU15" s="190"/>
      <c r="AV15" s="190"/>
      <c r="AW15" s="144"/>
      <c r="AX15" s="190"/>
      <c r="AY15" s="190"/>
      <c r="AZ15" s="190"/>
      <c r="BA15" s="144"/>
      <c r="BB15" s="144"/>
      <c r="BC15" s="190"/>
      <c r="BD15" s="190"/>
      <c r="BE15" s="144"/>
      <c r="BF15" s="47"/>
      <c r="BG15" s="47"/>
      <c r="BH15" s="47"/>
      <c r="BI15" s="47"/>
    </row>
    <row r="16" spans="1:61" ht="15" customHeight="1" x14ac:dyDescent="0.25">
      <c r="A16" s="8" t="s">
        <v>39</v>
      </c>
      <c r="B16" s="73">
        <f>SUM(B17:B19)</f>
        <v>28153</v>
      </c>
      <c r="C16" s="73">
        <f t="shared" ref="C16:D16" si="7">SUM(C17:C19)</f>
        <v>16599</v>
      </c>
      <c r="D16" s="73">
        <f t="shared" si="7"/>
        <v>11554</v>
      </c>
      <c r="E16" s="73"/>
      <c r="F16" s="73">
        <f>SUM(F17:F19)</f>
        <v>9039</v>
      </c>
      <c r="G16" s="73">
        <f t="shared" ref="G16:H16" si="8">SUM(G17:G19)</f>
        <v>5407</v>
      </c>
      <c r="H16" s="73">
        <f t="shared" si="8"/>
        <v>3632</v>
      </c>
      <c r="I16" s="113"/>
      <c r="J16" s="73">
        <f>SUM(J17:J19)</f>
        <v>7566</v>
      </c>
      <c r="K16" s="73">
        <f t="shared" ref="K16:L16" si="9">SUM(K17:K19)</f>
        <v>4468</v>
      </c>
      <c r="L16" s="73">
        <f t="shared" si="9"/>
        <v>3098</v>
      </c>
      <c r="M16" s="113"/>
      <c r="N16" s="73">
        <f>SUM(N17:N19)</f>
        <v>4473</v>
      </c>
      <c r="O16" s="73">
        <f t="shared" ref="O16:P16" si="10">SUM(O17:O19)</f>
        <v>2648</v>
      </c>
      <c r="P16" s="73">
        <f t="shared" si="10"/>
        <v>1825</v>
      </c>
      <c r="Q16" s="113"/>
      <c r="R16" s="73">
        <f>SUM(R17:R19)</f>
        <v>5172</v>
      </c>
      <c r="S16" s="73">
        <f t="shared" ref="S16:T16" si="11">SUM(S17:S19)</f>
        <v>3031</v>
      </c>
      <c r="T16" s="73">
        <f t="shared" si="11"/>
        <v>2141</v>
      </c>
      <c r="U16" s="113"/>
      <c r="V16" s="73">
        <f>SUM(V17:V19)</f>
        <v>1763</v>
      </c>
      <c r="W16" s="73">
        <f t="shared" ref="W16:X16" si="12">SUM(W17:W19)</f>
        <v>957</v>
      </c>
      <c r="X16" s="73">
        <f t="shared" si="12"/>
        <v>806</v>
      </c>
      <c r="Y16" s="113"/>
      <c r="Z16" s="73">
        <f>SUM(Z17:Z19)</f>
        <v>140</v>
      </c>
      <c r="AA16" s="73">
        <f t="shared" ref="AA16:AB16" si="13">SUM(AA17:AA19)</f>
        <v>88</v>
      </c>
      <c r="AB16" s="73">
        <f t="shared" si="13"/>
        <v>52</v>
      </c>
      <c r="AC16" s="23"/>
      <c r="AD16" s="142" t="s">
        <v>39</v>
      </c>
      <c r="AE16" s="188">
        <v>283229</v>
      </c>
      <c r="AF16" s="188">
        <v>140270</v>
      </c>
      <c r="AG16" s="188">
        <v>142959</v>
      </c>
      <c r="AH16" s="188"/>
      <c r="AI16" s="188">
        <v>70595</v>
      </c>
      <c r="AJ16" s="188">
        <v>37324</v>
      </c>
      <c r="AK16" s="144">
        <v>33271</v>
      </c>
      <c r="AL16" s="144"/>
      <c r="AM16" s="188">
        <v>56480</v>
      </c>
      <c r="AN16" s="188">
        <v>28794</v>
      </c>
      <c r="AO16" s="144">
        <v>27686</v>
      </c>
      <c r="AP16" s="190"/>
      <c r="AQ16" s="188">
        <v>47635</v>
      </c>
      <c r="AR16" s="188">
        <v>23649</v>
      </c>
      <c r="AS16" s="144">
        <v>23986</v>
      </c>
      <c r="AT16" s="190"/>
      <c r="AU16" s="188">
        <v>55183</v>
      </c>
      <c r="AV16" s="188">
        <v>26296</v>
      </c>
      <c r="AW16" s="144">
        <v>28887</v>
      </c>
      <c r="AX16" s="190"/>
      <c r="AY16" s="188">
        <v>42449</v>
      </c>
      <c r="AZ16" s="188">
        <v>19441</v>
      </c>
      <c r="BA16" s="144">
        <v>23008</v>
      </c>
      <c r="BB16" s="144"/>
      <c r="BC16" s="188">
        <v>10887</v>
      </c>
      <c r="BD16" s="188">
        <v>4766</v>
      </c>
      <c r="BE16" s="144">
        <v>6121</v>
      </c>
      <c r="BF16" s="30"/>
      <c r="BG16" s="30"/>
      <c r="BH16" s="30"/>
      <c r="BI16" s="47"/>
    </row>
    <row r="17" spans="1:61" ht="15" customHeight="1" x14ac:dyDescent="0.25">
      <c r="A17" s="93" t="s">
        <v>35</v>
      </c>
      <c r="B17" s="28">
        <v>27509</v>
      </c>
      <c r="C17" s="28">
        <v>16192</v>
      </c>
      <c r="D17" s="28">
        <v>11317</v>
      </c>
      <c r="E17" s="28"/>
      <c r="F17" s="28">
        <v>8857</v>
      </c>
      <c r="G17" s="28">
        <v>5307</v>
      </c>
      <c r="H17" s="28">
        <f t="shared" ref="H17:H19" si="14">+F17-G17</f>
        <v>3550</v>
      </c>
      <c r="I17" s="28"/>
      <c r="J17" s="28">
        <v>7431</v>
      </c>
      <c r="K17" s="28">
        <v>4380</v>
      </c>
      <c r="L17" s="28">
        <f t="shared" ref="L17:L19" si="15">+J17-K17</f>
        <v>3051</v>
      </c>
      <c r="M17" s="28"/>
      <c r="N17" s="28">
        <v>4391</v>
      </c>
      <c r="O17" s="28">
        <v>2595</v>
      </c>
      <c r="P17" s="28">
        <f t="shared" ref="P17:P19" si="16">+N17-O17</f>
        <v>1796</v>
      </c>
      <c r="Q17" s="28"/>
      <c r="R17" s="28">
        <v>4966</v>
      </c>
      <c r="S17" s="28">
        <v>2886</v>
      </c>
      <c r="T17" s="28">
        <f t="shared" ref="T17:T19" si="17">+R17-S17</f>
        <v>2080</v>
      </c>
      <c r="U17" s="28"/>
      <c r="V17" s="28">
        <v>1725</v>
      </c>
      <c r="W17" s="28">
        <v>937</v>
      </c>
      <c r="X17" s="28">
        <f t="shared" ref="X17:X19" si="18">+V17-W17</f>
        <v>788</v>
      </c>
      <c r="Y17" s="28"/>
      <c r="Z17" s="28">
        <v>139</v>
      </c>
      <c r="AA17" s="28">
        <v>87</v>
      </c>
      <c r="AB17" s="28">
        <f t="shared" ref="AB17:AB19" si="19">+Z17-AA17</f>
        <v>52</v>
      </c>
      <c r="AC17" s="28"/>
      <c r="AD17" s="145" t="s">
        <v>36</v>
      </c>
      <c r="AE17" s="146">
        <v>242272</v>
      </c>
      <c r="AF17" s="146">
        <v>119802</v>
      </c>
      <c r="AG17" s="146">
        <v>122470</v>
      </c>
      <c r="AH17" s="146"/>
      <c r="AI17" s="146">
        <v>62078</v>
      </c>
      <c r="AJ17" s="146">
        <v>33003</v>
      </c>
      <c r="AK17" s="144">
        <v>29075</v>
      </c>
      <c r="AL17" s="144"/>
      <c r="AM17" s="146">
        <v>48625</v>
      </c>
      <c r="AN17" s="146">
        <v>24880</v>
      </c>
      <c r="AO17" s="144">
        <v>23745</v>
      </c>
      <c r="AP17" s="146"/>
      <c r="AQ17" s="146">
        <v>39744</v>
      </c>
      <c r="AR17" s="146">
        <v>19675</v>
      </c>
      <c r="AS17" s="144">
        <v>20069</v>
      </c>
      <c r="AT17" s="146"/>
      <c r="AU17" s="146">
        <v>46946</v>
      </c>
      <c r="AV17" s="146">
        <v>22188</v>
      </c>
      <c r="AW17" s="144">
        <v>24758</v>
      </c>
      <c r="AX17" s="146"/>
      <c r="AY17" s="146">
        <v>34987</v>
      </c>
      <c r="AZ17" s="146">
        <v>15779</v>
      </c>
      <c r="BA17" s="144">
        <v>19208</v>
      </c>
      <c r="BB17" s="144"/>
      <c r="BC17" s="146">
        <v>9892</v>
      </c>
      <c r="BD17" s="146">
        <v>4277</v>
      </c>
      <c r="BE17" s="144">
        <v>5615</v>
      </c>
      <c r="BF17" s="30"/>
      <c r="BG17" s="30"/>
      <c r="BH17" s="30"/>
      <c r="BI17" s="47"/>
    </row>
    <row r="18" spans="1:61" ht="15" customHeight="1" x14ac:dyDescent="0.25">
      <c r="A18" s="93" t="s">
        <v>37</v>
      </c>
      <c r="B18" s="28">
        <v>398</v>
      </c>
      <c r="C18" s="28">
        <v>278</v>
      </c>
      <c r="D18" s="28">
        <v>120</v>
      </c>
      <c r="E18" s="28"/>
      <c r="F18" s="28">
        <v>121</v>
      </c>
      <c r="G18" s="28">
        <v>79</v>
      </c>
      <c r="H18" s="28">
        <f t="shared" si="14"/>
        <v>42</v>
      </c>
      <c r="I18" s="28"/>
      <c r="J18" s="28">
        <v>98</v>
      </c>
      <c r="K18" s="28">
        <v>66</v>
      </c>
      <c r="L18" s="28">
        <f t="shared" si="15"/>
        <v>32</v>
      </c>
      <c r="M18" s="28"/>
      <c r="N18" s="28">
        <v>64</v>
      </c>
      <c r="O18" s="28">
        <v>46</v>
      </c>
      <c r="P18" s="28">
        <f t="shared" si="16"/>
        <v>18</v>
      </c>
      <c r="Q18" s="28"/>
      <c r="R18" s="28">
        <v>102</v>
      </c>
      <c r="S18" s="28">
        <v>80</v>
      </c>
      <c r="T18" s="28">
        <f t="shared" si="17"/>
        <v>22</v>
      </c>
      <c r="U18" s="28"/>
      <c r="V18" s="28">
        <v>13</v>
      </c>
      <c r="W18" s="28">
        <v>7</v>
      </c>
      <c r="X18" s="28">
        <f t="shared" si="18"/>
        <v>6</v>
      </c>
      <c r="Y18" s="28"/>
      <c r="Z18" s="28">
        <v>0</v>
      </c>
      <c r="AA18" s="28">
        <v>0</v>
      </c>
      <c r="AB18" s="28">
        <f t="shared" si="19"/>
        <v>0</v>
      </c>
      <c r="AC18" s="28"/>
      <c r="AD18" s="145" t="s">
        <v>38</v>
      </c>
      <c r="AE18" s="146">
        <v>28441</v>
      </c>
      <c r="AF18" s="146">
        <v>14518</v>
      </c>
      <c r="AG18" s="146">
        <v>13923</v>
      </c>
      <c r="AH18" s="146"/>
      <c r="AI18" s="146">
        <v>6012</v>
      </c>
      <c r="AJ18" s="146">
        <v>3134</v>
      </c>
      <c r="AK18" s="144">
        <v>2878</v>
      </c>
      <c r="AL18" s="144"/>
      <c r="AM18" s="146">
        <v>5571</v>
      </c>
      <c r="AN18" s="146">
        <v>2845</v>
      </c>
      <c r="AO18" s="144">
        <v>2726</v>
      </c>
      <c r="AP18" s="146"/>
      <c r="AQ18" s="146">
        <v>5674</v>
      </c>
      <c r="AR18" s="146">
        <v>2916</v>
      </c>
      <c r="AS18" s="144">
        <v>2758</v>
      </c>
      <c r="AT18" s="146"/>
      <c r="AU18" s="146">
        <v>5591</v>
      </c>
      <c r="AV18" s="146">
        <v>2859</v>
      </c>
      <c r="AW18" s="144">
        <v>2732</v>
      </c>
      <c r="AX18" s="146"/>
      <c r="AY18" s="146">
        <v>5189</v>
      </c>
      <c r="AZ18" s="146">
        <v>2601</v>
      </c>
      <c r="BA18" s="144">
        <v>2588</v>
      </c>
      <c r="BB18" s="144"/>
      <c r="BC18" s="146">
        <v>404</v>
      </c>
      <c r="BD18" s="146">
        <v>163</v>
      </c>
      <c r="BE18" s="144">
        <v>241</v>
      </c>
      <c r="BF18" s="30"/>
      <c r="BG18" s="30"/>
      <c r="BH18" s="30"/>
      <c r="BI18" s="47"/>
    </row>
    <row r="19" spans="1:61" ht="15" customHeight="1" x14ac:dyDescent="0.25">
      <c r="A19" s="94" t="s">
        <v>143</v>
      </c>
      <c r="B19" s="28">
        <v>246</v>
      </c>
      <c r="C19" s="28">
        <v>129</v>
      </c>
      <c r="D19" s="28">
        <v>117</v>
      </c>
      <c r="E19" s="28"/>
      <c r="F19" s="28">
        <v>61</v>
      </c>
      <c r="G19" s="28">
        <v>21</v>
      </c>
      <c r="H19" s="28">
        <f t="shared" si="14"/>
        <v>40</v>
      </c>
      <c r="I19" s="28"/>
      <c r="J19" s="28">
        <v>37</v>
      </c>
      <c r="K19" s="28">
        <v>22</v>
      </c>
      <c r="L19" s="28">
        <f t="shared" si="15"/>
        <v>15</v>
      </c>
      <c r="M19" s="28"/>
      <c r="N19" s="28">
        <v>18</v>
      </c>
      <c r="O19" s="28">
        <v>7</v>
      </c>
      <c r="P19" s="28">
        <f t="shared" si="16"/>
        <v>11</v>
      </c>
      <c r="Q19" s="28"/>
      <c r="R19" s="28">
        <v>104</v>
      </c>
      <c r="S19" s="28">
        <v>65</v>
      </c>
      <c r="T19" s="28">
        <f t="shared" si="17"/>
        <v>39</v>
      </c>
      <c r="U19" s="28"/>
      <c r="V19" s="28">
        <v>25</v>
      </c>
      <c r="W19" s="28">
        <v>13</v>
      </c>
      <c r="X19" s="28">
        <f t="shared" si="18"/>
        <v>12</v>
      </c>
      <c r="Y19" s="28"/>
      <c r="Z19" s="28">
        <v>1</v>
      </c>
      <c r="AA19" s="28">
        <v>1</v>
      </c>
      <c r="AB19" s="28">
        <f t="shared" si="19"/>
        <v>0</v>
      </c>
      <c r="AC19" s="28"/>
      <c r="AD19" s="145" t="s">
        <v>173</v>
      </c>
      <c r="AE19" s="146">
        <v>12516</v>
      </c>
      <c r="AF19" s="146">
        <v>5950</v>
      </c>
      <c r="AG19" s="146">
        <v>6566</v>
      </c>
      <c r="AH19" s="146"/>
      <c r="AI19" s="146">
        <v>2505</v>
      </c>
      <c r="AJ19" s="146">
        <v>1187</v>
      </c>
      <c r="AK19" s="144">
        <v>1318</v>
      </c>
      <c r="AL19" s="144"/>
      <c r="AM19" s="146">
        <v>2284</v>
      </c>
      <c r="AN19" s="146">
        <v>1069</v>
      </c>
      <c r="AO19" s="144">
        <v>1215</v>
      </c>
      <c r="AP19" s="146"/>
      <c r="AQ19" s="146">
        <v>2217</v>
      </c>
      <c r="AR19" s="146">
        <v>1058</v>
      </c>
      <c r="AS19" s="144">
        <v>1159</v>
      </c>
      <c r="AT19" s="146"/>
      <c r="AU19" s="146">
        <v>2646</v>
      </c>
      <c r="AV19" s="146">
        <v>1249</v>
      </c>
      <c r="AW19" s="144">
        <v>1397</v>
      </c>
      <c r="AX19" s="146"/>
      <c r="AY19" s="146">
        <v>2273</v>
      </c>
      <c r="AZ19" s="146">
        <v>1061</v>
      </c>
      <c r="BA19" s="144">
        <v>1212</v>
      </c>
      <c r="BB19" s="144"/>
      <c r="BC19" s="146">
        <v>591</v>
      </c>
      <c r="BD19" s="146">
        <v>326</v>
      </c>
      <c r="BE19" s="144">
        <v>265</v>
      </c>
      <c r="BF19" s="30"/>
      <c r="BG19" s="30"/>
      <c r="BH19" s="30"/>
      <c r="BI19" s="47"/>
    </row>
    <row r="20" spans="1:61" ht="8.25" customHeight="1" x14ac:dyDescent="0.25">
      <c r="A20" s="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147"/>
      <c r="AE20" s="188"/>
      <c r="AF20" s="188"/>
      <c r="AG20" s="188"/>
      <c r="AH20" s="188"/>
      <c r="AI20" s="188"/>
      <c r="AJ20" s="188"/>
      <c r="AK20" s="144"/>
      <c r="AL20" s="144"/>
      <c r="AM20" s="188"/>
      <c r="AN20" s="188"/>
      <c r="AO20" s="144"/>
      <c r="AP20" s="190"/>
      <c r="AQ20" s="188"/>
      <c r="AR20" s="188"/>
      <c r="AS20" s="144"/>
      <c r="AT20" s="190"/>
      <c r="AU20" s="188"/>
      <c r="AV20" s="188"/>
      <c r="AW20" s="144"/>
      <c r="AX20" s="190"/>
      <c r="AY20" s="188"/>
      <c r="AZ20" s="188"/>
      <c r="BA20" s="144"/>
      <c r="BB20" s="144"/>
      <c r="BC20" s="188"/>
      <c r="BD20" s="188"/>
      <c r="BE20" s="144"/>
      <c r="BF20" s="30"/>
      <c r="BG20" s="30"/>
      <c r="BH20" s="30"/>
      <c r="BI20" s="47"/>
    </row>
    <row r="21" spans="1:61" ht="15" customHeight="1" x14ac:dyDescent="0.25">
      <c r="A21" s="8" t="s">
        <v>40</v>
      </c>
      <c r="B21" s="73">
        <f>SUM(B22:B24)</f>
        <v>8062</v>
      </c>
      <c r="C21" s="73">
        <f t="shared" ref="C21:D21" si="20">SUM(C22:C24)</f>
        <v>5062</v>
      </c>
      <c r="D21" s="73">
        <f t="shared" si="20"/>
        <v>3000</v>
      </c>
      <c r="E21" s="73"/>
      <c r="F21" s="73">
        <f>SUM(F22:F24)</f>
        <v>2664</v>
      </c>
      <c r="G21" s="73">
        <f t="shared" ref="G21:H21" si="21">SUM(G22:G24)</f>
        <v>1669</v>
      </c>
      <c r="H21" s="73">
        <f t="shared" si="21"/>
        <v>995</v>
      </c>
      <c r="I21" s="113"/>
      <c r="J21" s="73">
        <f>SUM(J22:J24)</f>
        <v>2229</v>
      </c>
      <c r="K21" s="73">
        <f t="shared" ref="K21:L21" si="22">SUM(K22:K24)</f>
        <v>1450</v>
      </c>
      <c r="L21" s="73">
        <f t="shared" si="22"/>
        <v>779</v>
      </c>
      <c r="M21" s="113"/>
      <c r="N21" s="73">
        <f>SUM(N22:N24)</f>
        <v>1178</v>
      </c>
      <c r="O21" s="73">
        <f t="shared" ref="O21:P21" si="23">SUM(O22:O24)</f>
        <v>764</v>
      </c>
      <c r="P21" s="73">
        <f t="shared" si="23"/>
        <v>414</v>
      </c>
      <c r="Q21" s="113"/>
      <c r="R21" s="73">
        <f>SUM(R22:R24)</f>
        <v>1514</v>
      </c>
      <c r="S21" s="73">
        <f t="shared" ref="S21:T21" si="24">SUM(S22:S24)</f>
        <v>886</v>
      </c>
      <c r="T21" s="73">
        <f t="shared" si="24"/>
        <v>628</v>
      </c>
      <c r="U21" s="113"/>
      <c r="V21" s="73">
        <f>SUM(V22:V24)</f>
        <v>421</v>
      </c>
      <c r="W21" s="73">
        <f t="shared" ref="W21:X21" si="25">SUM(W22:W24)</f>
        <v>265</v>
      </c>
      <c r="X21" s="73">
        <f t="shared" si="25"/>
        <v>156</v>
      </c>
      <c r="Y21" s="113"/>
      <c r="Z21" s="73">
        <f>SUM(Z22:Z24)</f>
        <v>56</v>
      </c>
      <c r="AA21" s="73">
        <f t="shared" ref="AA21:AB21" si="26">SUM(AA22:AA24)</f>
        <v>28</v>
      </c>
      <c r="AB21" s="73">
        <f t="shared" si="26"/>
        <v>28</v>
      </c>
      <c r="AC21" s="23"/>
      <c r="AD21" s="147" t="s">
        <v>40</v>
      </c>
      <c r="AE21" s="188">
        <v>86595</v>
      </c>
      <c r="AF21" s="188">
        <v>43320</v>
      </c>
      <c r="AG21" s="188">
        <v>43275</v>
      </c>
      <c r="AH21" s="188"/>
      <c r="AI21" s="188">
        <v>22049</v>
      </c>
      <c r="AJ21" s="188">
        <v>11804</v>
      </c>
      <c r="AK21" s="188">
        <v>10245</v>
      </c>
      <c r="AL21" s="144"/>
      <c r="AM21" s="188">
        <v>17894</v>
      </c>
      <c r="AN21" s="188">
        <v>9304</v>
      </c>
      <c r="AO21" s="188">
        <v>8590</v>
      </c>
      <c r="AP21" s="190"/>
      <c r="AQ21" s="188">
        <v>14412</v>
      </c>
      <c r="AR21" s="188">
        <v>7181</v>
      </c>
      <c r="AS21" s="188">
        <v>7231</v>
      </c>
      <c r="AT21" s="190"/>
      <c r="AU21" s="188">
        <v>16577</v>
      </c>
      <c r="AV21" s="188">
        <v>7928</v>
      </c>
      <c r="AW21" s="188">
        <v>8649</v>
      </c>
      <c r="AX21" s="190"/>
      <c r="AY21" s="188">
        <v>12071</v>
      </c>
      <c r="AZ21" s="188">
        <v>5587</v>
      </c>
      <c r="BA21" s="188">
        <v>6484</v>
      </c>
      <c r="BB21" s="144"/>
      <c r="BC21" s="188">
        <v>3592</v>
      </c>
      <c r="BD21" s="188">
        <v>1516</v>
      </c>
      <c r="BE21" s="188">
        <v>2076</v>
      </c>
      <c r="BF21" s="30"/>
      <c r="BG21" s="30"/>
      <c r="BH21" s="30"/>
      <c r="BI21" s="47"/>
    </row>
    <row r="22" spans="1:61" ht="15" customHeight="1" x14ac:dyDescent="0.25">
      <c r="A22" s="93" t="s">
        <v>35</v>
      </c>
      <c r="B22" s="28">
        <v>8060</v>
      </c>
      <c r="C22" s="28">
        <v>5061</v>
      </c>
      <c r="D22" s="28">
        <v>2999</v>
      </c>
      <c r="E22" s="28"/>
      <c r="F22" s="28">
        <v>2663</v>
      </c>
      <c r="G22" s="28">
        <v>1668</v>
      </c>
      <c r="H22" s="28">
        <f t="shared" ref="H22:H24" si="27">+F22-G22</f>
        <v>995</v>
      </c>
      <c r="I22" s="28"/>
      <c r="J22" s="28">
        <v>2228</v>
      </c>
      <c r="K22" s="28">
        <v>1450</v>
      </c>
      <c r="L22" s="28">
        <f t="shared" ref="L22:L24" si="28">+J22-K22</f>
        <v>778</v>
      </c>
      <c r="M22" s="28"/>
      <c r="N22" s="28">
        <v>1178</v>
      </c>
      <c r="O22" s="28">
        <v>764</v>
      </c>
      <c r="P22" s="28">
        <f t="shared" ref="P22:P24" si="29">+N22-O22</f>
        <v>414</v>
      </c>
      <c r="Q22" s="28"/>
      <c r="R22" s="28">
        <v>1514</v>
      </c>
      <c r="S22" s="28">
        <v>886</v>
      </c>
      <c r="T22" s="28">
        <f t="shared" ref="T22:T24" si="30">+R22-S22</f>
        <v>628</v>
      </c>
      <c r="U22" s="28"/>
      <c r="V22" s="28">
        <v>421</v>
      </c>
      <c r="W22" s="28">
        <v>265</v>
      </c>
      <c r="X22" s="28">
        <f t="shared" ref="X22:X24" si="31">+V22-W22</f>
        <v>156</v>
      </c>
      <c r="Y22" s="28"/>
      <c r="Z22" s="28">
        <v>56</v>
      </c>
      <c r="AA22" s="28">
        <v>28</v>
      </c>
      <c r="AB22" s="28">
        <f t="shared" ref="AB22:AB24" si="32">+Z22-AA22</f>
        <v>28</v>
      </c>
      <c r="AC22" s="28"/>
      <c r="AD22" s="145" t="s">
        <v>36</v>
      </c>
      <c r="AE22" s="146">
        <v>85915</v>
      </c>
      <c r="AF22" s="146">
        <v>42981</v>
      </c>
      <c r="AG22" s="146">
        <v>42934</v>
      </c>
      <c r="AH22" s="146"/>
      <c r="AI22" s="146">
        <v>21905</v>
      </c>
      <c r="AJ22" s="146">
        <v>11737</v>
      </c>
      <c r="AK22" s="144">
        <v>10168</v>
      </c>
      <c r="AL22" s="144"/>
      <c r="AM22" s="146">
        <v>17761</v>
      </c>
      <c r="AN22" s="146">
        <v>9238</v>
      </c>
      <c r="AO22" s="144">
        <v>8523</v>
      </c>
      <c r="AP22" s="146"/>
      <c r="AQ22" s="146">
        <v>14272</v>
      </c>
      <c r="AR22" s="146">
        <v>7118</v>
      </c>
      <c r="AS22" s="144">
        <v>7154</v>
      </c>
      <c r="AT22" s="146"/>
      <c r="AU22" s="146">
        <v>16458</v>
      </c>
      <c r="AV22" s="146">
        <v>7856</v>
      </c>
      <c r="AW22" s="144">
        <v>8602</v>
      </c>
      <c r="AX22" s="146"/>
      <c r="AY22" s="146">
        <v>11927</v>
      </c>
      <c r="AZ22" s="146">
        <v>5516</v>
      </c>
      <c r="BA22" s="144">
        <v>6411</v>
      </c>
      <c r="BB22" s="144"/>
      <c r="BC22" s="146">
        <v>3592</v>
      </c>
      <c r="BD22" s="146">
        <v>1516</v>
      </c>
      <c r="BE22" s="144">
        <v>2076</v>
      </c>
      <c r="BF22" s="30"/>
      <c r="BG22" s="30"/>
      <c r="BH22" s="30"/>
      <c r="BI22" s="47"/>
    </row>
    <row r="23" spans="1:61" ht="15" customHeight="1" x14ac:dyDescent="0.25">
      <c r="A23" s="93" t="s">
        <v>37</v>
      </c>
      <c r="B23" s="28">
        <v>2</v>
      </c>
      <c r="C23" s="28">
        <v>1</v>
      </c>
      <c r="D23" s="28">
        <v>1</v>
      </c>
      <c r="E23" s="28"/>
      <c r="F23" s="28">
        <v>1</v>
      </c>
      <c r="G23" s="28">
        <v>1</v>
      </c>
      <c r="H23" s="28">
        <f t="shared" si="27"/>
        <v>0</v>
      </c>
      <c r="I23" s="28"/>
      <c r="J23" s="28">
        <v>1</v>
      </c>
      <c r="K23" s="28">
        <v>0</v>
      </c>
      <c r="L23" s="28">
        <f t="shared" si="28"/>
        <v>1</v>
      </c>
      <c r="M23" s="28"/>
      <c r="N23" s="28">
        <v>0</v>
      </c>
      <c r="O23" s="28">
        <v>0</v>
      </c>
      <c r="P23" s="28">
        <f t="shared" si="29"/>
        <v>0</v>
      </c>
      <c r="Q23" s="28"/>
      <c r="R23" s="28">
        <v>0</v>
      </c>
      <c r="S23" s="28">
        <v>0</v>
      </c>
      <c r="T23" s="28">
        <f t="shared" si="30"/>
        <v>0</v>
      </c>
      <c r="U23" s="28"/>
      <c r="V23" s="28">
        <v>0</v>
      </c>
      <c r="W23" s="28">
        <v>0</v>
      </c>
      <c r="X23" s="28">
        <f t="shared" si="31"/>
        <v>0</v>
      </c>
      <c r="Y23" s="28"/>
      <c r="Z23" s="28">
        <v>0</v>
      </c>
      <c r="AA23" s="28">
        <v>0</v>
      </c>
      <c r="AB23" s="28">
        <f t="shared" si="32"/>
        <v>0</v>
      </c>
      <c r="AC23" s="28"/>
      <c r="AD23" s="148" t="s">
        <v>38</v>
      </c>
      <c r="AE23" s="146">
        <v>680</v>
      </c>
      <c r="AF23" s="146">
        <v>339</v>
      </c>
      <c r="AG23" s="146">
        <v>341</v>
      </c>
      <c r="AH23" s="146"/>
      <c r="AI23" s="146">
        <v>144</v>
      </c>
      <c r="AJ23" s="146">
        <v>67</v>
      </c>
      <c r="AK23" s="144">
        <v>77</v>
      </c>
      <c r="AL23" s="144"/>
      <c r="AM23" s="146">
        <v>133</v>
      </c>
      <c r="AN23" s="146">
        <v>66</v>
      </c>
      <c r="AO23" s="144">
        <v>67</v>
      </c>
      <c r="AP23" s="146"/>
      <c r="AQ23" s="146">
        <v>140</v>
      </c>
      <c r="AR23" s="146">
        <v>63</v>
      </c>
      <c r="AS23" s="144">
        <v>77</v>
      </c>
      <c r="AT23" s="146"/>
      <c r="AU23" s="146">
        <v>119</v>
      </c>
      <c r="AV23" s="146">
        <v>72</v>
      </c>
      <c r="AW23" s="144">
        <v>47</v>
      </c>
      <c r="AX23" s="146"/>
      <c r="AY23" s="146">
        <v>144</v>
      </c>
      <c r="AZ23" s="146">
        <v>71</v>
      </c>
      <c r="BA23" s="144">
        <v>73</v>
      </c>
      <c r="BB23" s="144"/>
      <c r="BC23" s="146">
        <v>0</v>
      </c>
      <c r="BD23" s="146">
        <v>0</v>
      </c>
      <c r="BE23" s="144">
        <v>0</v>
      </c>
      <c r="BF23" s="30"/>
      <c r="BG23" s="30"/>
      <c r="BH23" s="30"/>
      <c r="BI23" s="47"/>
    </row>
    <row r="24" spans="1:61" ht="15" customHeight="1" thickBot="1" x14ac:dyDescent="0.3">
      <c r="A24" s="95" t="s">
        <v>143</v>
      </c>
      <c r="B24" s="276">
        <v>0</v>
      </c>
      <c r="C24" s="276">
        <v>0</v>
      </c>
      <c r="D24" s="276">
        <v>0</v>
      </c>
      <c r="E24" s="276"/>
      <c r="F24" s="276">
        <v>0</v>
      </c>
      <c r="G24" s="276">
        <v>0</v>
      </c>
      <c r="H24" s="276">
        <f t="shared" si="27"/>
        <v>0</v>
      </c>
      <c r="I24" s="276"/>
      <c r="J24" s="276">
        <v>0</v>
      </c>
      <c r="K24" s="276">
        <v>0</v>
      </c>
      <c r="L24" s="276">
        <f t="shared" si="28"/>
        <v>0</v>
      </c>
      <c r="M24" s="276"/>
      <c r="N24" s="276">
        <v>0</v>
      </c>
      <c r="O24" s="276">
        <v>0</v>
      </c>
      <c r="P24" s="276">
        <f t="shared" si="29"/>
        <v>0</v>
      </c>
      <c r="Q24" s="276"/>
      <c r="R24" s="276">
        <v>0</v>
      </c>
      <c r="S24" s="276">
        <v>0</v>
      </c>
      <c r="T24" s="276">
        <f t="shared" si="30"/>
        <v>0</v>
      </c>
      <c r="U24" s="276"/>
      <c r="V24" s="276">
        <v>0</v>
      </c>
      <c r="W24" s="276">
        <v>0</v>
      </c>
      <c r="X24" s="276">
        <f t="shared" si="31"/>
        <v>0</v>
      </c>
      <c r="Y24" s="276"/>
      <c r="Z24" s="276">
        <v>0</v>
      </c>
      <c r="AA24" s="276">
        <v>0</v>
      </c>
      <c r="AB24" s="276">
        <f t="shared" si="32"/>
        <v>0</v>
      </c>
      <c r="AC24" s="28"/>
      <c r="AD24" s="149" t="s">
        <v>173</v>
      </c>
      <c r="AE24" s="191">
        <v>0</v>
      </c>
      <c r="AF24" s="191">
        <v>0</v>
      </c>
      <c r="AG24" s="191">
        <v>0</v>
      </c>
      <c r="AH24" s="191"/>
      <c r="AI24" s="151">
        <v>0</v>
      </c>
      <c r="AJ24" s="151">
        <v>0</v>
      </c>
      <c r="AK24" s="151">
        <v>0</v>
      </c>
      <c r="AL24" s="151"/>
      <c r="AM24" s="151">
        <v>0</v>
      </c>
      <c r="AN24" s="151">
        <v>0</v>
      </c>
      <c r="AO24" s="151">
        <v>0</v>
      </c>
      <c r="AP24" s="151"/>
      <c r="AQ24" s="151">
        <v>0</v>
      </c>
      <c r="AR24" s="151">
        <v>0</v>
      </c>
      <c r="AS24" s="151">
        <v>0</v>
      </c>
      <c r="AT24" s="151"/>
      <c r="AU24" s="151">
        <v>0</v>
      </c>
      <c r="AV24" s="151">
        <v>0</v>
      </c>
      <c r="AW24" s="151">
        <v>0</v>
      </c>
      <c r="AX24" s="151"/>
      <c r="AY24" s="151">
        <v>0</v>
      </c>
      <c r="AZ24" s="151">
        <v>0</v>
      </c>
      <c r="BA24" s="151">
        <v>0</v>
      </c>
      <c r="BB24" s="151"/>
      <c r="BC24" s="151">
        <v>0</v>
      </c>
      <c r="BD24" s="151">
        <v>0</v>
      </c>
      <c r="BE24" s="151">
        <v>0</v>
      </c>
      <c r="BF24" s="30"/>
      <c r="BG24" s="30"/>
      <c r="BH24" s="30"/>
      <c r="BI24" s="47"/>
    </row>
    <row r="25" spans="1:61" ht="9" customHeight="1" x14ac:dyDescent="0.25">
      <c r="A25" s="46"/>
      <c r="B25" s="97"/>
      <c r="C25" s="97"/>
      <c r="D25" s="97"/>
      <c r="E25" s="97"/>
      <c r="AD25" s="9"/>
      <c r="AE25" s="47"/>
      <c r="AF25" s="47"/>
      <c r="AG25" s="47"/>
      <c r="AH25" s="47"/>
      <c r="AI25" s="30"/>
      <c r="AJ25" s="30"/>
      <c r="AK25" s="47"/>
      <c r="AL25" s="30"/>
      <c r="AM25" s="30"/>
      <c r="AN25" s="30"/>
      <c r="AO25" s="47"/>
      <c r="AP25" s="30"/>
      <c r="AQ25" s="30"/>
      <c r="AR25" s="30"/>
      <c r="AS25" s="47"/>
      <c r="AT25" s="30"/>
      <c r="AU25" s="30"/>
      <c r="AV25" s="30"/>
      <c r="AW25" s="47"/>
      <c r="AX25" s="30"/>
      <c r="AY25" s="30"/>
      <c r="AZ25" s="30"/>
      <c r="BA25" s="47"/>
      <c r="BB25" s="30"/>
      <c r="BC25" s="30"/>
      <c r="BD25" s="30"/>
      <c r="BE25" s="47"/>
      <c r="BF25" s="30"/>
      <c r="BG25" s="30"/>
      <c r="BH25" s="30"/>
      <c r="BI25" s="47"/>
    </row>
    <row r="26" spans="1:61" s="72" customFormat="1" ht="15" customHeight="1" x14ac:dyDescent="0.25">
      <c r="A26" s="329" t="s">
        <v>139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102"/>
      <c r="AD26" s="103"/>
      <c r="AE26" s="104"/>
      <c r="AF26" s="104"/>
      <c r="AG26" s="104"/>
      <c r="AH26" s="104"/>
      <c r="AI26" s="105"/>
      <c r="AJ26" s="105"/>
      <c r="AK26" s="104"/>
      <c r="AL26" s="105"/>
      <c r="AM26" s="105"/>
      <c r="AN26" s="105"/>
      <c r="AO26" s="104"/>
      <c r="AP26" s="105"/>
      <c r="AQ26" s="105"/>
      <c r="AR26" s="105"/>
      <c r="AS26" s="104"/>
      <c r="AT26" s="105"/>
      <c r="AU26" s="105"/>
      <c r="AV26" s="105"/>
      <c r="AW26" s="104"/>
      <c r="AX26" s="105"/>
      <c r="AY26" s="105"/>
      <c r="AZ26" s="105"/>
      <c r="BA26" s="104"/>
      <c r="BB26" s="105"/>
      <c r="BC26" s="105"/>
      <c r="BD26" s="105"/>
      <c r="BE26" s="104"/>
      <c r="BF26" s="105"/>
      <c r="BG26" s="105"/>
      <c r="BH26" s="105"/>
      <c r="BI26" s="104"/>
    </row>
    <row r="27" spans="1:61" ht="9" customHeight="1" x14ac:dyDescent="0.25">
      <c r="F27" s="45"/>
      <c r="G27" s="45"/>
      <c r="H27" s="45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5"/>
      <c r="BE27" s="45"/>
      <c r="BF27" s="45"/>
      <c r="BG27" s="45"/>
      <c r="BH27" s="45"/>
    </row>
    <row r="28" spans="1:61" ht="15" customHeight="1" x14ac:dyDescent="0.25">
      <c r="A28" s="32" t="s">
        <v>11</v>
      </c>
      <c r="B28" s="75">
        <f>+B11/AE11*100</f>
        <v>9.7924958899368342</v>
      </c>
      <c r="C28" s="75">
        <f t="shared" ref="B28:D31" si="33">+C11/AF11*100</f>
        <v>11.798572907021079</v>
      </c>
      <c r="D28" s="75">
        <f t="shared" si="33"/>
        <v>7.8148995349936108</v>
      </c>
      <c r="E28" s="193"/>
      <c r="F28" s="75">
        <f t="shared" ref="F28:H31" si="34">+F11/AI11*100</f>
        <v>12.632226587798453</v>
      </c>
      <c r="G28" s="75">
        <f t="shared" si="34"/>
        <v>14.403191662595669</v>
      </c>
      <c r="H28" s="75">
        <f t="shared" si="34"/>
        <v>10.632870668259949</v>
      </c>
      <c r="I28" s="193"/>
      <c r="J28" s="75">
        <f t="shared" ref="J28:L31" si="35">+J11/AM11*100</f>
        <v>13.169924973781161</v>
      </c>
      <c r="K28" s="75">
        <f t="shared" si="35"/>
        <v>15.533623812273611</v>
      </c>
      <c r="L28" s="75">
        <f t="shared" si="35"/>
        <v>10.687506891608777</v>
      </c>
      <c r="M28" s="193"/>
      <c r="N28" s="75">
        <f t="shared" ref="N28:P31" si="36">+N11/AQ11*100</f>
        <v>9.1076119715699377</v>
      </c>
      <c r="O28" s="75">
        <f t="shared" si="36"/>
        <v>11.067142393772301</v>
      </c>
      <c r="P28" s="75">
        <f t="shared" si="36"/>
        <v>7.1723740269724834</v>
      </c>
      <c r="Q28" s="193"/>
      <c r="R28" s="75">
        <f t="shared" ref="R28:T31" si="37">+R11/AU11*100</f>
        <v>9.3171683389074698</v>
      </c>
      <c r="S28" s="75">
        <f t="shared" si="37"/>
        <v>11.44518466573165</v>
      </c>
      <c r="T28" s="75">
        <f t="shared" si="37"/>
        <v>7.3769181585677748</v>
      </c>
      <c r="U28" s="193"/>
      <c r="V28" s="75">
        <f t="shared" ref="V28:X31" si="38">+V11/AY11*100</f>
        <v>4.0058694057226711</v>
      </c>
      <c r="W28" s="75">
        <f t="shared" si="38"/>
        <v>4.8825315646475946</v>
      </c>
      <c r="X28" s="75">
        <f t="shared" si="38"/>
        <v>3.2619015326190151</v>
      </c>
      <c r="Y28" s="193"/>
      <c r="Z28" s="75">
        <f t="shared" ref="Z28:AB31" si="39">+Z11/BC11*100</f>
        <v>1.3536846467297465</v>
      </c>
      <c r="AA28" s="75">
        <f t="shared" si="39"/>
        <v>1.8465456860872334</v>
      </c>
      <c r="AB28" s="75">
        <f t="shared" si="39"/>
        <v>0.97596681712821765</v>
      </c>
      <c r="AD28" s="47"/>
      <c r="AE28" s="47"/>
      <c r="AF28" s="243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5"/>
      <c r="BE28" s="45"/>
      <c r="BF28" s="45"/>
      <c r="BG28" s="45"/>
      <c r="BH28" s="45"/>
    </row>
    <row r="29" spans="1:61" ht="15" customHeight="1" x14ac:dyDescent="0.25">
      <c r="A29" s="93" t="s">
        <v>35</v>
      </c>
      <c r="B29" s="65">
        <f t="shared" si="33"/>
        <v>10.838028319220443</v>
      </c>
      <c r="C29" s="65">
        <f t="shared" si="33"/>
        <v>13.056031649496569</v>
      </c>
      <c r="D29" s="65">
        <f t="shared" si="33"/>
        <v>8.6551715798892417</v>
      </c>
      <c r="E29" s="98"/>
      <c r="F29" s="65">
        <f t="shared" si="34"/>
        <v>13.717061786313897</v>
      </c>
      <c r="G29" s="65">
        <f t="shared" si="34"/>
        <v>15.590075994635672</v>
      </c>
      <c r="H29" s="65">
        <f t="shared" si="34"/>
        <v>11.581683357541472</v>
      </c>
      <c r="I29" s="98"/>
      <c r="J29" s="65">
        <f t="shared" si="35"/>
        <v>14.549754466303137</v>
      </c>
      <c r="K29" s="65">
        <f t="shared" si="35"/>
        <v>17.087754264611053</v>
      </c>
      <c r="L29" s="65">
        <f t="shared" si="35"/>
        <v>11.866245196479484</v>
      </c>
      <c r="M29" s="98"/>
      <c r="N29" s="65">
        <f t="shared" si="36"/>
        <v>10.309908175355451</v>
      </c>
      <c r="O29" s="65">
        <f t="shared" si="36"/>
        <v>12.536856641660135</v>
      </c>
      <c r="P29" s="65">
        <f t="shared" si="36"/>
        <v>8.1181354002130561</v>
      </c>
      <c r="Q29" s="98"/>
      <c r="R29" s="65">
        <f t="shared" si="37"/>
        <v>10.220175383256578</v>
      </c>
      <c r="S29" s="65">
        <f t="shared" si="37"/>
        <v>12.554919451471175</v>
      </c>
      <c r="T29" s="65">
        <f t="shared" si="37"/>
        <v>8.1175059952038371</v>
      </c>
      <c r="U29" s="98"/>
      <c r="V29" s="65">
        <f t="shared" si="38"/>
        <v>4.5743274928592745</v>
      </c>
      <c r="W29" s="65">
        <f t="shared" si="38"/>
        <v>5.6445174923691006</v>
      </c>
      <c r="X29" s="65">
        <f t="shared" si="38"/>
        <v>3.6847652133182405</v>
      </c>
      <c r="Y29" s="98"/>
      <c r="Z29" s="65">
        <f t="shared" si="39"/>
        <v>1.4461584099673688</v>
      </c>
      <c r="AA29" s="65">
        <f t="shared" si="39"/>
        <v>1.9851544968064905</v>
      </c>
      <c r="AB29" s="65">
        <f t="shared" si="39"/>
        <v>1.0401768300611105</v>
      </c>
      <c r="AD29" s="47"/>
      <c r="AE29" s="47"/>
      <c r="AF29" s="243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5"/>
      <c r="BE29" s="45"/>
      <c r="BF29" s="45"/>
      <c r="BG29" s="45"/>
      <c r="BH29" s="45"/>
    </row>
    <row r="30" spans="1:61" ht="15" customHeight="1" x14ac:dyDescent="0.25">
      <c r="A30" s="93" t="s">
        <v>37</v>
      </c>
      <c r="B30" s="65">
        <f t="shared" si="33"/>
        <v>1.3735792040108512</v>
      </c>
      <c r="C30" s="65">
        <f t="shared" si="33"/>
        <v>1.8779026721410783</v>
      </c>
      <c r="D30" s="65">
        <f t="shared" si="33"/>
        <v>0.84828939988782948</v>
      </c>
      <c r="E30" s="98"/>
      <c r="F30" s="65">
        <f t="shared" si="34"/>
        <v>1.9818063677712798</v>
      </c>
      <c r="G30" s="65">
        <f t="shared" si="34"/>
        <v>2.4992189940643552</v>
      </c>
      <c r="H30" s="65">
        <f t="shared" si="34"/>
        <v>1.4213197969543148</v>
      </c>
      <c r="I30" s="98"/>
      <c r="J30" s="65">
        <f t="shared" si="35"/>
        <v>1.7356241234221599</v>
      </c>
      <c r="K30" s="65">
        <f t="shared" si="35"/>
        <v>2.2672621092408107</v>
      </c>
      <c r="L30" s="65">
        <f t="shared" si="35"/>
        <v>1.1815252416756177</v>
      </c>
      <c r="M30" s="98"/>
      <c r="N30" s="65">
        <f t="shared" si="36"/>
        <v>1.1007911936704506</v>
      </c>
      <c r="O30" s="65">
        <f t="shared" si="36"/>
        <v>1.544142329640819</v>
      </c>
      <c r="P30" s="65">
        <f t="shared" si="36"/>
        <v>0.63492063492063489</v>
      </c>
      <c r="Q30" s="98"/>
      <c r="R30" s="65">
        <f t="shared" si="37"/>
        <v>1.786339754816112</v>
      </c>
      <c r="S30" s="65">
        <f t="shared" si="37"/>
        <v>2.7294438758103037</v>
      </c>
      <c r="T30" s="65">
        <f t="shared" si="37"/>
        <v>0.79165167326376396</v>
      </c>
      <c r="U30" s="98"/>
      <c r="V30" s="65">
        <f t="shared" si="38"/>
        <v>0.24376523532720792</v>
      </c>
      <c r="W30" s="65">
        <f t="shared" si="38"/>
        <v>0.2619760479041916</v>
      </c>
      <c r="X30" s="65">
        <f t="shared" si="38"/>
        <v>0.22547914317925591</v>
      </c>
      <c r="Y30" s="98"/>
      <c r="Z30" s="65">
        <f t="shared" si="39"/>
        <v>0</v>
      </c>
      <c r="AA30" s="65">
        <f t="shared" si="39"/>
        <v>0</v>
      </c>
      <c r="AB30" s="65">
        <f t="shared" si="39"/>
        <v>0</v>
      </c>
      <c r="AD30" s="47"/>
      <c r="AE30" s="47"/>
      <c r="AF30" s="243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7"/>
      <c r="AZ30" s="47"/>
    </row>
    <row r="31" spans="1:61" ht="15" customHeight="1" x14ac:dyDescent="0.25">
      <c r="A31" s="94" t="s">
        <v>143</v>
      </c>
      <c r="B31" s="65">
        <f t="shared" si="33"/>
        <v>1.9654841802492808</v>
      </c>
      <c r="C31" s="65">
        <f t="shared" si="33"/>
        <v>2.1680672268907566</v>
      </c>
      <c r="D31" s="65">
        <f t="shared" si="33"/>
        <v>1.7819067925677734</v>
      </c>
      <c r="E31" s="98"/>
      <c r="F31" s="65">
        <f t="shared" si="34"/>
        <v>2.435129740518962</v>
      </c>
      <c r="G31" s="65">
        <f t="shared" si="34"/>
        <v>1.7691659646166806</v>
      </c>
      <c r="H31" s="65">
        <f t="shared" si="34"/>
        <v>3.0349013657056148</v>
      </c>
      <c r="I31" s="98"/>
      <c r="J31" s="65">
        <f t="shared" si="35"/>
        <v>1.6199649737302975</v>
      </c>
      <c r="K31" s="65">
        <f t="shared" si="35"/>
        <v>2.0579981290926099</v>
      </c>
      <c r="L31" s="65">
        <f t="shared" si="35"/>
        <v>1.2345679012345678</v>
      </c>
      <c r="M31" s="98"/>
      <c r="N31" s="65">
        <f t="shared" si="36"/>
        <v>0.81190798376184026</v>
      </c>
      <c r="O31" s="65">
        <f t="shared" si="36"/>
        <v>0.66162570888468808</v>
      </c>
      <c r="P31" s="65">
        <f t="shared" si="36"/>
        <v>0.94909404659188956</v>
      </c>
      <c r="Q31" s="98"/>
      <c r="R31" s="65">
        <f t="shared" si="37"/>
        <v>3.9304610733182166</v>
      </c>
      <c r="S31" s="65">
        <f t="shared" si="37"/>
        <v>5.2041633306645316</v>
      </c>
      <c r="T31" s="65">
        <f t="shared" si="37"/>
        <v>2.7916964924838941</v>
      </c>
      <c r="U31" s="98"/>
      <c r="V31" s="65">
        <f t="shared" si="38"/>
        <v>1.0998680158380993</v>
      </c>
      <c r="W31" s="65">
        <f t="shared" si="38"/>
        <v>1.2252591894439209</v>
      </c>
      <c r="X31" s="65">
        <f t="shared" si="38"/>
        <v>0.99009900990099009</v>
      </c>
      <c r="Y31" s="98"/>
      <c r="Z31" s="65">
        <f t="shared" si="39"/>
        <v>0.16920473773265651</v>
      </c>
      <c r="AA31" s="65">
        <f t="shared" si="39"/>
        <v>0.30674846625766872</v>
      </c>
      <c r="AB31" s="65">
        <f t="shared" si="39"/>
        <v>0</v>
      </c>
      <c r="AC31" s="49"/>
      <c r="AD31" s="48"/>
      <c r="AE31" s="48"/>
      <c r="AF31" s="243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7"/>
      <c r="AZ31" s="47"/>
    </row>
    <row r="32" spans="1:61" ht="9" customHeight="1" x14ac:dyDescent="0.25">
      <c r="A32" s="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D32" s="48"/>
      <c r="AE32" s="48"/>
      <c r="AF32" s="243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7"/>
      <c r="AZ32" s="47"/>
    </row>
    <row r="33" spans="1:52" ht="15" customHeight="1" x14ac:dyDescent="0.25">
      <c r="A33" s="8" t="s">
        <v>39</v>
      </c>
      <c r="B33" s="74">
        <f t="shared" ref="B33:D36" si="40">+B16/AE16*100</f>
        <v>9.9400132048624972</v>
      </c>
      <c r="C33" s="74">
        <f t="shared" si="40"/>
        <v>11.833606615812361</v>
      </c>
      <c r="D33" s="74">
        <f t="shared" si="40"/>
        <v>8.0820375072573256</v>
      </c>
      <c r="E33" s="192"/>
      <c r="F33" s="74">
        <f t="shared" ref="F33:H36" si="41">+F16/AI16*100</f>
        <v>12.804022947800837</v>
      </c>
      <c r="G33" s="74">
        <f t="shared" si="41"/>
        <v>14.486657378630371</v>
      </c>
      <c r="H33" s="74">
        <f t="shared" si="41"/>
        <v>10.916413693607046</v>
      </c>
      <c r="I33" s="192"/>
      <c r="J33" s="74">
        <f t="shared" ref="J33:L36" si="42">+J16/AM16*100</f>
        <v>13.395892351274789</v>
      </c>
      <c r="K33" s="74">
        <f t="shared" si="42"/>
        <v>15.517121622560257</v>
      </c>
      <c r="L33" s="74">
        <f t="shared" si="42"/>
        <v>11.189771003395217</v>
      </c>
      <c r="M33" s="192"/>
      <c r="N33" s="74">
        <f t="shared" ref="N33:P36" si="43">+N16/AQ16*100</f>
        <v>9.3901542983100654</v>
      </c>
      <c r="O33" s="74">
        <f t="shared" si="43"/>
        <v>11.19709078607975</v>
      </c>
      <c r="P33" s="74">
        <f t="shared" si="43"/>
        <v>7.6086050195947639</v>
      </c>
      <c r="Q33" s="192"/>
      <c r="R33" s="74">
        <f t="shared" ref="R33:T36" si="44">+R16/AU16*100</f>
        <v>9.3724516608375765</v>
      </c>
      <c r="S33" s="74">
        <f t="shared" si="44"/>
        <v>11.526467903863706</v>
      </c>
      <c r="T33" s="74">
        <f t="shared" si="44"/>
        <v>7.4116384532834836</v>
      </c>
      <c r="U33" s="192"/>
      <c r="V33" s="74">
        <f t="shared" ref="V33:X36" si="45">+V16/AY16*100</f>
        <v>4.1532191571061743</v>
      </c>
      <c r="W33" s="74">
        <f t="shared" si="45"/>
        <v>4.9225862867136465</v>
      </c>
      <c r="X33" s="74">
        <f t="shared" si="45"/>
        <v>3.5031293463143256</v>
      </c>
      <c r="Y33" s="192"/>
      <c r="Z33" s="74">
        <f t="shared" ref="Z33:AB36" si="46">+Z16/BC16*100</f>
        <v>1.2859373564802057</v>
      </c>
      <c r="AA33" s="74">
        <f t="shared" si="46"/>
        <v>1.8464120856063786</v>
      </c>
      <c r="AB33" s="74">
        <f t="shared" si="46"/>
        <v>0.84953438980558738</v>
      </c>
      <c r="AD33" s="48"/>
      <c r="AE33" s="48"/>
      <c r="AF33" s="243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7"/>
      <c r="AZ33" s="47"/>
    </row>
    <row r="34" spans="1:52" ht="15" customHeight="1" x14ac:dyDescent="0.25">
      <c r="A34" s="93" t="s">
        <v>35</v>
      </c>
      <c r="B34" s="65">
        <f t="shared" si="40"/>
        <v>11.354593184519878</v>
      </c>
      <c r="C34" s="65">
        <f t="shared" si="40"/>
        <v>13.515634129647253</v>
      </c>
      <c r="D34" s="65">
        <f t="shared" si="40"/>
        <v>9.2406303584551317</v>
      </c>
      <c r="E34" s="98"/>
      <c r="F34" s="65">
        <f t="shared" si="41"/>
        <v>14.267534392216245</v>
      </c>
      <c r="G34" s="65">
        <f t="shared" si="41"/>
        <v>16.080356331242616</v>
      </c>
      <c r="H34" s="65">
        <f t="shared" si="41"/>
        <v>12.209802235597593</v>
      </c>
      <c r="I34" s="98"/>
      <c r="J34" s="65">
        <f t="shared" si="42"/>
        <v>15.282262210796915</v>
      </c>
      <c r="K34" s="65">
        <f t="shared" si="42"/>
        <v>17.60450160771704</v>
      </c>
      <c r="L34" s="65">
        <f t="shared" si="42"/>
        <v>12.849020846494</v>
      </c>
      <c r="M34" s="98"/>
      <c r="N34" s="65">
        <f t="shared" si="43"/>
        <v>11.048208534621578</v>
      </c>
      <c r="O34" s="65">
        <f t="shared" si="43"/>
        <v>13.189326556543838</v>
      </c>
      <c r="P34" s="65">
        <f t="shared" si="43"/>
        <v>8.9491255169664665</v>
      </c>
      <c r="Q34" s="98"/>
      <c r="R34" s="65">
        <f t="shared" si="44"/>
        <v>10.578111021173262</v>
      </c>
      <c r="S34" s="65">
        <f t="shared" si="44"/>
        <v>13.007030827474312</v>
      </c>
      <c r="T34" s="65">
        <f t="shared" si="44"/>
        <v>8.4013248242992162</v>
      </c>
      <c r="U34" s="98"/>
      <c r="V34" s="65">
        <f t="shared" si="45"/>
        <v>4.9304027210106609</v>
      </c>
      <c r="W34" s="65">
        <f t="shared" si="45"/>
        <v>5.9382723873502758</v>
      </c>
      <c r="X34" s="65">
        <f t="shared" si="45"/>
        <v>4.1024573094543939</v>
      </c>
      <c r="Y34" s="98"/>
      <c r="Z34" s="65">
        <f t="shared" si="46"/>
        <v>1.405175899716943</v>
      </c>
      <c r="AA34" s="65">
        <f t="shared" si="46"/>
        <v>2.034136076689268</v>
      </c>
      <c r="AB34" s="65">
        <f t="shared" si="46"/>
        <v>0.92609082813891364</v>
      </c>
      <c r="AD34" s="48"/>
      <c r="AE34" s="48"/>
      <c r="AF34" s="243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7"/>
      <c r="AZ34" s="47"/>
    </row>
    <row r="35" spans="1:52" ht="15" customHeight="1" x14ac:dyDescent="0.25">
      <c r="A35" s="93" t="s">
        <v>37</v>
      </c>
      <c r="B35" s="65">
        <f t="shared" si="40"/>
        <v>1.3993882071657116</v>
      </c>
      <c r="C35" s="65">
        <f t="shared" si="40"/>
        <v>1.9148643063782889</v>
      </c>
      <c r="D35" s="65">
        <f t="shared" si="40"/>
        <v>0.86188321482439134</v>
      </c>
      <c r="E35" s="98"/>
      <c r="F35" s="65">
        <f t="shared" si="41"/>
        <v>2.012641383898869</v>
      </c>
      <c r="G35" s="65">
        <f t="shared" si="41"/>
        <v>2.5207402680280788</v>
      </c>
      <c r="H35" s="65">
        <f t="shared" si="41"/>
        <v>1.4593467685892982</v>
      </c>
      <c r="I35" s="98"/>
      <c r="J35" s="65">
        <f t="shared" si="42"/>
        <v>1.7591096751032129</v>
      </c>
      <c r="K35" s="65">
        <f t="shared" si="42"/>
        <v>2.3198594024604566</v>
      </c>
      <c r="L35" s="65">
        <f t="shared" si="42"/>
        <v>1.173881144534116</v>
      </c>
      <c r="M35" s="98"/>
      <c r="N35" s="65">
        <f t="shared" si="43"/>
        <v>1.1279520620373633</v>
      </c>
      <c r="O35" s="65">
        <f t="shared" si="43"/>
        <v>1.577503429355281</v>
      </c>
      <c r="P35" s="65">
        <f t="shared" si="43"/>
        <v>0.65264684554024655</v>
      </c>
      <c r="Q35" s="98"/>
      <c r="R35" s="65">
        <f t="shared" si="44"/>
        <v>1.8243605795027724</v>
      </c>
      <c r="S35" s="65">
        <f t="shared" si="44"/>
        <v>2.7981811822315494</v>
      </c>
      <c r="T35" s="65">
        <f t="shared" si="44"/>
        <v>0.80527086383601754</v>
      </c>
      <c r="U35" s="98"/>
      <c r="V35" s="65">
        <f t="shared" si="45"/>
        <v>0.25052996723838888</v>
      </c>
      <c r="W35" s="65">
        <f t="shared" si="45"/>
        <v>0.2691272587466359</v>
      </c>
      <c r="X35" s="65">
        <f t="shared" si="45"/>
        <v>0.23183925811437403</v>
      </c>
      <c r="Y35" s="98"/>
      <c r="Z35" s="65">
        <f t="shared" si="46"/>
        <v>0</v>
      </c>
      <c r="AA35" s="65">
        <f t="shared" si="46"/>
        <v>0</v>
      </c>
      <c r="AB35" s="65">
        <f t="shared" si="46"/>
        <v>0</v>
      </c>
      <c r="AD35" s="48"/>
      <c r="AE35" s="48"/>
      <c r="AF35" s="243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7"/>
      <c r="AZ35" s="47"/>
    </row>
    <row r="36" spans="1:52" ht="15" customHeight="1" x14ac:dyDescent="0.25">
      <c r="A36" s="94" t="s">
        <v>143</v>
      </c>
      <c r="B36" s="65">
        <f t="shared" si="40"/>
        <v>1.9654841802492808</v>
      </c>
      <c r="C36" s="65">
        <f t="shared" si="40"/>
        <v>2.1680672268907566</v>
      </c>
      <c r="D36" s="65">
        <f t="shared" si="40"/>
        <v>1.7819067925677734</v>
      </c>
      <c r="E36" s="98"/>
      <c r="F36" s="65">
        <f t="shared" si="41"/>
        <v>2.435129740518962</v>
      </c>
      <c r="G36" s="65">
        <f t="shared" si="41"/>
        <v>1.7691659646166806</v>
      </c>
      <c r="H36" s="65">
        <f t="shared" si="41"/>
        <v>3.0349013657056148</v>
      </c>
      <c r="I36" s="98"/>
      <c r="J36" s="65">
        <f t="shared" si="42"/>
        <v>1.6199649737302975</v>
      </c>
      <c r="K36" s="65">
        <f t="shared" si="42"/>
        <v>2.0579981290926099</v>
      </c>
      <c r="L36" s="65">
        <f t="shared" si="42"/>
        <v>1.2345679012345678</v>
      </c>
      <c r="M36" s="98"/>
      <c r="N36" s="65">
        <f t="shared" si="43"/>
        <v>0.81190798376184026</v>
      </c>
      <c r="O36" s="65">
        <f t="shared" si="43"/>
        <v>0.66162570888468808</v>
      </c>
      <c r="P36" s="65">
        <f t="shared" si="43"/>
        <v>0.94909404659188956</v>
      </c>
      <c r="Q36" s="98"/>
      <c r="R36" s="65">
        <f t="shared" si="44"/>
        <v>3.9304610733182166</v>
      </c>
      <c r="S36" s="65">
        <f t="shared" si="44"/>
        <v>5.2041633306645316</v>
      </c>
      <c r="T36" s="65">
        <f t="shared" si="44"/>
        <v>2.7916964924838941</v>
      </c>
      <c r="U36" s="98"/>
      <c r="V36" s="65">
        <f t="shared" si="45"/>
        <v>1.0998680158380993</v>
      </c>
      <c r="W36" s="65">
        <f t="shared" si="45"/>
        <v>1.2252591894439209</v>
      </c>
      <c r="X36" s="65">
        <f t="shared" si="45"/>
        <v>0.99009900990099009</v>
      </c>
      <c r="Y36" s="98"/>
      <c r="Z36" s="65">
        <f t="shared" si="46"/>
        <v>0.16920473773265651</v>
      </c>
      <c r="AA36" s="65">
        <f t="shared" si="46"/>
        <v>0.30674846625766872</v>
      </c>
      <c r="AB36" s="65">
        <f t="shared" si="46"/>
        <v>0</v>
      </c>
      <c r="AD36" s="48"/>
      <c r="AE36" s="48"/>
      <c r="AF36" s="243"/>
      <c r="AG36" s="48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47"/>
      <c r="AZ36" s="47"/>
    </row>
    <row r="37" spans="1:52" ht="9" customHeight="1" x14ac:dyDescent="0.25">
      <c r="A37" s="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D37" s="48"/>
      <c r="AE37" s="48"/>
      <c r="AF37" s="243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7"/>
      <c r="AZ37" s="47"/>
    </row>
    <row r="38" spans="1:52" ht="15" customHeight="1" x14ac:dyDescent="0.25">
      <c r="A38" s="8" t="s">
        <v>40</v>
      </c>
      <c r="B38" s="74">
        <f t="shared" ref="B38:D40" si="47">+B21/AE21*100</f>
        <v>9.3100063514059705</v>
      </c>
      <c r="C38" s="74">
        <f t="shared" si="47"/>
        <v>11.685133887349954</v>
      </c>
      <c r="D38" s="74">
        <f t="shared" si="47"/>
        <v>6.9324090121317159</v>
      </c>
      <c r="E38" s="192"/>
      <c r="F38" s="74">
        <f t="shared" ref="F38:H40" si="48">+F21/AI21*100</f>
        <v>12.082180597759535</v>
      </c>
      <c r="G38" s="74">
        <f t="shared" si="48"/>
        <v>14.139274822094205</v>
      </c>
      <c r="H38" s="74">
        <f t="shared" si="48"/>
        <v>9.7120546608101517</v>
      </c>
      <c r="I38" s="192"/>
      <c r="J38" s="74">
        <f t="shared" ref="J38:L40" si="49">+J21/AM21*100</f>
        <v>12.456689393092656</v>
      </c>
      <c r="K38" s="74">
        <f t="shared" si="49"/>
        <v>15.58469475494411</v>
      </c>
      <c r="L38" s="74">
        <f t="shared" si="49"/>
        <v>9.0686845168800936</v>
      </c>
      <c r="M38" s="192"/>
      <c r="N38" s="74">
        <f t="shared" ref="N38:P40" si="50">+N21/AQ21*100</f>
        <v>8.1737441021371087</v>
      </c>
      <c r="O38" s="74">
        <f t="shared" si="50"/>
        <v>10.639186742793482</v>
      </c>
      <c r="P38" s="74">
        <f t="shared" si="50"/>
        <v>5.7253491909832661</v>
      </c>
      <c r="Q38" s="192"/>
      <c r="R38" s="74">
        <f t="shared" ref="R38:T40" si="51">+R21/AU21*100</f>
        <v>9.1331362731495442</v>
      </c>
      <c r="S38" s="74">
        <f t="shared" si="51"/>
        <v>11.175580221997981</v>
      </c>
      <c r="T38" s="74">
        <f t="shared" si="51"/>
        <v>7.2609550237021621</v>
      </c>
      <c r="U38" s="192"/>
      <c r="V38" s="74">
        <f t="shared" ref="V38:X40" si="52">+V21/AY21*100</f>
        <v>3.4876977880871509</v>
      </c>
      <c r="W38" s="74">
        <f t="shared" si="52"/>
        <v>4.7431537497762664</v>
      </c>
      <c r="X38" s="74">
        <f t="shared" si="52"/>
        <v>2.4059222702035781</v>
      </c>
      <c r="Y38" s="192"/>
      <c r="Z38" s="74">
        <f t="shared" ref="Z38:AB39" si="53">+Z21/BC21*100</f>
        <v>1.5590200445434299</v>
      </c>
      <c r="AA38" s="74">
        <f t="shared" si="53"/>
        <v>1.8469656992084433</v>
      </c>
      <c r="AB38" s="74">
        <f t="shared" si="53"/>
        <v>1.3487475915221581</v>
      </c>
      <c r="AD38" s="48"/>
      <c r="AE38" s="48"/>
      <c r="AF38" s="243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7"/>
      <c r="AZ38" s="47"/>
    </row>
    <row r="39" spans="1:52" ht="15" customHeight="1" x14ac:dyDescent="0.25">
      <c r="A39" s="93" t="s">
        <v>35</v>
      </c>
      <c r="B39" s="65">
        <f t="shared" si="47"/>
        <v>9.3813653029156736</v>
      </c>
      <c r="C39" s="65">
        <f t="shared" si="47"/>
        <v>11.774970335729741</v>
      </c>
      <c r="D39" s="65">
        <f t="shared" si="47"/>
        <v>6.9851399822984117</v>
      </c>
      <c r="E39" s="98"/>
      <c r="F39" s="65">
        <f t="shared" si="48"/>
        <v>12.157041771285094</v>
      </c>
      <c r="G39" s="65">
        <f t="shared" si="48"/>
        <v>14.211468007156855</v>
      </c>
      <c r="H39" s="65">
        <f t="shared" si="48"/>
        <v>9.7856018882769469</v>
      </c>
      <c r="I39" s="98"/>
      <c r="J39" s="65">
        <f t="shared" si="49"/>
        <v>12.544338719666687</v>
      </c>
      <c r="K39" s="65">
        <f t="shared" si="49"/>
        <v>15.696038103485602</v>
      </c>
      <c r="L39" s="65">
        <f t="shared" si="49"/>
        <v>9.1282412296139857</v>
      </c>
      <c r="M39" s="98"/>
      <c r="N39" s="65">
        <f t="shared" si="50"/>
        <v>8.2539237668161434</v>
      </c>
      <c r="O39" s="65">
        <f t="shared" si="50"/>
        <v>10.73335206518685</v>
      </c>
      <c r="P39" s="65">
        <f t="shared" si="50"/>
        <v>5.7869723231758456</v>
      </c>
      <c r="Q39" s="98"/>
      <c r="R39" s="65">
        <f t="shared" si="51"/>
        <v>9.1991736541499574</v>
      </c>
      <c r="S39" s="65">
        <f t="shared" si="51"/>
        <v>11.278004073319755</v>
      </c>
      <c r="T39" s="65">
        <f t="shared" si="51"/>
        <v>7.300627760985817</v>
      </c>
      <c r="U39" s="98"/>
      <c r="V39" s="65">
        <f t="shared" si="52"/>
        <v>3.5298063217908946</v>
      </c>
      <c r="W39" s="65">
        <f t="shared" si="52"/>
        <v>4.8042059463379267</v>
      </c>
      <c r="X39" s="65">
        <f t="shared" si="52"/>
        <v>2.4333177351427238</v>
      </c>
      <c r="Y39" s="98"/>
      <c r="Z39" s="65">
        <f t="shared" si="53"/>
        <v>1.5590200445434299</v>
      </c>
      <c r="AA39" s="65">
        <f t="shared" si="53"/>
        <v>1.8469656992084433</v>
      </c>
      <c r="AB39" s="65">
        <f t="shared" si="53"/>
        <v>1.3487475915221581</v>
      </c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7"/>
      <c r="AZ39" s="47"/>
    </row>
    <row r="40" spans="1:52" ht="15" customHeight="1" x14ac:dyDescent="0.25">
      <c r="A40" s="93" t="s">
        <v>37</v>
      </c>
      <c r="B40" s="65">
        <f t="shared" si="47"/>
        <v>0.29411764705882354</v>
      </c>
      <c r="C40" s="65">
        <f t="shared" si="47"/>
        <v>0.29498525073746312</v>
      </c>
      <c r="D40" s="65">
        <f t="shared" si="47"/>
        <v>0.2932551319648094</v>
      </c>
      <c r="E40" s="98"/>
      <c r="F40" s="65">
        <f t="shared" si="48"/>
        <v>0.69444444444444442</v>
      </c>
      <c r="G40" s="65">
        <f t="shared" si="48"/>
        <v>1.4925373134328357</v>
      </c>
      <c r="H40" s="65">
        <f t="shared" si="48"/>
        <v>0</v>
      </c>
      <c r="I40" s="98"/>
      <c r="J40" s="65">
        <f t="shared" si="49"/>
        <v>0.75187969924812026</v>
      </c>
      <c r="K40" s="65">
        <f t="shared" si="49"/>
        <v>0</v>
      </c>
      <c r="L40" s="65">
        <f t="shared" si="49"/>
        <v>1.4925373134328357</v>
      </c>
      <c r="M40" s="98"/>
      <c r="N40" s="65">
        <f t="shared" si="50"/>
        <v>0</v>
      </c>
      <c r="O40" s="65">
        <f t="shared" si="50"/>
        <v>0</v>
      </c>
      <c r="P40" s="65">
        <f t="shared" si="50"/>
        <v>0</v>
      </c>
      <c r="Q40" s="98"/>
      <c r="R40" s="65">
        <f t="shared" si="51"/>
        <v>0</v>
      </c>
      <c r="S40" s="65">
        <f t="shared" si="51"/>
        <v>0</v>
      </c>
      <c r="T40" s="65">
        <f t="shared" si="51"/>
        <v>0</v>
      </c>
      <c r="U40" s="98"/>
      <c r="V40" s="65">
        <f t="shared" si="52"/>
        <v>0</v>
      </c>
      <c r="W40" s="65">
        <f t="shared" si="52"/>
        <v>0</v>
      </c>
      <c r="X40" s="65">
        <f t="shared" si="52"/>
        <v>0</v>
      </c>
      <c r="Y40" s="98"/>
      <c r="Z40" s="65">
        <v>0</v>
      </c>
      <c r="AA40" s="65">
        <v>0</v>
      </c>
      <c r="AB40" s="65">
        <v>0</v>
      </c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7"/>
      <c r="AZ40" s="47"/>
    </row>
    <row r="41" spans="1:52" ht="15" customHeight="1" thickBot="1" x14ac:dyDescent="0.3">
      <c r="A41" s="96" t="s">
        <v>143</v>
      </c>
      <c r="B41" s="68" t="s">
        <v>8</v>
      </c>
      <c r="C41" s="68" t="s">
        <v>8</v>
      </c>
      <c r="D41" s="68" t="s">
        <v>8</v>
      </c>
      <c r="E41" s="99"/>
      <c r="F41" s="68" t="s">
        <v>8</v>
      </c>
      <c r="G41" s="68" t="s">
        <v>8</v>
      </c>
      <c r="H41" s="68" t="s">
        <v>8</v>
      </c>
      <c r="I41" s="99"/>
      <c r="J41" s="68" t="s">
        <v>8</v>
      </c>
      <c r="K41" s="68" t="s">
        <v>8</v>
      </c>
      <c r="L41" s="68" t="s">
        <v>8</v>
      </c>
      <c r="M41" s="99"/>
      <c r="N41" s="68" t="s">
        <v>8</v>
      </c>
      <c r="O41" s="68" t="s">
        <v>8</v>
      </c>
      <c r="P41" s="68" t="s">
        <v>8</v>
      </c>
      <c r="Q41" s="99"/>
      <c r="R41" s="68" t="s">
        <v>8</v>
      </c>
      <c r="S41" s="68" t="s">
        <v>8</v>
      </c>
      <c r="T41" s="68" t="s">
        <v>8</v>
      </c>
      <c r="U41" s="99"/>
      <c r="V41" s="68" t="s">
        <v>8</v>
      </c>
      <c r="W41" s="68" t="s">
        <v>8</v>
      </c>
      <c r="X41" s="68" t="s">
        <v>8</v>
      </c>
      <c r="Y41" s="99"/>
      <c r="Z41" s="68" t="s">
        <v>8</v>
      </c>
      <c r="AA41" s="68" t="s">
        <v>8</v>
      </c>
      <c r="AB41" s="68" t="s">
        <v>8</v>
      </c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7"/>
      <c r="AZ41" s="47"/>
    </row>
    <row r="42" spans="1:52" x14ac:dyDescent="0.25">
      <c r="A42" s="314" t="s">
        <v>140</v>
      </c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D42" s="48"/>
      <c r="AE42" s="48"/>
      <c r="AF42" s="48"/>
      <c r="AG42" s="48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47"/>
      <c r="AZ42" s="47"/>
    </row>
    <row r="43" spans="1:52" x14ac:dyDescent="0.25">
      <c r="A43" s="328" t="s">
        <v>116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7"/>
      <c r="AZ43" s="47"/>
    </row>
    <row r="44" spans="1:52" x14ac:dyDescent="0.25"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7"/>
      <c r="AZ44" s="47"/>
    </row>
    <row r="45" spans="1:52" x14ac:dyDescent="0.25"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7"/>
      <c r="AZ45" s="47"/>
    </row>
    <row r="46" spans="1:52" x14ac:dyDescent="0.25"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7"/>
      <c r="AZ46" s="47"/>
    </row>
    <row r="47" spans="1:52" x14ac:dyDescent="0.25">
      <c r="AD47" s="48"/>
      <c r="AE47" s="48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</row>
    <row r="48" spans="1:52" x14ac:dyDescent="0.25">
      <c r="AD48" s="48"/>
      <c r="AE48" s="48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</row>
    <row r="49" spans="30:52" x14ac:dyDescent="0.25">
      <c r="AD49" s="48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</row>
    <row r="50" spans="30:52" x14ac:dyDescent="0.25">
      <c r="AD50" s="47"/>
      <c r="AE50" s="47"/>
    </row>
    <row r="51" spans="30:52" x14ac:dyDescent="0.25">
      <c r="AD51" s="47"/>
      <c r="AE51" s="47"/>
    </row>
    <row r="52" spans="30:52" x14ac:dyDescent="0.25">
      <c r="AD52" s="47"/>
    </row>
  </sheetData>
  <mergeCells count="30">
    <mergeCell ref="A42:AB42"/>
    <mergeCell ref="A43:AB43"/>
    <mergeCell ref="A9:AB9"/>
    <mergeCell ref="A26:AB26"/>
    <mergeCell ref="A1:AB1"/>
    <mergeCell ref="A2:AB2"/>
    <mergeCell ref="A3:AB3"/>
    <mergeCell ref="A4:AB4"/>
    <mergeCell ref="A5:AB5"/>
    <mergeCell ref="A7:A8"/>
    <mergeCell ref="B7:D7"/>
    <mergeCell ref="F7:H7"/>
    <mergeCell ref="J7:L7"/>
    <mergeCell ref="N7:P7"/>
    <mergeCell ref="R7:T7"/>
    <mergeCell ref="V7:X7"/>
    <mergeCell ref="Z7:AB7"/>
    <mergeCell ref="AD2:BE2"/>
    <mergeCell ref="AD3:BE3"/>
    <mergeCell ref="AD4:BE4"/>
    <mergeCell ref="AD5:BE5"/>
    <mergeCell ref="AD6:BE6"/>
    <mergeCell ref="AD7:AD8"/>
    <mergeCell ref="AE7:AG7"/>
    <mergeCell ref="AI7:AK7"/>
    <mergeCell ref="AM7:AO7"/>
    <mergeCell ref="AQ7:AS7"/>
    <mergeCell ref="AU7:AW7"/>
    <mergeCell ref="AY7:BA7"/>
    <mergeCell ref="BC7:BE7"/>
  </mergeCells>
  <hyperlinks>
    <hyperlink ref="BG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1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0"/>
  <sheetViews>
    <sheetView zoomScaleNormal="100" zoomScaleSheetLayoutView="100" workbookViewId="0">
      <selection activeCell="AD1" sqref="AD1:BE1048576"/>
    </sheetView>
  </sheetViews>
  <sheetFormatPr baseColWidth="10" defaultRowHeight="14.25" customHeight="1" x14ac:dyDescent="0.25"/>
  <cols>
    <col min="1" max="1" width="7.5703125" style="14" bestFit="1" customWidth="1"/>
    <col min="2" max="4" width="6.7109375" style="14" customWidth="1"/>
    <col min="5" max="5" width="1.140625" style="14" customWidth="1"/>
    <col min="6" max="6" width="6.7109375" style="14" customWidth="1"/>
    <col min="7" max="8" width="5.42578125" style="14" customWidth="1"/>
    <col min="9" max="9" width="1.140625" style="14" customWidth="1"/>
    <col min="10" max="12" width="5.42578125" style="14" customWidth="1"/>
    <col min="13" max="13" width="1" style="14" customWidth="1"/>
    <col min="14" max="16" width="5.42578125" style="14" customWidth="1"/>
    <col min="17" max="17" width="1.140625" style="14" customWidth="1"/>
    <col min="18" max="20" width="5.42578125" style="14" customWidth="1"/>
    <col min="21" max="21" width="1.5703125" style="14" customWidth="1"/>
    <col min="22" max="23" width="5.42578125" style="14" customWidth="1"/>
    <col min="24" max="24" width="4.7109375" style="14" customWidth="1"/>
    <col min="25" max="25" width="1.5703125" style="14" customWidth="1"/>
    <col min="26" max="28" width="4.7109375" style="14" customWidth="1"/>
    <col min="29" max="29" width="11.42578125" style="14"/>
    <col min="30" max="30" width="11.42578125" style="14" hidden="1" customWidth="1"/>
    <col min="31" max="33" width="7.7109375" style="14" hidden="1" customWidth="1"/>
    <col min="34" max="34" width="1.7109375" style="14" hidden="1" customWidth="1"/>
    <col min="35" max="37" width="6.7109375" style="14" hidden="1" customWidth="1"/>
    <col min="38" max="38" width="1.7109375" style="14" hidden="1" customWidth="1"/>
    <col min="39" max="41" width="6.7109375" style="14" hidden="1" customWidth="1"/>
    <col min="42" max="42" width="1.7109375" style="14" hidden="1" customWidth="1"/>
    <col min="43" max="45" width="6.7109375" style="14" hidden="1" customWidth="1"/>
    <col min="46" max="46" width="1.7109375" style="14" hidden="1" customWidth="1"/>
    <col min="47" max="49" width="6.7109375" style="14" hidden="1" customWidth="1"/>
    <col min="50" max="50" width="1.7109375" style="14" hidden="1" customWidth="1"/>
    <col min="51" max="53" width="6.7109375" style="14" hidden="1" customWidth="1"/>
    <col min="54" max="54" width="1.7109375" style="14" hidden="1" customWidth="1"/>
    <col min="55" max="57" width="6.7109375" style="14" hidden="1" customWidth="1"/>
    <col min="58" max="256" width="11.42578125" style="14"/>
    <col min="257" max="257" width="9.7109375" style="14" customWidth="1"/>
    <col min="258" max="260" width="7.42578125" style="14" customWidth="1"/>
    <col min="261" max="261" width="1.140625" style="14" customWidth="1"/>
    <col min="262" max="262" width="7.42578125" style="14" customWidth="1"/>
    <col min="263" max="264" width="6.42578125" style="14" customWidth="1"/>
    <col min="265" max="265" width="1.140625" style="14" customWidth="1"/>
    <col min="266" max="268" width="6.42578125" style="14" customWidth="1"/>
    <col min="269" max="269" width="1" style="14" customWidth="1"/>
    <col min="270" max="270" width="6.42578125" style="14" customWidth="1"/>
    <col min="271" max="272" width="6.28515625" style="14" customWidth="1"/>
    <col min="273" max="273" width="1.140625" style="14" customWidth="1"/>
    <col min="274" max="276" width="6.42578125" style="14" customWidth="1"/>
    <col min="277" max="277" width="1.5703125" style="14" customWidth="1"/>
    <col min="278" max="278" width="7.28515625" style="14" customWidth="1"/>
    <col min="279" max="280" width="6.7109375" style="14" customWidth="1"/>
    <col min="281" max="281" width="1.5703125" style="14" customWidth="1"/>
    <col min="282" max="282" width="5.5703125" style="14" customWidth="1"/>
    <col min="283" max="284" width="5.28515625" style="14" customWidth="1"/>
    <col min="285" max="512" width="11.42578125" style="14"/>
    <col min="513" max="513" width="9.7109375" style="14" customWidth="1"/>
    <col min="514" max="516" width="7.42578125" style="14" customWidth="1"/>
    <col min="517" max="517" width="1.140625" style="14" customWidth="1"/>
    <col min="518" max="518" width="7.42578125" style="14" customWidth="1"/>
    <col min="519" max="520" width="6.42578125" style="14" customWidth="1"/>
    <col min="521" max="521" width="1.140625" style="14" customWidth="1"/>
    <col min="522" max="524" width="6.42578125" style="14" customWidth="1"/>
    <col min="525" max="525" width="1" style="14" customWidth="1"/>
    <col min="526" max="526" width="6.42578125" style="14" customWidth="1"/>
    <col min="527" max="528" width="6.28515625" style="14" customWidth="1"/>
    <col min="529" max="529" width="1.140625" style="14" customWidth="1"/>
    <col min="530" max="532" width="6.42578125" style="14" customWidth="1"/>
    <col min="533" max="533" width="1.5703125" style="14" customWidth="1"/>
    <col min="534" max="534" width="7.28515625" style="14" customWidth="1"/>
    <col min="535" max="536" width="6.7109375" style="14" customWidth="1"/>
    <col min="537" max="537" width="1.5703125" style="14" customWidth="1"/>
    <col min="538" max="538" width="5.5703125" style="14" customWidth="1"/>
    <col min="539" max="540" width="5.28515625" style="14" customWidth="1"/>
    <col min="541" max="768" width="11.42578125" style="14"/>
    <col min="769" max="769" width="9.7109375" style="14" customWidth="1"/>
    <col min="770" max="772" width="7.42578125" style="14" customWidth="1"/>
    <col min="773" max="773" width="1.140625" style="14" customWidth="1"/>
    <col min="774" max="774" width="7.42578125" style="14" customWidth="1"/>
    <col min="775" max="776" width="6.42578125" style="14" customWidth="1"/>
    <col min="777" max="777" width="1.140625" style="14" customWidth="1"/>
    <col min="778" max="780" width="6.42578125" style="14" customWidth="1"/>
    <col min="781" max="781" width="1" style="14" customWidth="1"/>
    <col min="782" max="782" width="6.42578125" style="14" customWidth="1"/>
    <col min="783" max="784" width="6.28515625" style="14" customWidth="1"/>
    <col min="785" max="785" width="1.140625" style="14" customWidth="1"/>
    <col min="786" max="788" width="6.42578125" style="14" customWidth="1"/>
    <col min="789" max="789" width="1.5703125" style="14" customWidth="1"/>
    <col min="790" max="790" width="7.28515625" style="14" customWidth="1"/>
    <col min="791" max="792" width="6.7109375" style="14" customWidth="1"/>
    <col min="793" max="793" width="1.5703125" style="14" customWidth="1"/>
    <col min="794" max="794" width="5.5703125" style="14" customWidth="1"/>
    <col min="795" max="796" width="5.28515625" style="14" customWidth="1"/>
    <col min="797" max="1024" width="11.42578125" style="14"/>
    <col min="1025" max="1025" width="9.7109375" style="14" customWidth="1"/>
    <col min="1026" max="1028" width="7.42578125" style="14" customWidth="1"/>
    <col min="1029" max="1029" width="1.140625" style="14" customWidth="1"/>
    <col min="1030" max="1030" width="7.42578125" style="14" customWidth="1"/>
    <col min="1031" max="1032" width="6.42578125" style="14" customWidth="1"/>
    <col min="1033" max="1033" width="1.140625" style="14" customWidth="1"/>
    <col min="1034" max="1036" width="6.42578125" style="14" customWidth="1"/>
    <col min="1037" max="1037" width="1" style="14" customWidth="1"/>
    <col min="1038" max="1038" width="6.42578125" style="14" customWidth="1"/>
    <col min="1039" max="1040" width="6.28515625" style="14" customWidth="1"/>
    <col min="1041" max="1041" width="1.140625" style="14" customWidth="1"/>
    <col min="1042" max="1044" width="6.42578125" style="14" customWidth="1"/>
    <col min="1045" max="1045" width="1.5703125" style="14" customWidth="1"/>
    <col min="1046" max="1046" width="7.28515625" style="14" customWidth="1"/>
    <col min="1047" max="1048" width="6.7109375" style="14" customWidth="1"/>
    <col min="1049" max="1049" width="1.5703125" style="14" customWidth="1"/>
    <col min="1050" max="1050" width="5.5703125" style="14" customWidth="1"/>
    <col min="1051" max="1052" width="5.28515625" style="14" customWidth="1"/>
    <col min="1053" max="1280" width="11.42578125" style="14"/>
    <col min="1281" max="1281" width="9.7109375" style="14" customWidth="1"/>
    <col min="1282" max="1284" width="7.42578125" style="14" customWidth="1"/>
    <col min="1285" max="1285" width="1.140625" style="14" customWidth="1"/>
    <col min="1286" max="1286" width="7.42578125" style="14" customWidth="1"/>
    <col min="1287" max="1288" width="6.42578125" style="14" customWidth="1"/>
    <col min="1289" max="1289" width="1.140625" style="14" customWidth="1"/>
    <col min="1290" max="1292" width="6.42578125" style="14" customWidth="1"/>
    <col min="1293" max="1293" width="1" style="14" customWidth="1"/>
    <col min="1294" max="1294" width="6.42578125" style="14" customWidth="1"/>
    <col min="1295" max="1296" width="6.28515625" style="14" customWidth="1"/>
    <col min="1297" max="1297" width="1.140625" style="14" customWidth="1"/>
    <col min="1298" max="1300" width="6.42578125" style="14" customWidth="1"/>
    <col min="1301" max="1301" width="1.5703125" style="14" customWidth="1"/>
    <col min="1302" max="1302" width="7.28515625" style="14" customWidth="1"/>
    <col min="1303" max="1304" width="6.7109375" style="14" customWidth="1"/>
    <col min="1305" max="1305" width="1.5703125" style="14" customWidth="1"/>
    <col min="1306" max="1306" width="5.5703125" style="14" customWidth="1"/>
    <col min="1307" max="1308" width="5.28515625" style="14" customWidth="1"/>
    <col min="1309" max="1536" width="11.42578125" style="14"/>
    <col min="1537" max="1537" width="9.7109375" style="14" customWidth="1"/>
    <col min="1538" max="1540" width="7.42578125" style="14" customWidth="1"/>
    <col min="1541" max="1541" width="1.140625" style="14" customWidth="1"/>
    <col min="1542" max="1542" width="7.42578125" style="14" customWidth="1"/>
    <col min="1543" max="1544" width="6.42578125" style="14" customWidth="1"/>
    <col min="1545" max="1545" width="1.140625" style="14" customWidth="1"/>
    <col min="1546" max="1548" width="6.42578125" style="14" customWidth="1"/>
    <col min="1549" max="1549" width="1" style="14" customWidth="1"/>
    <col min="1550" max="1550" width="6.42578125" style="14" customWidth="1"/>
    <col min="1551" max="1552" width="6.28515625" style="14" customWidth="1"/>
    <col min="1553" max="1553" width="1.140625" style="14" customWidth="1"/>
    <col min="1554" max="1556" width="6.42578125" style="14" customWidth="1"/>
    <col min="1557" max="1557" width="1.5703125" style="14" customWidth="1"/>
    <col min="1558" max="1558" width="7.28515625" style="14" customWidth="1"/>
    <col min="1559" max="1560" width="6.7109375" style="14" customWidth="1"/>
    <col min="1561" max="1561" width="1.5703125" style="14" customWidth="1"/>
    <col min="1562" max="1562" width="5.5703125" style="14" customWidth="1"/>
    <col min="1563" max="1564" width="5.28515625" style="14" customWidth="1"/>
    <col min="1565" max="1792" width="11.42578125" style="14"/>
    <col min="1793" max="1793" width="9.7109375" style="14" customWidth="1"/>
    <col min="1794" max="1796" width="7.42578125" style="14" customWidth="1"/>
    <col min="1797" max="1797" width="1.140625" style="14" customWidth="1"/>
    <col min="1798" max="1798" width="7.42578125" style="14" customWidth="1"/>
    <col min="1799" max="1800" width="6.42578125" style="14" customWidth="1"/>
    <col min="1801" max="1801" width="1.140625" style="14" customWidth="1"/>
    <col min="1802" max="1804" width="6.42578125" style="14" customWidth="1"/>
    <col min="1805" max="1805" width="1" style="14" customWidth="1"/>
    <col min="1806" max="1806" width="6.42578125" style="14" customWidth="1"/>
    <col min="1807" max="1808" width="6.28515625" style="14" customWidth="1"/>
    <col min="1809" max="1809" width="1.140625" style="14" customWidth="1"/>
    <col min="1810" max="1812" width="6.42578125" style="14" customWidth="1"/>
    <col min="1813" max="1813" width="1.5703125" style="14" customWidth="1"/>
    <col min="1814" max="1814" width="7.28515625" style="14" customWidth="1"/>
    <col min="1815" max="1816" width="6.7109375" style="14" customWidth="1"/>
    <col min="1817" max="1817" width="1.5703125" style="14" customWidth="1"/>
    <col min="1818" max="1818" width="5.5703125" style="14" customWidth="1"/>
    <col min="1819" max="1820" width="5.28515625" style="14" customWidth="1"/>
    <col min="1821" max="2048" width="11.42578125" style="14"/>
    <col min="2049" max="2049" width="9.7109375" style="14" customWidth="1"/>
    <col min="2050" max="2052" width="7.42578125" style="14" customWidth="1"/>
    <col min="2053" max="2053" width="1.140625" style="14" customWidth="1"/>
    <col min="2054" max="2054" width="7.42578125" style="14" customWidth="1"/>
    <col min="2055" max="2056" width="6.42578125" style="14" customWidth="1"/>
    <col min="2057" max="2057" width="1.140625" style="14" customWidth="1"/>
    <col min="2058" max="2060" width="6.42578125" style="14" customWidth="1"/>
    <col min="2061" max="2061" width="1" style="14" customWidth="1"/>
    <col min="2062" max="2062" width="6.42578125" style="14" customWidth="1"/>
    <col min="2063" max="2064" width="6.28515625" style="14" customWidth="1"/>
    <col min="2065" max="2065" width="1.140625" style="14" customWidth="1"/>
    <col min="2066" max="2068" width="6.42578125" style="14" customWidth="1"/>
    <col min="2069" max="2069" width="1.5703125" style="14" customWidth="1"/>
    <col min="2070" max="2070" width="7.28515625" style="14" customWidth="1"/>
    <col min="2071" max="2072" width="6.7109375" style="14" customWidth="1"/>
    <col min="2073" max="2073" width="1.5703125" style="14" customWidth="1"/>
    <col min="2074" max="2074" width="5.5703125" style="14" customWidth="1"/>
    <col min="2075" max="2076" width="5.28515625" style="14" customWidth="1"/>
    <col min="2077" max="2304" width="11.42578125" style="14"/>
    <col min="2305" max="2305" width="9.7109375" style="14" customWidth="1"/>
    <col min="2306" max="2308" width="7.42578125" style="14" customWidth="1"/>
    <col min="2309" max="2309" width="1.140625" style="14" customWidth="1"/>
    <col min="2310" max="2310" width="7.42578125" style="14" customWidth="1"/>
    <col min="2311" max="2312" width="6.42578125" style="14" customWidth="1"/>
    <col min="2313" max="2313" width="1.140625" style="14" customWidth="1"/>
    <col min="2314" max="2316" width="6.42578125" style="14" customWidth="1"/>
    <col min="2317" max="2317" width="1" style="14" customWidth="1"/>
    <col min="2318" max="2318" width="6.42578125" style="14" customWidth="1"/>
    <col min="2319" max="2320" width="6.28515625" style="14" customWidth="1"/>
    <col min="2321" max="2321" width="1.140625" style="14" customWidth="1"/>
    <col min="2322" max="2324" width="6.42578125" style="14" customWidth="1"/>
    <col min="2325" max="2325" width="1.5703125" style="14" customWidth="1"/>
    <col min="2326" max="2326" width="7.28515625" style="14" customWidth="1"/>
    <col min="2327" max="2328" width="6.7109375" style="14" customWidth="1"/>
    <col min="2329" max="2329" width="1.5703125" style="14" customWidth="1"/>
    <col min="2330" max="2330" width="5.5703125" style="14" customWidth="1"/>
    <col min="2331" max="2332" width="5.28515625" style="14" customWidth="1"/>
    <col min="2333" max="2560" width="11.42578125" style="14"/>
    <col min="2561" max="2561" width="9.7109375" style="14" customWidth="1"/>
    <col min="2562" max="2564" width="7.42578125" style="14" customWidth="1"/>
    <col min="2565" max="2565" width="1.140625" style="14" customWidth="1"/>
    <col min="2566" max="2566" width="7.42578125" style="14" customWidth="1"/>
    <col min="2567" max="2568" width="6.42578125" style="14" customWidth="1"/>
    <col min="2569" max="2569" width="1.140625" style="14" customWidth="1"/>
    <col min="2570" max="2572" width="6.42578125" style="14" customWidth="1"/>
    <col min="2573" max="2573" width="1" style="14" customWidth="1"/>
    <col min="2574" max="2574" width="6.42578125" style="14" customWidth="1"/>
    <col min="2575" max="2576" width="6.28515625" style="14" customWidth="1"/>
    <col min="2577" max="2577" width="1.140625" style="14" customWidth="1"/>
    <col min="2578" max="2580" width="6.42578125" style="14" customWidth="1"/>
    <col min="2581" max="2581" width="1.5703125" style="14" customWidth="1"/>
    <col min="2582" max="2582" width="7.28515625" style="14" customWidth="1"/>
    <col min="2583" max="2584" width="6.7109375" style="14" customWidth="1"/>
    <col min="2585" max="2585" width="1.5703125" style="14" customWidth="1"/>
    <col min="2586" max="2586" width="5.5703125" style="14" customWidth="1"/>
    <col min="2587" max="2588" width="5.28515625" style="14" customWidth="1"/>
    <col min="2589" max="2816" width="11.42578125" style="14"/>
    <col min="2817" max="2817" width="9.7109375" style="14" customWidth="1"/>
    <col min="2818" max="2820" width="7.42578125" style="14" customWidth="1"/>
    <col min="2821" max="2821" width="1.140625" style="14" customWidth="1"/>
    <col min="2822" max="2822" width="7.42578125" style="14" customWidth="1"/>
    <col min="2823" max="2824" width="6.42578125" style="14" customWidth="1"/>
    <col min="2825" max="2825" width="1.140625" style="14" customWidth="1"/>
    <col min="2826" max="2828" width="6.42578125" style="14" customWidth="1"/>
    <col min="2829" max="2829" width="1" style="14" customWidth="1"/>
    <col min="2830" max="2830" width="6.42578125" style="14" customWidth="1"/>
    <col min="2831" max="2832" width="6.28515625" style="14" customWidth="1"/>
    <col min="2833" max="2833" width="1.140625" style="14" customWidth="1"/>
    <col min="2834" max="2836" width="6.42578125" style="14" customWidth="1"/>
    <col min="2837" max="2837" width="1.5703125" style="14" customWidth="1"/>
    <col min="2838" max="2838" width="7.28515625" style="14" customWidth="1"/>
    <col min="2839" max="2840" width="6.7109375" style="14" customWidth="1"/>
    <col min="2841" max="2841" width="1.5703125" style="14" customWidth="1"/>
    <col min="2842" max="2842" width="5.5703125" style="14" customWidth="1"/>
    <col min="2843" max="2844" width="5.28515625" style="14" customWidth="1"/>
    <col min="2845" max="3072" width="11.42578125" style="14"/>
    <col min="3073" max="3073" width="9.7109375" style="14" customWidth="1"/>
    <col min="3074" max="3076" width="7.42578125" style="14" customWidth="1"/>
    <col min="3077" max="3077" width="1.140625" style="14" customWidth="1"/>
    <col min="3078" max="3078" width="7.42578125" style="14" customWidth="1"/>
    <col min="3079" max="3080" width="6.42578125" style="14" customWidth="1"/>
    <col min="3081" max="3081" width="1.140625" style="14" customWidth="1"/>
    <col min="3082" max="3084" width="6.42578125" style="14" customWidth="1"/>
    <col min="3085" max="3085" width="1" style="14" customWidth="1"/>
    <col min="3086" max="3086" width="6.42578125" style="14" customWidth="1"/>
    <col min="3087" max="3088" width="6.28515625" style="14" customWidth="1"/>
    <col min="3089" max="3089" width="1.140625" style="14" customWidth="1"/>
    <col min="3090" max="3092" width="6.42578125" style="14" customWidth="1"/>
    <col min="3093" max="3093" width="1.5703125" style="14" customWidth="1"/>
    <col min="3094" max="3094" width="7.28515625" style="14" customWidth="1"/>
    <col min="3095" max="3096" width="6.7109375" style="14" customWidth="1"/>
    <col min="3097" max="3097" width="1.5703125" style="14" customWidth="1"/>
    <col min="3098" max="3098" width="5.5703125" style="14" customWidth="1"/>
    <col min="3099" max="3100" width="5.28515625" style="14" customWidth="1"/>
    <col min="3101" max="3328" width="11.42578125" style="14"/>
    <col min="3329" max="3329" width="9.7109375" style="14" customWidth="1"/>
    <col min="3330" max="3332" width="7.42578125" style="14" customWidth="1"/>
    <col min="3333" max="3333" width="1.140625" style="14" customWidth="1"/>
    <col min="3334" max="3334" width="7.42578125" style="14" customWidth="1"/>
    <col min="3335" max="3336" width="6.42578125" style="14" customWidth="1"/>
    <col min="3337" max="3337" width="1.140625" style="14" customWidth="1"/>
    <col min="3338" max="3340" width="6.42578125" style="14" customWidth="1"/>
    <col min="3341" max="3341" width="1" style="14" customWidth="1"/>
    <col min="3342" max="3342" width="6.42578125" style="14" customWidth="1"/>
    <col min="3343" max="3344" width="6.28515625" style="14" customWidth="1"/>
    <col min="3345" max="3345" width="1.140625" style="14" customWidth="1"/>
    <col min="3346" max="3348" width="6.42578125" style="14" customWidth="1"/>
    <col min="3349" max="3349" width="1.5703125" style="14" customWidth="1"/>
    <col min="3350" max="3350" width="7.28515625" style="14" customWidth="1"/>
    <col min="3351" max="3352" width="6.7109375" style="14" customWidth="1"/>
    <col min="3353" max="3353" width="1.5703125" style="14" customWidth="1"/>
    <col min="3354" max="3354" width="5.5703125" style="14" customWidth="1"/>
    <col min="3355" max="3356" width="5.28515625" style="14" customWidth="1"/>
    <col min="3357" max="3584" width="11.42578125" style="14"/>
    <col min="3585" max="3585" width="9.7109375" style="14" customWidth="1"/>
    <col min="3586" max="3588" width="7.42578125" style="14" customWidth="1"/>
    <col min="3589" max="3589" width="1.140625" style="14" customWidth="1"/>
    <col min="3590" max="3590" width="7.42578125" style="14" customWidth="1"/>
    <col min="3591" max="3592" width="6.42578125" style="14" customWidth="1"/>
    <col min="3593" max="3593" width="1.140625" style="14" customWidth="1"/>
    <col min="3594" max="3596" width="6.42578125" style="14" customWidth="1"/>
    <col min="3597" max="3597" width="1" style="14" customWidth="1"/>
    <col min="3598" max="3598" width="6.42578125" style="14" customWidth="1"/>
    <col min="3599" max="3600" width="6.28515625" style="14" customWidth="1"/>
    <col min="3601" max="3601" width="1.140625" style="14" customWidth="1"/>
    <col min="3602" max="3604" width="6.42578125" style="14" customWidth="1"/>
    <col min="3605" max="3605" width="1.5703125" style="14" customWidth="1"/>
    <col min="3606" max="3606" width="7.28515625" style="14" customWidth="1"/>
    <col min="3607" max="3608" width="6.7109375" style="14" customWidth="1"/>
    <col min="3609" max="3609" width="1.5703125" style="14" customWidth="1"/>
    <col min="3610" max="3610" width="5.5703125" style="14" customWidth="1"/>
    <col min="3611" max="3612" width="5.28515625" style="14" customWidth="1"/>
    <col min="3613" max="3840" width="11.42578125" style="14"/>
    <col min="3841" max="3841" width="9.7109375" style="14" customWidth="1"/>
    <col min="3842" max="3844" width="7.42578125" style="14" customWidth="1"/>
    <col min="3845" max="3845" width="1.140625" style="14" customWidth="1"/>
    <col min="3846" max="3846" width="7.42578125" style="14" customWidth="1"/>
    <col min="3847" max="3848" width="6.42578125" style="14" customWidth="1"/>
    <col min="3849" max="3849" width="1.140625" style="14" customWidth="1"/>
    <col min="3850" max="3852" width="6.42578125" style="14" customWidth="1"/>
    <col min="3853" max="3853" width="1" style="14" customWidth="1"/>
    <col min="3854" max="3854" width="6.42578125" style="14" customWidth="1"/>
    <col min="3855" max="3856" width="6.28515625" style="14" customWidth="1"/>
    <col min="3857" max="3857" width="1.140625" style="14" customWidth="1"/>
    <col min="3858" max="3860" width="6.42578125" style="14" customWidth="1"/>
    <col min="3861" max="3861" width="1.5703125" style="14" customWidth="1"/>
    <col min="3862" max="3862" width="7.28515625" style="14" customWidth="1"/>
    <col min="3863" max="3864" width="6.7109375" style="14" customWidth="1"/>
    <col min="3865" max="3865" width="1.5703125" style="14" customWidth="1"/>
    <col min="3866" max="3866" width="5.5703125" style="14" customWidth="1"/>
    <col min="3867" max="3868" width="5.28515625" style="14" customWidth="1"/>
    <col min="3869" max="4096" width="11.42578125" style="14"/>
    <col min="4097" max="4097" width="9.7109375" style="14" customWidth="1"/>
    <col min="4098" max="4100" width="7.42578125" style="14" customWidth="1"/>
    <col min="4101" max="4101" width="1.140625" style="14" customWidth="1"/>
    <col min="4102" max="4102" width="7.42578125" style="14" customWidth="1"/>
    <col min="4103" max="4104" width="6.42578125" style="14" customWidth="1"/>
    <col min="4105" max="4105" width="1.140625" style="14" customWidth="1"/>
    <col min="4106" max="4108" width="6.42578125" style="14" customWidth="1"/>
    <col min="4109" max="4109" width="1" style="14" customWidth="1"/>
    <col min="4110" max="4110" width="6.42578125" style="14" customWidth="1"/>
    <col min="4111" max="4112" width="6.28515625" style="14" customWidth="1"/>
    <col min="4113" max="4113" width="1.140625" style="14" customWidth="1"/>
    <col min="4114" max="4116" width="6.42578125" style="14" customWidth="1"/>
    <col min="4117" max="4117" width="1.5703125" style="14" customWidth="1"/>
    <col min="4118" max="4118" width="7.28515625" style="14" customWidth="1"/>
    <col min="4119" max="4120" width="6.7109375" style="14" customWidth="1"/>
    <col min="4121" max="4121" width="1.5703125" style="14" customWidth="1"/>
    <col min="4122" max="4122" width="5.5703125" style="14" customWidth="1"/>
    <col min="4123" max="4124" width="5.28515625" style="14" customWidth="1"/>
    <col min="4125" max="4352" width="11.42578125" style="14"/>
    <col min="4353" max="4353" width="9.7109375" style="14" customWidth="1"/>
    <col min="4354" max="4356" width="7.42578125" style="14" customWidth="1"/>
    <col min="4357" max="4357" width="1.140625" style="14" customWidth="1"/>
    <col min="4358" max="4358" width="7.42578125" style="14" customWidth="1"/>
    <col min="4359" max="4360" width="6.42578125" style="14" customWidth="1"/>
    <col min="4361" max="4361" width="1.140625" style="14" customWidth="1"/>
    <col min="4362" max="4364" width="6.42578125" style="14" customWidth="1"/>
    <col min="4365" max="4365" width="1" style="14" customWidth="1"/>
    <col min="4366" max="4366" width="6.42578125" style="14" customWidth="1"/>
    <col min="4367" max="4368" width="6.28515625" style="14" customWidth="1"/>
    <col min="4369" max="4369" width="1.140625" style="14" customWidth="1"/>
    <col min="4370" max="4372" width="6.42578125" style="14" customWidth="1"/>
    <col min="4373" max="4373" width="1.5703125" style="14" customWidth="1"/>
    <col min="4374" max="4374" width="7.28515625" style="14" customWidth="1"/>
    <col min="4375" max="4376" width="6.7109375" style="14" customWidth="1"/>
    <col min="4377" max="4377" width="1.5703125" style="14" customWidth="1"/>
    <col min="4378" max="4378" width="5.5703125" style="14" customWidth="1"/>
    <col min="4379" max="4380" width="5.28515625" style="14" customWidth="1"/>
    <col min="4381" max="4608" width="11.42578125" style="14"/>
    <col min="4609" max="4609" width="9.7109375" style="14" customWidth="1"/>
    <col min="4610" max="4612" width="7.42578125" style="14" customWidth="1"/>
    <col min="4613" max="4613" width="1.140625" style="14" customWidth="1"/>
    <col min="4614" max="4614" width="7.42578125" style="14" customWidth="1"/>
    <col min="4615" max="4616" width="6.42578125" style="14" customWidth="1"/>
    <col min="4617" max="4617" width="1.140625" style="14" customWidth="1"/>
    <col min="4618" max="4620" width="6.42578125" style="14" customWidth="1"/>
    <col min="4621" max="4621" width="1" style="14" customWidth="1"/>
    <col min="4622" max="4622" width="6.42578125" style="14" customWidth="1"/>
    <col min="4623" max="4624" width="6.28515625" style="14" customWidth="1"/>
    <col min="4625" max="4625" width="1.140625" style="14" customWidth="1"/>
    <col min="4626" max="4628" width="6.42578125" style="14" customWidth="1"/>
    <col min="4629" max="4629" width="1.5703125" style="14" customWidth="1"/>
    <col min="4630" max="4630" width="7.28515625" style="14" customWidth="1"/>
    <col min="4631" max="4632" width="6.7109375" style="14" customWidth="1"/>
    <col min="4633" max="4633" width="1.5703125" style="14" customWidth="1"/>
    <col min="4634" max="4634" width="5.5703125" style="14" customWidth="1"/>
    <col min="4635" max="4636" width="5.28515625" style="14" customWidth="1"/>
    <col min="4637" max="4864" width="11.42578125" style="14"/>
    <col min="4865" max="4865" width="9.7109375" style="14" customWidth="1"/>
    <col min="4866" max="4868" width="7.42578125" style="14" customWidth="1"/>
    <col min="4869" max="4869" width="1.140625" style="14" customWidth="1"/>
    <col min="4870" max="4870" width="7.42578125" style="14" customWidth="1"/>
    <col min="4871" max="4872" width="6.42578125" style="14" customWidth="1"/>
    <col min="4873" max="4873" width="1.140625" style="14" customWidth="1"/>
    <col min="4874" max="4876" width="6.42578125" style="14" customWidth="1"/>
    <col min="4877" max="4877" width="1" style="14" customWidth="1"/>
    <col min="4878" max="4878" width="6.42578125" style="14" customWidth="1"/>
    <col min="4879" max="4880" width="6.28515625" style="14" customWidth="1"/>
    <col min="4881" max="4881" width="1.140625" style="14" customWidth="1"/>
    <col min="4882" max="4884" width="6.42578125" style="14" customWidth="1"/>
    <col min="4885" max="4885" width="1.5703125" style="14" customWidth="1"/>
    <col min="4886" max="4886" width="7.28515625" style="14" customWidth="1"/>
    <col min="4887" max="4888" width="6.7109375" style="14" customWidth="1"/>
    <col min="4889" max="4889" width="1.5703125" style="14" customWidth="1"/>
    <col min="4890" max="4890" width="5.5703125" style="14" customWidth="1"/>
    <col min="4891" max="4892" width="5.28515625" style="14" customWidth="1"/>
    <col min="4893" max="5120" width="11.42578125" style="14"/>
    <col min="5121" max="5121" width="9.7109375" style="14" customWidth="1"/>
    <col min="5122" max="5124" width="7.42578125" style="14" customWidth="1"/>
    <col min="5125" max="5125" width="1.140625" style="14" customWidth="1"/>
    <col min="5126" max="5126" width="7.42578125" style="14" customWidth="1"/>
    <col min="5127" max="5128" width="6.42578125" style="14" customWidth="1"/>
    <col min="5129" max="5129" width="1.140625" style="14" customWidth="1"/>
    <col min="5130" max="5132" width="6.42578125" style="14" customWidth="1"/>
    <col min="5133" max="5133" width="1" style="14" customWidth="1"/>
    <col min="5134" max="5134" width="6.42578125" style="14" customWidth="1"/>
    <col min="5135" max="5136" width="6.28515625" style="14" customWidth="1"/>
    <col min="5137" max="5137" width="1.140625" style="14" customWidth="1"/>
    <col min="5138" max="5140" width="6.42578125" style="14" customWidth="1"/>
    <col min="5141" max="5141" width="1.5703125" style="14" customWidth="1"/>
    <col min="5142" max="5142" width="7.28515625" style="14" customWidth="1"/>
    <col min="5143" max="5144" width="6.7109375" style="14" customWidth="1"/>
    <col min="5145" max="5145" width="1.5703125" style="14" customWidth="1"/>
    <col min="5146" max="5146" width="5.5703125" style="14" customWidth="1"/>
    <col min="5147" max="5148" width="5.28515625" style="14" customWidth="1"/>
    <col min="5149" max="5376" width="11.42578125" style="14"/>
    <col min="5377" max="5377" width="9.7109375" style="14" customWidth="1"/>
    <col min="5378" max="5380" width="7.42578125" style="14" customWidth="1"/>
    <col min="5381" max="5381" width="1.140625" style="14" customWidth="1"/>
    <col min="5382" max="5382" width="7.42578125" style="14" customWidth="1"/>
    <col min="5383" max="5384" width="6.42578125" style="14" customWidth="1"/>
    <col min="5385" max="5385" width="1.140625" style="14" customWidth="1"/>
    <col min="5386" max="5388" width="6.42578125" style="14" customWidth="1"/>
    <col min="5389" max="5389" width="1" style="14" customWidth="1"/>
    <col min="5390" max="5390" width="6.42578125" style="14" customWidth="1"/>
    <col min="5391" max="5392" width="6.28515625" style="14" customWidth="1"/>
    <col min="5393" max="5393" width="1.140625" style="14" customWidth="1"/>
    <col min="5394" max="5396" width="6.42578125" style="14" customWidth="1"/>
    <col min="5397" max="5397" width="1.5703125" style="14" customWidth="1"/>
    <col min="5398" max="5398" width="7.28515625" style="14" customWidth="1"/>
    <col min="5399" max="5400" width="6.7109375" style="14" customWidth="1"/>
    <col min="5401" max="5401" width="1.5703125" style="14" customWidth="1"/>
    <col min="5402" max="5402" width="5.5703125" style="14" customWidth="1"/>
    <col min="5403" max="5404" width="5.28515625" style="14" customWidth="1"/>
    <col min="5405" max="5632" width="11.42578125" style="14"/>
    <col min="5633" max="5633" width="9.7109375" style="14" customWidth="1"/>
    <col min="5634" max="5636" width="7.42578125" style="14" customWidth="1"/>
    <col min="5637" max="5637" width="1.140625" style="14" customWidth="1"/>
    <col min="5638" max="5638" width="7.42578125" style="14" customWidth="1"/>
    <col min="5639" max="5640" width="6.42578125" style="14" customWidth="1"/>
    <col min="5641" max="5641" width="1.140625" style="14" customWidth="1"/>
    <col min="5642" max="5644" width="6.42578125" style="14" customWidth="1"/>
    <col min="5645" max="5645" width="1" style="14" customWidth="1"/>
    <col min="5646" max="5646" width="6.42578125" style="14" customWidth="1"/>
    <col min="5647" max="5648" width="6.28515625" style="14" customWidth="1"/>
    <col min="5649" max="5649" width="1.140625" style="14" customWidth="1"/>
    <col min="5650" max="5652" width="6.42578125" style="14" customWidth="1"/>
    <col min="5653" max="5653" width="1.5703125" style="14" customWidth="1"/>
    <col min="5654" max="5654" width="7.28515625" style="14" customWidth="1"/>
    <col min="5655" max="5656" width="6.7109375" style="14" customWidth="1"/>
    <col min="5657" max="5657" width="1.5703125" style="14" customWidth="1"/>
    <col min="5658" max="5658" width="5.5703125" style="14" customWidth="1"/>
    <col min="5659" max="5660" width="5.28515625" style="14" customWidth="1"/>
    <col min="5661" max="5888" width="11.42578125" style="14"/>
    <col min="5889" max="5889" width="9.7109375" style="14" customWidth="1"/>
    <col min="5890" max="5892" width="7.42578125" style="14" customWidth="1"/>
    <col min="5893" max="5893" width="1.140625" style="14" customWidth="1"/>
    <col min="5894" max="5894" width="7.42578125" style="14" customWidth="1"/>
    <col min="5895" max="5896" width="6.42578125" style="14" customWidth="1"/>
    <col min="5897" max="5897" width="1.140625" style="14" customWidth="1"/>
    <col min="5898" max="5900" width="6.42578125" style="14" customWidth="1"/>
    <col min="5901" max="5901" width="1" style="14" customWidth="1"/>
    <col min="5902" max="5902" width="6.42578125" style="14" customWidth="1"/>
    <col min="5903" max="5904" width="6.28515625" style="14" customWidth="1"/>
    <col min="5905" max="5905" width="1.140625" style="14" customWidth="1"/>
    <col min="5906" max="5908" width="6.42578125" style="14" customWidth="1"/>
    <col min="5909" max="5909" width="1.5703125" style="14" customWidth="1"/>
    <col min="5910" max="5910" width="7.28515625" style="14" customWidth="1"/>
    <col min="5911" max="5912" width="6.7109375" style="14" customWidth="1"/>
    <col min="5913" max="5913" width="1.5703125" style="14" customWidth="1"/>
    <col min="5914" max="5914" width="5.5703125" style="14" customWidth="1"/>
    <col min="5915" max="5916" width="5.28515625" style="14" customWidth="1"/>
    <col min="5917" max="6144" width="11.42578125" style="14"/>
    <col min="6145" max="6145" width="9.7109375" style="14" customWidth="1"/>
    <col min="6146" max="6148" width="7.42578125" style="14" customWidth="1"/>
    <col min="6149" max="6149" width="1.140625" style="14" customWidth="1"/>
    <col min="6150" max="6150" width="7.42578125" style="14" customWidth="1"/>
    <col min="6151" max="6152" width="6.42578125" style="14" customWidth="1"/>
    <col min="6153" max="6153" width="1.140625" style="14" customWidth="1"/>
    <col min="6154" max="6156" width="6.42578125" style="14" customWidth="1"/>
    <col min="6157" max="6157" width="1" style="14" customWidth="1"/>
    <col min="6158" max="6158" width="6.42578125" style="14" customWidth="1"/>
    <col min="6159" max="6160" width="6.28515625" style="14" customWidth="1"/>
    <col min="6161" max="6161" width="1.140625" style="14" customWidth="1"/>
    <col min="6162" max="6164" width="6.42578125" style="14" customWidth="1"/>
    <col min="6165" max="6165" width="1.5703125" style="14" customWidth="1"/>
    <col min="6166" max="6166" width="7.28515625" style="14" customWidth="1"/>
    <col min="6167" max="6168" width="6.7109375" style="14" customWidth="1"/>
    <col min="6169" max="6169" width="1.5703125" style="14" customWidth="1"/>
    <col min="6170" max="6170" width="5.5703125" style="14" customWidth="1"/>
    <col min="6171" max="6172" width="5.28515625" style="14" customWidth="1"/>
    <col min="6173" max="6400" width="11.42578125" style="14"/>
    <col min="6401" max="6401" width="9.7109375" style="14" customWidth="1"/>
    <col min="6402" max="6404" width="7.42578125" style="14" customWidth="1"/>
    <col min="6405" max="6405" width="1.140625" style="14" customWidth="1"/>
    <col min="6406" max="6406" width="7.42578125" style="14" customWidth="1"/>
    <col min="6407" max="6408" width="6.42578125" style="14" customWidth="1"/>
    <col min="6409" max="6409" width="1.140625" style="14" customWidth="1"/>
    <col min="6410" max="6412" width="6.42578125" style="14" customWidth="1"/>
    <col min="6413" max="6413" width="1" style="14" customWidth="1"/>
    <col min="6414" max="6414" width="6.42578125" style="14" customWidth="1"/>
    <col min="6415" max="6416" width="6.28515625" style="14" customWidth="1"/>
    <col min="6417" max="6417" width="1.140625" style="14" customWidth="1"/>
    <col min="6418" max="6420" width="6.42578125" style="14" customWidth="1"/>
    <col min="6421" max="6421" width="1.5703125" style="14" customWidth="1"/>
    <col min="6422" max="6422" width="7.28515625" style="14" customWidth="1"/>
    <col min="6423" max="6424" width="6.7109375" style="14" customWidth="1"/>
    <col min="6425" max="6425" width="1.5703125" style="14" customWidth="1"/>
    <col min="6426" max="6426" width="5.5703125" style="14" customWidth="1"/>
    <col min="6427" max="6428" width="5.28515625" style="14" customWidth="1"/>
    <col min="6429" max="6656" width="11.42578125" style="14"/>
    <col min="6657" max="6657" width="9.7109375" style="14" customWidth="1"/>
    <col min="6658" max="6660" width="7.42578125" style="14" customWidth="1"/>
    <col min="6661" max="6661" width="1.140625" style="14" customWidth="1"/>
    <col min="6662" max="6662" width="7.42578125" style="14" customWidth="1"/>
    <col min="6663" max="6664" width="6.42578125" style="14" customWidth="1"/>
    <col min="6665" max="6665" width="1.140625" style="14" customWidth="1"/>
    <col min="6666" max="6668" width="6.42578125" style="14" customWidth="1"/>
    <col min="6669" max="6669" width="1" style="14" customWidth="1"/>
    <col min="6670" max="6670" width="6.42578125" style="14" customWidth="1"/>
    <col min="6671" max="6672" width="6.28515625" style="14" customWidth="1"/>
    <col min="6673" max="6673" width="1.140625" style="14" customWidth="1"/>
    <col min="6674" max="6676" width="6.42578125" style="14" customWidth="1"/>
    <col min="6677" max="6677" width="1.5703125" style="14" customWidth="1"/>
    <col min="6678" max="6678" width="7.28515625" style="14" customWidth="1"/>
    <col min="6679" max="6680" width="6.7109375" style="14" customWidth="1"/>
    <col min="6681" max="6681" width="1.5703125" style="14" customWidth="1"/>
    <col min="6682" max="6682" width="5.5703125" style="14" customWidth="1"/>
    <col min="6683" max="6684" width="5.28515625" style="14" customWidth="1"/>
    <col min="6685" max="6912" width="11.42578125" style="14"/>
    <col min="6913" max="6913" width="9.7109375" style="14" customWidth="1"/>
    <col min="6914" max="6916" width="7.42578125" style="14" customWidth="1"/>
    <col min="6917" max="6917" width="1.140625" style="14" customWidth="1"/>
    <col min="6918" max="6918" width="7.42578125" style="14" customWidth="1"/>
    <col min="6919" max="6920" width="6.42578125" style="14" customWidth="1"/>
    <col min="6921" max="6921" width="1.140625" style="14" customWidth="1"/>
    <col min="6922" max="6924" width="6.42578125" style="14" customWidth="1"/>
    <col min="6925" max="6925" width="1" style="14" customWidth="1"/>
    <col min="6926" max="6926" width="6.42578125" style="14" customWidth="1"/>
    <col min="6927" max="6928" width="6.28515625" style="14" customWidth="1"/>
    <col min="6929" max="6929" width="1.140625" style="14" customWidth="1"/>
    <col min="6930" max="6932" width="6.42578125" style="14" customWidth="1"/>
    <col min="6933" max="6933" width="1.5703125" style="14" customWidth="1"/>
    <col min="6934" max="6934" width="7.28515625" style="14" customWidth="1"/>
    <col min="6935" max="6936" width="6.7109375" style="14" customWidth="1"/>
    <col min="6937" max="6937" width="1.5703125" style="14" customWidth="1"/>
    <col min="6938" max="6938" width="5.5703125" style="14" customWidth="1"/>
    <col min="6939" max="6940" width="5.28515625" style="14" customWidth="1"/>
    <col min="6941" max="7168" width="11.42578125" style="14"/>
    <col min="7169" max="7169" width="9.7109375" style="14" customWidth="1"/>
    <col min="7170" max="7172" width="7.42578125" style="14" customWidth="1"/>
    <col min="7173" max="7173" width="1.140625" style="14" customWidth="1"/>
    <col min="7174" max="7174" width="7.42578125" style="14" customWidth="1"/>
    <col min="7175" max="7176" width="6.42578125" style="14" customWidth="1"/>
    <col min="7177" max="7177" width="1.140625" style="14" customWidth="1"/>
    <col min="7178" max="7180" width="6.42578125" style="14" customWidth="1"/>
    <col min="7181" max="7181" width="1" style="14" customWidth="1"/>
    <col min="7182" max="7182" width="6.42578125" style="14" customWidth="1"/>
    <col min="7183" max="7184" width="6.28515625" style="14" customWidth="1"/>
    <col min="7185" max="7185" width="1.140625" style="14" customWidth="1"/>
    <col min="7186" max="7188" width="6.42578125" style="14" customWidth="1"/>
    <col min="7189" max="7189" width="1.5703125" style="14" customWidth="1"/>
    <col min="7190" max="7190" width="7.28515625" style="14" customWidth="1"/>
    <col min="7191" max="7192" width="6.7109375" style="14" customWidth="1"/>
    <col min="7193" max="7193" width="1.5703125" style="14" customWidth="1"/>
    <col min="7194" max="7194" width="5.5703125" style="14" customWidth="1"/>
    <col min="7195" max="7196" width="5.28515625" style="14" customWidth="1"/>
    <col min="7197" max="7424" width="11.42578125" style="14"/>
    <col min="7425" max="7425" width="9.7109375" style="14" customWidth="1"/>
    <col min="7426" max="7428" width="7.42578125" style="14" customWidth="1"/>
    <col min="7429" max="7429" width="1.140625" style="14" customWidth="1"/>
    <col min="7430" max="7430" width="7.42578125" style="14" customWidth="1"/>
    <col min="7431" max="7432" width="6.42578125" style="14" customWidth="1"/>
    <col min="7433" max="7433" width="1.140625" style="14" customWidth="1"/>
    <col min="7434" max="7436" width="6.42578125" style="14" customWidth="1"/>
    <col min="7437" max="7437" width="1" style="14" customWidth="1"/>
    <col min="7438" max="7438" width="6.42578125" style="14" customWidth="1"/>
    <col min="7439" max="7440" width="6.28515625" style="14" customWidth="1"/>
    <col min="7441" max="7441" width="1.140625" style="14" customWidth="1"/>
    <col min="7442" max="7444" width="6.42578125" style="14" customWidth="1"/>
    <col min="7445" max="7445" width="1.5703125" style="14" customWidth="1"/>
    <col min="7446" max="7446" width="7.28515625" style="14" customWidth="1"/>
    <col min="7447" max="7448" width="6.7109375" style="14" customWidth="1"/>
    <col min="7449" max="7449" width="1.5703125" style="14" customWidth="1"/>
    <col min="7450" max="7450" width="5.5703125" style="14" customWidth="1"/>
    <col min="7451" max="7452" width="5.28515625" style="14" customWidth="1"/>
    <col min="7453" max="7680" width="11.42578125" style="14"/>
    <col min="7681" max="7681" width="9.7109375" style="14" customWidth="1"/>
    <col min="7682" max="7684" width="7.42578125" style="14" customWidth="1"/>
    <col min="7685" max="7685" width="1.140625" style="14" customWidth="1"/>
    <col min="7686" max="7686" width="7.42578125" style="14" customWidth="1"/>
    <col min="7687" max="7688" width="6.42578125" style="14" customWidth="1"/>
    <col min="7689" max="7689" width="1.140625" style="14" customWidth="1"/>
    <col min="7690" max="7692" width="6.42578125" style="14" customWidth="1"/>
    <col min="7693" max="7693" width="1" style="14" customWidth="1"/>
    <col min="7694" max="7694" width="6.42578125" style="14" customWidth="1"/>
    <col min="7695" max="7696" width="6.28515625" style="14" customWidth="1"/>
    <col min="7697" max="7697" width="1.140625" style="14" customWidth="1"/>
    <col min="7698" max="7700" width="6.42578125" style="14" customWidth="1"/>
    <col min="7701" max="7701" width="1.5703125" style="14" customWidth="1"/>
    <col min="7702" max="7702" width="7.28515625" style="14" customWidth="1"/>
    <col min="7703" max="7704" width="6.7109375" style="14" customWidth="1"/>
    <col min="7705" max="7705" width="1.5703125" style="14" customWidth="1"/>
    <col min="7706" max="7706" width="5.5703125" style="14" customWidth="1"/>
    <col min="7707" max="7708" width="5.28515625" style="14" customWidth="1"/>
    <col min="7709" max="7936" width="11.42578125" style="14"/>
    <col min="7937" max="7937" width="9.7109375" style="14" customWidth="1"/>
    <col min="7938" max="7940" width="7.42578125" style="14" customWidth="1"/>
    <col min="7941" max="7941" width="1.140625" style="14" customWidth="1"/>
    <col min="7942" max="7942" width="7.42578125" style="14" customWidth="1"/>
    <col min="7943" max="7944" width="6.42578125" style="14" customWidth="1"/>
    <col min="7945" max="7945" width="1.140625" style="14" customWidth="1"/>
    <col min="7946" max="7948" width="6.42578125" style="14" customWidth="1"/>
    <col min="7949" max="7949" width="1" style="14" customWidth="1"/>
    <col min="7950" max="7950" width="6.42578125" style="14" customWidth="1"/>
    <col min="7951" max="7952" width="6.28515625" style="14" customWidth="1"/>
    <col min="7953" max="7953" width="1.140625" style="14" customWidth="1"/>
    <col min="7954" max="7956" width="6.42578125" style="14" customWidth="1"/>
    <col min="7957" max="7957" width="1.5703125" style="14" customWidth="1"/>
    <col min="7958" max="7958" width="7.28515625" style="14" customWidth="1"/>
    <col min="7959" max="7960" width="6.7109375" style="14" customWidth="1"/>
    <col min="7961" max="7961" width="1.5703125" style="14" customWidth="1"/>
    <col min="7962" max="7962" width="5.5703125" style="14" customWidth="1"/>
    <col min="7963" max="7964" width="5.28515625" style="14" customWidth="1"/>
    <col min="7965" max="8192" width="11.42578125" style="14"/>
    <col min="8193" max="8193" width="9.7109375" style="14" customWidth="1"/>
    <col min="8194" max="8196" width="7.42578125" style="14" customWidth="1"/>
    <col min="8197" max="8197" width="1.140625" style="14" customWidth="1"/>
    <col min="8198" max="8198" width="7.42578125" style="14" customWidth="1"/>
    <col min="8199" max="8200" width="6.42578125" style="14" customWidth="1"/>
    <col min="8201" max="8201" width="1.140625" style="14" customWidth="1"/>
    <col min="8202" max="8204" width="6.42578125" style="14" customWidth="1"/>
    <col min="8205" max="8205" width="1" style="14" customWidth="1"/>
    <col min="8206" max="8206" width="6.42578125" style="14" customWidth="1"/>
    <col min="8207" max="8208" width="6.28515625" style="14" customWidth="1"/>
    <col min="8209" max="8209" width="1.140625" style="14" customWidth="1"/>
    <col min="8210" max="8212" width="6.42578125" style="14" customWidth="1"/>
    <col min="8213" max="8213" width="1.5703125" style="14" customWidth="1"/>
    <col min="8214" max="8214" width="7.28515625" style="14" customWidth="1"/>
    <col min="8215" max="8216" width="6.7109375" style="14" customWidth="1"/>
    <col min="8217" max="8217" width="1.5703125" style="14" customWidth="1"/>
    <col min="8218" max="8218" width="5.5703125" style="14" customWidth="1"/>
    <col min="8219" max="8220" width="5.28515625" style="14" customWidth="1"/>
    <col min="8221" max="8448" width="11.42578125" style="14"/>
    <col min="8449" max="8449" width="9.7109375" style="14" customWidth="1"/>
    <col min="8450" max="8452" width="7.42578125" style="14" customWidth="1"/>
    <col min="8453" max="8453" width="1.140625" style="14" customWidth="1"/>
    <col min="8454" max="8454" width="7.42578125" style="14" customWidth="1"/>
    <col min="8455" max="8456" width="6.42578125" style="14" customWidth="1"/>
    <col min="8457" max="8457" width="1.140625" style="14" customWidth="1"/>
    <col min="8458" max="8460" width="6.42578125" style="14" customWidth="1"/>
    <col min="8461" max="8461" width="1" style="14" customWidth="1"/>
    <col min="8462" max="8462" width="6.42578125" style="14" customWidth="1"/>
    <col min="8463" max="8464" width="6.28515625" style="14" customWidth="1"/>
    <col min="8465" max="8465" width="1.140625" style="14" customWidth="1"/>
    <col min="8466" max="8468" width="6.42578125" style="14" customWidth="1"/>
    <col min="8469" max="8469" width="1.5703125" style="14" customWidth="1"/>
    <col min="8470" max="8470" width="7.28515625" style="14" customWidth="1"/>
    <col min="8471" max="8472" width="6.7109375" style="14" customWidth="1"/>
    <col min="8473" max="8473" width="1.5703125" style="14" customWidth="1"/>
    <col min="8474" max="8474" width="5.5703125" style="14" customWidth="1"/>
    <col min="8475" max="8476" width="5.28515625" style="14" customWidth="1"/>
    <col min="8477" max="8704" width="11.42578125" style="14"/>
    <col min="8705" max="8705" width="9.7109375" style="14" customWidth="1"/>
    <col min="8706" max="8708" width="7.42578125" style="14" customWidth="1"/>
    <col min="8709" max="8709" width="1.140625" style="14" customWidth="1"/>
    <col min="8710" max="8710" width="7.42578125" style="14" customWidth="1"/>
    <col min="8711" max="8712" width="6.42578125" style="14" customWidth="1"/>
    <col min="8713" max="8713" width="1.140625" style="14" customWidth="1"/>
    <col min="8714" max="8716" width="6.42578125" style="14" customWidth="1"/>
    <col min="8717" max="8717" width="1" style="14" customWidth="1"/>
    <col min="8718" max="8718" width="6.42578125" style="14" customWidth="1"/>
    <col min="8719" max="8720" width="6.28515625" style="14" customWidth="1"/>
    <col min="8721" max="8721" width="1.140625" style="14" customWidth="1"/>
    <col min="8722" max="8724" width="6.42578125" style="14" customWidth="1"/>
    <col min="8725" max="8725" width="1.5703125" style="14" customWidth="1"/>
    <col min="8726" max="8726" width="7.28515625" style="14" customWidth="1"/>
    <col min="8727" max="8728" width="6.7109375" style="14" customWidth="1"/>
    <col min="8729" max="8729" width="1.5703125" style="14" customWidth="1"/>
    <col min="8730" max="8730" width="5.5703125" style="14" customWidth="1"/>
    <col min="8731" max="8732" width="5.28515625" style="14" customWidth="1"/>
    <col min="8733" max="8960" width="11.42578125" style="14"/>
    <col min="8961" max="8961" width="9.7109375" style="14" customWidth="1"/>
    <col min="8962" max="8964" width="7.42578125" style="14" customWidth="1"/>
    <col min="8965" max="8965" width="1.140625" style="14" customWidth="1"/>
    <col min="8966" max="8966" width="7.42578125" style="14" customWidth="1"/>
    <col min="8967" max="8968" width="6.42578125" style="14" customWidth="1"/>
    <col min="8969" max="8969" width="1.140625" style="14" customWidth="1"/>
    <col min="8970" max="8972" width="6.42578125" style="14" customWidth="1"/>
    <col min="8973" max="8973" width="1" style="14" customWidth="1"/>
    <col min="8974" max="8974" width="6.42578125" style="14" customWidth="1"/>
    <col min="8975" max="8976" width="6.28515625" style="14" customWidth="1"/>
    <col min="8977" max="8977" width="1.140625" style="14" customWidth="1"/>
    <col min="8978" max="8980" width="6.42578125" style="14" customWidth="1"/>
    <col min="8981" max="8981" width="1.5703125" style="14" customWidth="1"/>
    <col min="8982" max="8982" width="7.28515625" style="14" customWidth="1"/>
    <col min="8983" max="8984" width="6.7109375" style="14" customWidth="1"/>
    <col min="8985" max="8985" width="1.5703125" style="14" customWidth="1"/>
    <col min="8986" max="8986" width="5.5703125" style="14" customWidth="1"/>
    <col min="8987" max="8988" width="5.28515625" style="14" customWidth="1"/>
    <col min="8989" max="9216" width="11.42578125" style="14"/>
    <col min="9217" max="9217" width="9.7109375" style="14" customWidth="1"/>
    <col min="9218" max="9220" width="7.42578125" style="14" customWidth="1"/>
    <col min="9221" max="9221" width="1.140625" style="14" customWidth="1"/>
    <col min="9222" max="9222" width="7.42578125" style="14" customWidth="1"/>
    <col min="9223" max="9224" width="6.42578125" style="14" customWidth="1"/>
    <col min="9225" max="9225" width="1.140625" style="14" customWidth="1"/>
    <col min="9226" max="9228" width="6.42578125" style="14" customWidth="1"/>
    <col min="9229" max="9229" width="1" style="14" customWidth="1"/>
    <col min="9230" max="9230" width="6.42578125" style="14" customWidth="1"/>
    <col min="9231" max="9232" width="6.28515625" style="14" customWidth="1"/>
    <col min="9233" max="9233" width="1.140625" style="14" customWidth="1"/>
    <col min="9234" max="9236" width="6.42578125" style="14" customWidth="1"/>
    <col min="9237" max="9237" width="1.5703125" style="14" customWidth="1"/>
    <col min="9238" max="9238" width="7.28515625" style="14" customWidth="1"/>
    <col min="9239" max="9240" width="6.7109375" style="14" customWidth="1"/>
    <col min="9241" max="9241" width="1.5703125" style="14" customWidth="1"/>
    <col min="9242" max="9242" width="5.5703125" style="14" customWidth="1"/>
    <col min="9243" max="9244" width="5.28515625" style="14" customWidth="1"/>
    <col min="9245" max="9472" width="11.42578125" style="14"/>
    <col min="9473" max="9473" width="9.7109375" style="14" customWidth="1"/>
    <col min="9474" max="9476" width="7.42578125" style="14" customWidth="1"/>
    <col min="9477" max="9477" width="1.140625" style="14" customWidth="1"/>
    <col min="9478" max="9478" width="7.42578125" style="14" customWidth="1"/>
    <col min="9479" max="9480" width="6.42578125" style="14" customWidth="1"/>
    <col min="9481" max="9481" width="1.140625" style="14" customWidth="1"/>
    <col min="9482" max="9484" width="6.42578125" style="14" customWidth="1"/>
    <col min="9485" max="9485" width="1" style="14" customWidth="1"/>
    <col min="9486" max="9486" width="6.42578125" style="14" customWidth="1"/>
    <col min="9487" max="9488" width="6.28515625" style="14" customWidth="1"/>
    <col min="9489" max="9489" width="1.140625" style="14" customWidth="1"/>
    <col min="9490" max="9492" width="6.42578125" style="14" customWidth="1"/>
    <col min="9493" max="9493" width="1.5703125" style="14" customWidth="1"/>
    <col min="9494" max="9494" width="7.28515625" style="14" customWidth="1"/>
    <col min="9495" max="9496" width="6.7109375" style="14" customWidth="1"/>
    <col min="9497" max="9497" width="1.5703125" style="14" customWidth="1"/>
    <col min="9498" max="9498" width="5.5703125" style="14" customWidth="1"/>
    <col min="9499" max="9500" width="5.28515625" style="14" customWidth="1"/>
    <col min="9501" max="9728" width="11.42578125" style="14"/>
    <col min="9729" max="9729" width="9.7109375" style="14" customWidth="1"/>
    <col min="9730" max="9732" width="7.42578125" style="14" customWidth="1"/>
    <col min="9733" max="9733" width="1.140625" style="14" customWidth="1"/>
    <col min="9734" max="9734" width="7.42578125" style="14" customWidth="1"/>
    <col min="9735" max="9736" width="6.42578125" style="14" customWidth="1"/>
    <col min="9737" max="9737" width="1.140625" style="14" customWidth="1"/>
    <col min="9738" max="9740" width="6.42578125" style="14" customWidth="1"/>
    <col min="9741" max="9741" width="1" style="14" customWidth="1"/>
    <col min="9742" max="9742" width="6.42578125" style="14" customWidth="1"/>
    <col min="9743" max="9744" width="6.28515625" style="14" customWidth="1"/>
    <col min="9745" max="9745" width="1.140625" style="14" customWidth="1"/>
    <col min="9746" max="9748" width="6.42578125" style="14" customWidth="1"/>
    <col min="9749" max="9749" width="1.5703125" style="14" customWidth="1"/>
    <col min="9750" max="9750" width="7.28515625" style="14" customWidth="1"/>
    <col min="9751" max="9752" width="6.7109375" style="14" customWidth="1"/>
    <col min="9753" max="9753" width="1.5703125" style="14" customWidth="1"/>
    <col min="9754" max="9754" width="5.5703125" style="14" customWidth="1"/>
    <col min="9755" max="9756" width="5.28515625" style="14" customWidth="1"/>
    <col min="9757" max="9984" width="11.42578125" style="14"/>
    <col min="9985" max="9985" width="9.7109375" style="14" customWidth="1"/>
    <col min="9986" max="9988" width="7.42578125" style="14" customWidth="1"/>
    <col min="9989" max="9989" width="1.140625" style="14" customWidth="1"/>
    <col min="9990" max="9990" width="7.42578125" style="14" customWidth="1"/>
    <col min="9991" max="9992" width="6.42578125" style="14" customWidth="1"/>
    <col min="9993" max="9993" width="1.140625" style="14" customWidth="1"/>
    <col min="9994" max="9996" width="6.42578125" style="14" customWidth="1"/>
    <col min="9997" max="9997" width="1" style="14" customWidth="1"/>
    <col min="9998" max="9998" width="6.42578125" style="14" customWidth="1"/>
    <col min="9999" max="10000" width="6.28515625" style="14" customWidth="1"/>
    <col min="10001" max="10001" width="1.140625" style="14" customWidth="1"/>
    <col min="10002" max="10004" width="6.42578125" style="14" customWidth="1"/>
    <col min="10005" max="10005" width="1.5703125" style="14" customWidth="1"/>
    <col min="10006" max="10006" width="7.28515625" style="14" customWidth="1"/>
    <col min="10007" max="10008" width="6.7109375" style="14" customWidth="1"/>
    <col min="10009" max="10009" width="1.5703125" style="14" customWidth="1"/>
    <col min="10010" max="10010" width="5.5703125" style="14" customWidth="1"/>
    <col min="10011" max="10012" width="5.28515625" style="14" customWidth="1"/>
    <col min="10013" max="10240" width="11.42578125" style="14"/>
    <col min="10241" max="10241" width="9.7109375" style="14" customWidth="1"/>
    <col min="10242" max="10244" width="7.42578125" style="14" customWidth="1"/>
    <col min="10245" max="10245" width="1.140625" style="14" customWidth="1"/>
    <col min="10246" max="10246" width="7.42578125" style="14" customWidth="1"/>
    <col min="10247" max="10248" width="6.42578125" style="14" customWidth="1"/>
    <col min="10249" max="10249" width="1.140625" style="14" customWidth="1"/>
    <col min="10250" max="10252" width="6.42578125" style="14" customWidth="1"/>
    <col min="10253" max="10253" width="1" style="14" customWidth="1"/>
    <col min="10254" max="10254" width="6.42578125" style="14" customWidth="1"/>
    <col min="10255" max="10256" width="6.28515625" style="14" customWidth="1"/>
    <col min="10257" max="10257" width="1.140625" style="14" customWidth="1"/>
    <col min="10258" max="10260" width="6.42578125" style="14" customWidth="1"/>
    <col min="10261" max="10261" width="1.5703125" style="14" customWidth="1"/>
    <col min="10262" max="10262" width="7.28515625" style="14" customWidth="1"/>
    <col min="10263" max="10264" width="6.7109375" style="14" customWidth="1"/>
    <col min="10265" max="10265" width="1.5703125" style="14" customWidth="1"/>
    <col min="10266" max="10266" width="5.5703125" style="14" customWidth="1"/>
    <col min="10267" max="10268" width="5.28515625" style="14" customWidth="1"/>
    <col min="10269" max="10496" width="11.42578125" style="14"/>
    <col min="10497" max="10497" width="9.7109375" style="14" customWidth="1"/>
    <col min="10498" max="10500" width="7.42578125" style="14" customWidth="1"/>
    <col min="10501" max="10501" width="1.140625" style="14" customWidth="1"/>
    <col min="10502" max="10502" width="7.42578125" style="14" customWidth="1"/>
    <col min="10503" max="10504" width="6.42578125" style="14" customWidth="1"/>
    <col min="10505" max="10505" width="1.140625" style="14" customWidth="1"/>
    <col min="10506" max="10508" width="6.42578125" style="14" customWidth="1"/>
    <col min="10509" max="10509" width="1" style="14" customWidth="1"/>
    <col min="10510" max="10510" width="6.42578125" style="14" customWidth="1"/>
    <col min="10511" max="10512" width="6.28515625" style="14" customWidth="1"/>
    <col min="10513" max="10513" width="1.140625" style="14" customWidth="1"/>
    <col min="10514" max="10516" width="6.42578125" style="14" customWidth="1"/>
    <col min="10517" max="10517" width="1.5703125" style="14" customWidth="1"/>
    <col min="10518" max="10518" width="7.28515625" style="14" customWidth="1"/>
    <col min="10519" max="10520" width="6.7109375" style="14" customWidth="1"/>
    <col min="10521" max="10521" width="1.5703125" style="14" customWidth="1"/>
    <col min="10522" max="10522" width="5.5703125" style="14" customWidth="1"/>
    <col min="10523" max="10524" width="5.28515625" style="14" customWidth="1"/>
    <col min="10525" max="10752" width="11.42578125" style="14"/>
    <col min="10753" max="10753" width="9.7109375" style="14" customWidth="1"/>
    <col min="10754" max="10756" width="7.42578125" style="14" customWidth="1"/>
    <col min="10757" max="10757" width="1.140625" style="14" customWidth="1"/>
    <col min="10758" max="10758" width="7.42578125" style="14" customWidth="1"/>
    <col min="10759" max="10760" width="6.42578125" style="14" customWidth="1"/>
    <col min="10761" max="10761" width="1.140625" style="14" customWidth="1"/>
    <col min="10762" max="10764" width="6.42578125" style="14" customWidth="1"/>
    <col min="10765" max="10765" width="1" style="14" customWidth="1"/>
    <col min="10766" max="10766" width="6.42578125" style="14" customWidth="1"/>
    <col min="10767" max="10768" width="6.28515625" style="14" customWidth="1"/>
    <col min="10769" max="10769" width="1.140625" style="14" customWidth="1"/>
    <col min="10770" max="10772" width="6.42578125" style="14" customWidth="1"/>
    <col min="10773" max="10773" width="1.5703125" style="14" customWidth="1"/>
    <col min="10774" max="10774" width="7.28515625" style="14" customWidth="1"/>
    <col min="10775" max="10776" width="6.7109375" style="14" customWidth="1"/>
    <col min="10777" max="10777" width="1.5703125" style="14" customWidth="1"/>
    <col min="10778" max="10778" width="5.5703125" style="14" customWidth="1"/>
    <col min="10779" max="10780" width="5.28515625" style="14" customWidth="1"/>
    <col min="10781" max="11008" width="11.42578125" style="14"/>
    <col min="11009" max="11009" width="9.7109375" style="14" customWidth="1"/>
    <col min="11010" max="11012" width="7.42578125" style="14" customWidth="1"/>
    <col min="11013" max="11013" width="1.140625" style="14" customWidth="1"/>
    <col min="11014" max="11014" width="7.42578125" style="14" customWidth="1"/>
    <col min="11015" max="11016" width="6.42578125" style="14" customWidth="1"/>
    <col min="11017" max="11017" width="1.140625" style="14" customWidth="1"/>
    <col min="11018" max="11020" width="6.42578125" style="14" customWidth="1"/>
    <col min="11021" max="11021" width="1" style="14" customWidth="1"/>
    <col min="11022" max="11022" width="6.42578125" style="14" customWidth="1"/>
    <col min="11023" max="11024" width="6.28515625" style="14" customWidth="1"/>
    <col min="11025" max="11025" width="1.140625" style="14" customWidth="1"/>
    <col min="11026" max="11028" width="6.42578125" style="14" customWidth="1"/>
    <col min="11029" max="11029" width="1.5703125" style="14" customWidth="1"/>
    <col min="11030" max="11030" width="7.28515625" style="14" customWidth="1"/>
    <col min="11031" max="11032" width="6.7109375" style="14" customWidth="1"/>
    <col min="11033" max="11033" width="1.5703125" style="14" customWidth="1"/>
    <col min="11034" max="11034" width="5.5703125" style="14" customWidth="1"/>
    <col min="11035" max="11036" width="5.28515625" style="14" customWidth="1"/>
    <col min="11037" max="11264" width="11.42578125" style="14"/>
    <col min="11265" max="11265" width="9.7109375" style="14" customWidth="1"/>
    <col min="11266" max="11268" width="7.42578125" style="14" customWidth="1"/>
    <col min="11269" max="11269" width="1.140625" style="14" customWidth="1"/>
    <col min="11270" max="11270" width="7.42578125" style="14" customWidth="1"/>
    <col min="11271" max="11272" width="6.42578125" style="14" customWidth="1"/>
    <col min="11273" max="11273" width="1.140625" style="14" customWidth="1"/>
    <col min="11274" max="11276" width="6.42578125" style="14" customWidth="1"/>
    <col min="11277" max="11277" width="1" style="14" customWidth="1"/>
    <col min="11278" max="11278" width="6.42578125" style="14" customWidth="1"/>
    <col min="11279" max="11280" width="6.28515625" style="14" customWidth="1"/>
    <col min="11281" max="11281" width="1.140625" style="14" customWidth="1"/>
    <col min="11282" max="11284" width="6.42578125" style="14" customWidth="1"/>
    <col min="11285" max="11285" width="1.5703125" style="14" customWidth="1"/>
    <col min="11286" max="11286" width="7.28515625" style="14" customWidth="1"/>
    <col min="11287" max="11288" width="6.7109375" style="14" customWidth="1"/>
    <col min="11289" max="11289" width="1.5703125" style="14" customWidth="1"/>
    <col min="11290" max="11290" width="5.5703125" style="14" customWidth="1"/>
    <col min="11291" max="11292" width="5.28515625" style="14" customWidth="1"/>
    <col min="11293" max="11520" width="11.42578125" style="14"/>
    <col min="11521" max="11521" width="9.7109375" style="14" customWidth="1"/>
    <col min="11522" max="11524" width="7.42578125" style="14" customWidth="1"/>
    <col min="11525" max="11525" width="1.140625" style="14" customWidth="1"/>
    <col min="11526" max="11526" width="7.42578125" style="14" customWidth="1"/>
    <col min="11527" max="11528" width="6.42578125" style="14" customWidth="1"/>
    <col min="11529" max="11529" width="1.140625" style="14" customWidth="1"/>
    <col min="11530" max="11532" width="6.42578125" style="14" customWidth="1"/>
    <col min="11533" max="11533" width="1" style="14" customWidth="1"/>
    <col min="11534" max="11534" width="6.42578125" style="14" customWidth="1"/>
    <col min="11535" max="11536" width="6.28515625" style="14" customWidth="1"/>
    <col min="11537" max="11537" width="1.140625" style="14" customWidth="1"/>
    <col min="11538" max="11540" width="6.42578125" style="14" customWidth="1"/>
    <col min="11541" max="11541" width="1.5703125" style="14" customWidth="1"/>
    <col min="11542" max="11542" width="7.28515625" style="14" customWidth="1"/>
    <col min="11543" max="11544" width="6.7109375" style="14" customWidth="1"/>
    <col min="11545" max="11545" width="1.5703125" style="14" customWidth="1"/>
    <col min="11546" max="11546" width="5.5703125" style="14" customWidth="1"/>
    <col min="11547" max="11548" width="5.28515625" style="14" customWidth="1"/>
    <col min="11549" max="11776" width="11.42578125" style="14"/>
    <col min="11777" max="11777" width="9.7109375" style="14" customWidth="1"/>
    <col min="11778" max="11780" width="7.42578125" style="14" customWidth="1"/>
    <col min="11781" max="11781" width="1.140625" style="14" customWidth="1"/>
    <col min="11782" max="11782" width="7.42578125" style="14" customWidth="1"/>
    <col min="11783" max="11784" width="6.42578125" style="14" customWidth="1"/>
    <col min="11785" max="11785" width="1.140625" style="14" customWidth="1"/>
    <col min="11786" max="11788" width="6.42578125" style="14" customWidth="1"/>
    <col min="11789" max="11789" width="1" style="14" customWidth="1"/>
    <col min="11790" max="11790" width="6.42578125" style="14" customWidth="1"/>
    <col min="11791" max="11792" width="6.28515625" style="14" customWidth="1"/>
    <col min="11793" max="11793" width="1.140625" style="14" customWidth="1"/>
    <col min="11794" max="11796" width="6.42578125" style="14" customWidth="1"/>
    <col min="11797" max="11797" width="1.5703125" style="14" customWidth="1"/>
    <col min="11798" max="11798" width="7.28515625" style="14" customWidth="1"/>
    <col min="11799" max="11800" width="6.7109375" style="14" customWidth="1"/>
    <col min="11801" max="11801" width="1.5703125" style="14" customWidth="1"/>
    <col min="11802" max="11802" width="5.5703125" style="14" customWidth="1"/>
    <col min="11803" max="11804" width="5.28515625" style="14" customWidth="1"/>
    <col min="11805" max="12032" width="11.42578125" style="14"/>
    <col min="12033" max="12033" width="9.7109375" style="14" customWidth="1"/>
    <col min="12034" max="12036" width="7.42578125" style="14" customWidth="1"/>
    <col min="12037" max="12037" width="1.140625" style="14" customWidth="1"/>
    <col min="12038" max="12038" width="7.42578125" style="14" customWidth="1"/>
    <col min="12039" max="12040" width="6.42578125" style="14" customWidth="1"/>
    <col min="12041" max="12041" width="1.140625" style="14" customWidth="1"/>
    <col min="12042" max="12044" width="6.42578125" style="14" customWidth="1"/>
    <col min="12045" max="12045" width="1" style="14" customWidth="1"/>
    <col min="12046" max="12046" width="6.42578125" style="14" customWidth="1"/>
    <col min="12047" max="12048" width="6.28515625" style="14" customWidth="1"/>
    <col min="12049" max="12049" width="1.140625" style="14" customWidth="1"/>
    <col min="12050" max="12052" width="6.42578125" style="14" customWidth="1"/>
    <col min="12053" max="12053" width="1.5703125" style="14" customWidth="1"/>
    <col min="12054" max="12054" width="7.28515625" style="14" customWidth="1"/>
    <col min="12055" max="12056" width="6.7109375" style="14" customWidth="1"/>
    <col min="12057" max="12057" width="1.5703125" style="14" customWidth="1"/>
    <col min="12058" max="12058" width="5.5703125" style="14" customWidth="1"/>
    <col min="12059" max="12060" width="5.28515625" style="14" customWidth="1"/>
    <col min="12061" max="12288" width="11.42578125" style="14"/>
    <col min="12289" max="12289" width="9.7109375" style="14" customWidth="1"/>
    <col min="12290" max="12292" width="7.42578125" style="14" customWidth="1"/>
    <col min="12293" max="12293" width="1.140625" style="14" customWidth="1"/>
    <col min="12294" max="12294" width="7.42578125" style="14" customWidth="1"/>
    <col min="12295" max="12296" width="6.42578125" style="14" customWidth="1"/>
    <col min="12297" max="12297" width="1.140625" style="14" customWidth="1"/>
    <col min="12298" max="12300" width="6.42578125" style="14" customWidth="1"/>
    <col min="12301" max="12301" width="1" style="14" customWidth="1"/>
    <col min="12302" max="12302" width="6.42578125" style="14" customWidth="1"/>
    <col min="12303" max="12304" width="6.28515625" style="14" customWidth="1"/>
    <col min="12305" max="12305" width="1.140625" style="14" customWidth="1"/>
    <col min="12306" max="12308" width="6.42578125" style="14" customWidth="1"/>
    <col min="12309" max="12309" width="1.5703125" style="14" customWidth="1"/>
    <col min="12310" max="12310" width="7.28515625" style="14" customWidth="1"/>
    <col min="12311" max="12312" width="6.7109375" style="14" customWidth="1"/>
    <col min="12313" max="12313" width="1.5703125" style="14" customWidth="1"/>
    <col min="12314" max="12314" width="5.5703125" style="14" customWidth="1"/>
    <col min="12315" max="12316" width="5.28515625" style="14" customWidth="1"/>
    <col min="12317" max="12544" width="11.42578125" style="14"/>
    <col min="12545" max="12545" width="9.7109375" style="14" customWidth="1"/>
    <col min="12546" max="12548" width="7.42578125" style="14" customWidth="1"/>
    <col min="12549" max="12549" width="1.140625" style="14" customWidth="1"/>
    <col min="12550" max="12550" width="7.42578125" style="14" customWidth="1"/>
    <col min="12551" max="12552" width="6.42578125" style="14" customWidth="1"/>
    <col min="12553" max="12553" width="1.140625" style="14" customWidth="1"/>
    <col min="12554" max="12556" width="6.42578125" style="14" customWidth="1"/>
    <col min="12557" max="12557" width="1" style="14" customWidth="1"/>
    <col min="12558" max="12558" width="6.42578125" style="14" customWidth="1"/>
    <col min="12559" max="12560" width="6.28515625" style="14" customWidth="1"/>
    <col min="12561" max="12561" width="1.140625" style="14" customWidth="1"/>
    <col min="12562" max="12564" width="6.42578125" style="14" customWidth="1"/>
    <col min="12565" max="12565" width="1.5703125" style="14" customWidth="1"/>
    <col min="12566" max="12566" width="7.28515625" style="14" customWidth="1"/>
    <col min="12567" max="12568" width="6.7109375" style="14" customWidth="1"/>
    <col min="12569" max="12569" width="1.5703125" style="14" customWidth="1"/>
    <col min="12570" max="12570" width="5.5703125" style="14" customWidth="1"/>
    <col min="12571" max="12572" width="5.28515625" style="14" customWidth="1"/>
    <col min="12573" max="12800" width="11.42578125" style="14"/>
    <col min="12801" max="12801" width="9.7109375" style="14" customWidth="1"/>
    <col min="12802" max="12804" width="7.42578125" style="14" customWidth="1"/>
    <col min="12805" max="12805" width="1.140625" style="14" customWidth="1"/>
    <col min="12806" max="12806" width="7.42578125" style="14" customWidth="1"/>
    <col min="12807" max="12808" width="6.42578125" style="14" customWidth="1"/>
    <col min="12809" max="12809" width="1.140625" style="14" customWidth="1"/>
    <col min="12810" max="12812" width="6.42578125" style="14" customWidth="1"/>
    <col min="12813" max="12813" width="1" style="14" customWidth="1"/>
    <col min="12814" max="12814" width="6.42578125" style="14" customWidth="1"/>
    <col min="12815" max="12816" width="6.28515625" style="14" customWidth="1"/>
    <col min="12817" max="12817" width="1.140625" style="14" customWidth="1"/>
    <col min="12818" max="12820" width="6.42578125" style="14" customWidth="1"/>
    <col min="12821" max="12821" width="1.5703125" style="14" customWidth="1"/>
    <col min="12822" max="12822" width="7.28515625" style="14" customWidth="1"/>
    <col min="12823" max="12824" width="6.7109375" style="14" customWidth="1"/>
    <col min="12825" max="12825" width="1.5703125" style="14" customWidth="1"/>
    <col min="12826" max="12826" width="5.5703125" style="14" customWidth="1"/>
    <col min="12827" max="12828" width="5.28515625" style="14" customWidth="1"/>
    <col min="12829" max="13056" width="11.42578125" style="14"/>
    <col min="13057" max="13057" width="9.7109375" style="14" customWidth="1"/>
    <col min="13058" max="13060" width="7.42578125" style="14" customWidth="1"/>
    <col min="13061" max="13061" width="1.140625" style="14" customWidth="1"/>
    <col min="13062" max="13062" width="7.42578125" style="14" customWidth="1"/>
    <col min="13063" max="13064" width="6.42578125" style="14" customWidth="1"/>
    <col min="13065" max="13065" width="1.140625" style="14" customWidth="1"/>
    <col min="13066" max="13068" width="6.42578125" style="14" customWidth="1"/>
    <col min="13069" max="13069" width="1" style="14" customWidth="1"/>
    <col min="13070" max="13070" width="6.42578125" style="14" customWidth="1"/>
    <col min="13071" max="13072" width="6.28515625" style="14" customWidth="1"/>
    <col min="13073" max="13073" width="1.140625" style="14" customWidth="1"/>
    <col min="13074" max="13076" width="6.42578125" style="14" customWidth="1"/>
    <col min="13077" max="13077" width="1.5703125" style="14" customWidth="1"/>
    <col min="13078" max="13078" width="7.28515625" style="14" customWidth="1"/>
    <col min="13079" max="13080" width="6.7109375" style="14" customWidth="1"/>
    <col min="13081" max="13081" width="1.5703125" style="14" customWidth="1"/>
    <col min="13082" max="13082" width="5.5703125" style="14" customWidth="1"/>
    <col min="13083" max="13084" width="5.28515625" style="14" customWidth="1"/>
    <col min="13085" max="13312" width="11.42578125" style="14"/>
    <col min="13313" max="13313" width="9.7109375" style="14" customWidth="1"/>
    <col min="13314" max="13316" width="7.42578125" style="14" customWidth="1"/>
    <col min="13317" max="13317" width="1.140625" style="14" customWidth="1"/>
    <col min="13318" max="13318" width="7.42578125" style="14" customWidth="1"/>
    <col min="13319" max="13320" width="6.42578125" style="14" customWidth="1"/>
    <col min="13321" max="13321" width="1.140625" style="14" customWidth="1"/>
    <col min="13322" max="13324" width="6.42578125" style="14" customWidth="1"/>
    <col min="13325" max="13325" width="1" style="14" customWidth="1"/>
    <col min="13326" max="13326" width="6.42578125" style="14" customWidth="1"/>
    <col min="13327" max="13328" width="6.28515625" style="14" customWidth="1"/>
    <col min="13329" max="13329" width="1.140625" style="14" customWidth="1"/>
    <col min="13330" max="13332" width="6.42578125" style="14" customWidth="1"/>
    <col min="13333" max="13333" width="1.5703125" style="14" customWidth="1"/>
    <col min="13334" max="13334" width="7.28515625" style="14" customWidth="1"/>
    <col min="13335" max="13336" width="6.7109375" style="14" customWidth="1"/>
    <col min="13337" max="13337" width="1.5703125" style="14" customWidth="1"/>
    <col min="13338" max="13338" width="5.5703125" style="14" customWidth="1"/>
    <col min="13339" max="13340" width="5.28515625" style="14" customWidth="1"/>
    <col min="13341" max="13568" width="11.42578125" style="14"/>
    <col min="13569" max="13569" width="9.7109375" style="14" customWidth="1"/>
    <col min="13570" max="13572" width="7.42578125" style="14" customWidth="1"/>
    <col min="13573" max="13573" width="1.140625" style="14" customWidth="1"/>
    <col min="13574" max="13574" width="7.42578125" style="14" customWidth="1"/>
    <col min="13575" max="13576" width="6.42578125" style="14" customWidth="1"/>
    <col min="13577" max="13577" width="1.140625" style="14" customWidth="1"/>
    <col min="13578" max="13580" width="6.42578125" style="14" customWidth="1"/>
    <col min="13581" max="13581" width="1" style="14" customWidth="1"/>
    <col min="13582" max="13582" width="6.42578125" style="14" customWidth="1"/>
    <col min="13583" max="13584" width="6.28515625" style="14" customWidth="1"/>
    <col min="13585" max="13585" width="1.140625" style="14" customWidth="1"/>
    <col min="13586" max="13588" width="6.42578125" style="14" customWidth="1"/>
    <col min="13589" max="13589" width="1.5703125" style="14" customWidth="1"/>
    <col min="13590" max="13590" width="7.28515625" style="14" customWidth="1"/>
    <col min="13591" max="13592" width="6.7109375" style="14" customWidth="1"/>
    <col min="13593" max="13593" width="1.5703125" style="14" customWidth="1"/>
    <col min="13594" max="13594" width="5.5703125" style="14" customWidth="1"/>
    <col min="13595" max="13596" width="5.28515625" style="14" customWidth="1"/>
    <col min="13597" max="13824" width="11.42578125" style="14"/>
    <col min="13825" max="13825" width="9.7109375" style="14" customWidth="1"/>
    <col min="13826" max="13828" width="7.42578125" style="14" customWidth="1"/>
    <col min="13829" max="13829" width="1.140625" style="14" customWidth="1"/>
    <col min="13830" max="13830" width="7.42578125" style="14" customWidth="1"/>
    <col min="13831" max="13832" width="6.42578125" style="14" customWidth="1"/>
    <col min="13833" max="13833" width="1.140625" style="14" customWidth="1"/>
    <col min="13834" max="13836" width="6.42578125" style="14" customWidth="1"/>
    <col min="13837" max="13837" width="1" style="14" customWidth="1"/>
    <col min="13838" max="13838" width="6.42578125" style="14" customWidth="1"/>
    <col min="13839" max="13840" width="6.28515625" style="14" customWidth="1"/>
    <col min="13841" max="13841" width="1.140625" style="14" customWidth="1"/>
    <col min="13842" max="13844" width="6.42578125" style="14" customWidth="1"/>
    <col min="13845" max="13845" width="1.5703125" style="14" customWidth="1"/>
    <col min="13846" max="13846" width="7.28515625" style="14" customWidth="1"/>
    <col min="13847" max="13848" width="6.7109375" style="14" customWidth="1"/>
    <col min="13849" max="13849" width="1.5703125" style="14" customWidth="1"/>
    <col min="13850" max="13850" width="5.5703125" style="14" customWidth="1"/>
    <col min="13851" max="13852" width="5.28515625" style="14" customWidth="1"/>
    <col min="13853" max="14080" width="11.42578125" style="14"/>
    <col min="14081" max="14081" width="9.7109375" style="14" customWidth="1"/>
    <col min="14082" max="14084" width="7.42578125" style="14" customWidth="1"/>
    <col min="14085" max="14085" width="1.140625" style="14" customWidth="1"/>
    <col min="14086" max="14086" width="7.42578125" style="14" customWidth="1"/>
    <col min="14087" max="14088" width="6.42578125" style="14" customWidth="1"/>
    <col min="14089" max="14089" width="1.140625" style="14" customWidth="1"/>
    <col min="14090" max="14092" width="6.42578125" style="14" customWidth="1"/>
    <col min="14093" max="14093" width="1" style="14" customWidth="1"/>
    <col min="14094" max="14094" width="6.42578125" style="14" customWidth="1"/>
    <col min="14095" max="14096" width="6.28515625" style="14" customWidth="1"/>
    <col min="14097" max="14097" width="1.140625" style="14" customWidth="1"/>
    <col min="14098" max="14100" width="6.42578125" style="14" customWidth="1"/>
    <col min="14101" max="14101" width="1.5703125" style="14" customWidth="1"/>
    <col min="14102" max="14102" width="7.28515625" style="14" customWidth="1"/>
    <col min="14103" max="14104" width="6.7109375" style="14" customWidth="1"/>
    <col min="14105" max="14105" width="1.5703125" style="14" customWidth="1"/>
    <col min="14106" max="14106" width="5.5703125" style="14" customWidth="1"/>
    <col min="14107" max="14108" width="5.28515625" style="14" customWidth="1"/>
    <col min="14109" max="14336" width="11.42578125" style="14"/>
    <col min="14337" max="14337" width="9.7109375" style="14" customWidth="1"/>
    <col min="14338" max="14340" width="7.42578125" style="14" customWidth="1"/>
    <col min="14341" max="14341" width="1.140625" style="14" customWidth="1"/>
    <col min="14342" max="14342" width="7.42578125" style="14" customWidth="1"/>
    <col min="14343" max="14344" width="6.42578125" style="14" customWidth="1"/>
    <col min="14345" max="14345" width="1.140625" style="14" customWidth="1"/>
    <col min="14346" max="14348" width="6.42578125" style="14" customWidth="1"/>
    <col min="14349" max="14349" width="1" style="14" customWidth="1"/>
    <col min="14350" max="14350" width="6.42578125" style="14" customWidth="1"/>
    <col min="14351" max="14352" width="6.28515625" style="14" customWidth="1"/>
    <col min="14353" max="14353" width="1.140625" style="14" customWidth="1"/>
    <col min="14354" max="14356" width="6.42578125" style="14" customWidth="1"/>
    <col min="14357" max="14357" width="1.5703125" style="14" customWidth="1"/>
    <col min="14358" max="14358" width="7.28515625" style="14" customWidth="1"/>
    <col min="14359" max="14360" width="6.7109375" style="14" customWidth="1"/>
    <col min="14361" max="14361" width="1.5703125" style="14" customWidth="1"/>
    <col min="14362" max="14362" width="5.5703125" style="14" customWidth="1"/>
    <col min="14363" max="14364" width="5.28515625" style="14" customWidth="1"/>
    <col min="14365" max="14592" width="11.42578125" style="14"/>
    <col min="14593" max="14593" width="9.7109375" style="14" customWidth="1"/>
    <col min="14594" max="14596" width="7.42578125" style="14" customWidth="1"/>
    <col min="14597" max="14597" width="1.140625" style="14" customWidth="1"/>
    <col min="14598" max="14598" width="7.42578125" style="14" customWidth="1"/>
    <col min="14599" max="14600" width="6.42578125" style="14" customWidth="1"/>
    <col min="14601" max="14601" width="1.140625" style="14" customWidth="1"/>
    <col min="14602" max="14604" width="6.42578125" style="14" customWidth="1"/>
    <col min="14605" max="14605" width="1" style="14" customWidth="1"/>
    <col min="14606" max="14606" width="6.42578125" style="14" customWidth="1"/>
    <col min="14607" max="14608" width="6.28515625" style="14" customWidth="1"/>
    <col min="14609" max="14609" width="1.140625" style="14" customWidth="1"/>
    <col min="14610" max="14612" width="6.42578125" style="14" customWidth="1"/>
    <col min="14613" max="14613" width="1.5703125" style="14" customWidth="1"/>
    <col min="14614" max="14614" width="7.28515625" style="14" customWidth="1"/>
    <col min="14615" max="14616" width="6.7109375" style="14" customWidth="1"/>
    <col min="14617" max="14617" width="1.5703125" style="14" customWidth="1"/>
    <col min="14618" max="14618" width="5.5703125" style="14" customWidth="1"/>
    <col min="14619" max="14620" width="5.28515625" style="14" customWidth="1"/>
    <col min="14621" max="14848" width="11.42578125" style="14"/>
    <col min="14849" max="14849" width="9.7109375" style="14" customWidth="1"/>
    <col min="14850" max="14852" width="7.42578125" style="14" customWidth="1"/>
    <col min="14853" max="14853" width="1.140625" style="14" customWidth="1"/>
    <col min="14854" max="14854" width="7.42578125" style="14" customWidth="1"/>
    <col min="14855" max="14856" width="6.42578125" style="14" customWidth="1"/>
    <col min="14857" max="14857" width="1.140625" style="14" customWidth="1"/>
    <col min="14858" max="14860" width="6.42578125" style="14" customWidth="1"/>
    <col min="14861" max="14861" width="1" style="14" customWidth="1"/>
    <col min="14862" max="14862" width="6.42578125" style="14" customWidth="1"/>
    <col min="14863" max="14864" width="6.28515625" style="14" customWidth="1"/>
    <col min="14865" max="14865" width="1.140625" style="14" customWidth="1"/>
    <col min="14866" max="14868" width="6.42578125" style="14" customWidth="1"/>
    <col min="14869" max="14869" width="1.5703125" style="14" customWidth="1"/>
    <col min="14870" max="14870" width="7.28515625" style="14" customWidth="1"/>
    <col min="14871" max="14872" width="6.7109375" style="14" customWidth="1"/>
    <col min="14873" max="14873" width="1.5703125" style="14" customWidth="1"/>
    <col min="14874" max="14874" width="5.5703125" style="14" customWidth="1"/>
    <col min="14875" max="14876" width="5.28515625" style="14" customWidth="1"/>
    <col min="14877" max="15104" width="11.42578125" style="14"/>
    <col min="15105" max="15105" width="9.7109375" style="14" customWidth="1"/>
    <col min="15106" max="15108" width="7.42578125" style="14" customWidth="1"/>
    <col min="15109" max="15109" width="1.140625" style="14" customWidth="1"/>
    <col min="15110" max="15110" width="7.42578125" style="14" customWidth="1"/>
    <col min="15111" max="15112" width="6.42578125" style="14" customWidth="1"/>
    <col min="15113" max="15113" width="1.140625" style="14" customWidth="1"/>
    <col min="15114" max="15116" width="6.42578125" style="14" customWidth="1"/>
    <col min="15117" max="15117" width="1" style="14" customWidth="1"/>
    <col min="15118" max="15118" width="6.42578125" style="14" customWidth="1"/>
    <col min="15119" max="15120" width="6.28515625" style="14" customWidth="1"/>
    <col min="15121" max="15121" width="1.140625" style="14" customWidth="1"/>
    <col min="15122" max="15124" width="6.42578125" style="14" customWidth="1"/>
    <col min="15125" max="15125" width="1.5703125" style="14" customWidth="1"/>
    <col min="15126" max="15126" width="7.28515625" style="14" customWidth="1"/>
    <col min="15127" max="15128" width="6.7109375" style="14" customWidth="1"/>
    <col min="15129" max="15129" width="1.5703125" style="14" customWidth="1"/>
    <col min="15130" max="15130" width="5.5703125" style="14" customWidth="1"/>
    <col min="15131" max="15132" width="5.28515625" style="14" customWidth="1"/>
    <col min="15133" max="15360" width="11.42578125" style="14"/>
    <col min="15361" max="15361" width="9.7109375" style="14" customWidth="1"/>
    <col min="15362" max="15364" width="7.42578125" style="14" customWidth="1"/>
    <col min="15365" max="15365" width="1.140625" style="14" customWidth="1"/>
    <col min="15366" max="15366" width="7.42578125" style="14" customWidth="1"/>
    <col min="15367" max="15368" width="6.42578125" style="14" customWidth="1"/>
    <col min="15369" max="15369" width="1.140625" style="14" customWidth="1"/>
    <col min="15370" max="15372" width="6.42578125" style="14" customWidth="1"/>
    <col min="15373" max="15373" width="1" style="14" customWidth="1"/>
    <col min="15374" max="15374" width="6.42578125" style="14" customWidth="1"/>
    <col min="15375" max="15376" width="6.28515625" style="14" customWidth="1"/>
    <col min="15377" max="15377" width="1.140625" style="14" customWidth="1"/>
    <col min="15378" max="15380" width="6.42578125" style="14" customWidth="1"/>
    <col min="15381" max="15381" width="1.5703125" style="14" customWidth="1"/>
    <col min="15382" max="15382" width="7.28515625" style="14" customWidth="1"/>
    <col min="15383" max="15384" width="6.7109375" style="14" customWidth="1"/>
    <col min="15385" max="15385" width="1.5703125" style="14" customWidth="1"/>
    <col min="15386" max="15386" width="5.5703125" style="14" customWidth="1"/>
    <col min="15387" max="15388" width="5.28515625" style="14" customWidth="1"/>
    <col min="15389" max="15616" width="11.42578125" style="14"/>
    <col min="15617" max="15617" width="9.7109375" style="14" customWidth="1"/>
    <col min="15618" max="15620" width="7.42578125" style="14" customWidth="1"/>
    <col min="15621" max="15621" width="1.140625" style="14" customWidth="1"/>
    <col min="15622" max="15622" width="7.42578125" style="14" customWidth="1"/>
    <col min="15623" max="15624" width="6.42578125" style="14" customWidth="1"/>
    <col min="15625" max="15625" width="1.140625" style="14" customWidth="1"/>
    <col min="15626" max="15628" width="6.42578125" style="14" customWidth="1"/>
    <col min="15629" max="15629" width="1" style="14" customWidth="1"/>
    <col min="15630" max="15630" width="6.42578125" style="14" customWidth="1"/>
    <col min="15631" max="15632" width="6.28515625" style="14" customWidth="1"/>
    <col min="15633" max="15633" width="1.140625" style="14" customWidth="1"/>
    <col min="15634" max="15636" width="6.42578125" style="14" customWidth="1"/>
    <col min="15637" max="15637" width="1.5703125" style="14" customWidth="1"/>
    <col min="15638" max="15638" width="7.28515625" style="14" customWidth="1"/>
    <col min="15639" max="15640" width="6.7109375" style="14" customWidth="1"/>
    <col min="15641" max="15641" width="1.5703125" style="14" customWidth="1"/>
    <col min="15642" max="15642" width="5.5703125" style="14" customWidth="1"/>
    <col min="15643" max="15644" width="5.28515625" style="14" customWidth="1"/>
    <col min="15645" max="15872" width="11.42578125" style="14"/>
    <col min="15873" max="15873" width="9.7109375" style="14" customWidth="1"/>
    <col min="15874" max="15876" width="7.42578125" style="14" customWidth="1"/>
    <col min="15877" max="15877" width="1.140625" style="14" customWidth="1"/>
    <col min="15878" max="15878" width="7.42578125" style="14" customWidth="1"/>
    <col min="15879" max="15880" width="6.42578125" style="14" customWidth="1"/>
    <col min="15881" max="15881" width="1.140625" style="14" customWidth="1"/>
    <col min="15882" max="15884" width="6.42578125" style="14" customWidth="1"/>
    <col min="15885" max="15885" width="1" style="14" customWidth="1"/>
    <col min="15886" max="15886" width="6.42578125" style="14" customWidth="1"/>
    <col min="15887" max="15888" width="6.28515625" style="14" customWidth="1"/>
    <col min="15889" max="15889" width="1.140625" style="14" customWidth="1"/>
    <col min="15890" max="15892" width="6.42578125" style="14" customWidth="1"/>
    <col min="15893" max="15893" width="1.5703125" style="14" customWidth="1"/>
    <col min="15894" max="15894" width="7.28515625" style="14" customWidth="1"/>
    <col min="15895" max="15896" width="6.7109375" style="14" customWidth="1"/>
    <col min="15897" max="15897" width="1.5703125" style="14" customWidth="1"/>
    <col min="15898" max="15898" width="5.5703125" style="14" customWidth="1"/>
    <col min="15899" max="15900" width="5.28515625" style="14" customWidth="1"/>
    <col min="15901" max="16128" width="11.42578125" style="14"/>
    <col min="16129" max="16129" width="9.7109375" style="14" customWidth="1"/>
    <col min="16130" max="16132" width="7.42578125" style="14" customWidth="1"/>
    <col min="16133" max="16133" width="1.140625" style="14" customWidth="1"/>
    <col min="16134" max="16134" width="7.42578125" style="14" customWidth="1"/>
    <col min="16135" max="16136" width="6.42578125" style="14" customWidth="1"/>
    <col min="16137" max="16137" width="1.140625" style="14" customWidth="1"/>
    <col min="16138" max="16140" width="6.42578125" style="14" customWidth="1"/>
    <col min="16141" max="16141" width="1" style="14" customWidth="1"/>
    <col min="16142" max="16142" width="6.42578125" style="14" customWidth="1"/>
    <col min="16143" max="16144" width="6.28515625" style="14" customWidth="1"/>
    <col min="16145" max="16145" width="1.140625" style="14" customWidth="1"/>
    <col min="16146" max="16148" width="6.42578125" style="14" customWidth="1"/>
    <col min="16149" max="16149" width="1.5703125" style="14" customWidth="1"/>
    <col min="16150" max="16150" width="7.28515625" style="14" customWidth="1"/>
    <col min="16151" max="16152" width="6.7109375" style="14" customWidth="1"/>
    <col min="16153" max="16153" width="1.5703125" style="14" customWidth="1"/>
    <col min="16154" max="16154" width="5.5703125" style="14" customWidth="1"/>
    <col min="16155" max="16156" width="5.28515625" style="14" customWidth="1"/>
    <col min="16157" max="16384" width="11.42578125" style="14"/>
  </cols>
  <sheetData>
    <row r="1" spans="1:59" ht="14.25" customHeight="1" thickBot="1" x14ac:dyDescent="0.3">
      <c r="A1" s="316" t="s">
        <v>180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BG1" s="258" t="s">
        <v>232</v>
      </c>
    </row>
    <row r="2" spans="1:59" ht="14.25" customHeight="1" x14ac:dyDescent="0.25">
      <c r="A2" s="316" t="s">
        <v>96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</row>
    <row r="3" spans="1:59" ht="14.25" customHeight="1" x14ac:dyDescent="0.2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39" t="s">
        <v>187</v>
      </c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</row>
    <row r="4" spans="1:59" ht="14.25" customHeight="1" x14ac:dyDescent="0.2">
      <c r="A4" s="316" t="s">
        <v>134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39" t="s">
        <v>188</v>
      </c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  <c r="BC4" s="339"/>
      <c r="BD4" s="339"/>
      <c r="BE4" s="339"/>
    </row>
    <row r="5" spans="1:59" ht="14.25" customHeight="1" x14ac:dyDescent="0.2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39" t="s">
        <v>31</v>
      </c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  <c r="AX5" s="339"/>
      <c r="AY5" s="339"/>
      <c r="AZ5" s="339"/>
      <c r="BA5" s="339"/>
      <c r="BB5" s="339"/>
      <c r="BC5" s="339"/>
      <c r="BD5" s="339"/>
      <c r="BE5" s="339"/>
    </row>
    <row r="6" spans="1:59" ht="14.25" customHeight="1" x14ac:dyDescent="0.2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39" t="s">
        <v>174</v>
      </c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</row>
    <row r="7" spans="1:59" ht="14.25" customHeight="1" thickBot="1" x14ac:dyDescent="0.25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D7" s="339" t="s">
        <v>189</v>
      </c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</row>
    <row r="8" spans="1:59" s="116" customFormat="1" ht="14.25" customHeight="1" thickBot="1" x14ac:dyDescent="0.25">
      <c r="A8" s="309" t="s">
        <v>42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0" t="s">
        <v>190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</row>
    <row r="9" spans="1:59" s="116" customFormat="1" ht="14.25" customHeight="1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40" t="s">
        <v>42</v>
      </c>
      <c r="AE9" s="324" t="s">
        <v>11</v>
      </c>
      <c r="AF9" s="324"/>
      <c r="AG9" s="324"/>
      <c r="AH9" s="134"/>
      <c r="AI9" s="324" t="s">
        <v>22</v>
      </c>
      <c r="AJ9" s="324"/>
      <c r="AK9" s="324"/>
      <c r="AL9" s="134"/>
      <c r="AM9" s="324" t="s">
        <v>23</v>
      </c>
      <c r="AN9" s="324"/>
      <c r="AO9" s="324"/>
      <c r="AP9" s="134"/>
      <c r="AQ9" s="324" t="s">
        <v>24</v>
      </c>
      <c r="AR9" s="324"/>
      <c r="AS9" s="324"/>
      <c r="AT9" s="134"/>
      <c r="AU9" s="324" t="s">
        <v>25</v>
      </c>
      <c r="AV9" s="324"/>
      <c r="AW9" s="324"/>
      <c r="AX9" s="134"/>
      <c r="AY9" s="324" t="s">
        <v>26</v>
      </c>
      <c r="AZ9" s="324"/>
      <c r="BA9" s="324"/>
      <c r="BB9" s="200"/>
      <c r="BC9" s="324" t="s">
        <v>27</v>
      </c>
      <c r="BD9" s="324"/>
      <c r="BE9" s="324"/>
    </row>
    <row r="10" spans="1:59" s="116" customFormat="1" ht="14.25" customHeight="1" thickBot="1" x14ac:dyDescent="0.3">
      <c r="A10" s="117" t="s">
        <v>6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8"/>
      <c r="AD10" s="332"/>
      <c r="AE10" s="203" t="s">
        <v>32</v>
      </c>
      <c r="AF10" s="203" t="s">
        <v>33</v>
      </c>
      <c r="AG10" s="203" t="s">
        <v>34</v>
      </c>
      <c r="AH10" s="203"/>
      <c r="AI10" s="203" t="s">
        <v>32</v>
      </c>
      <c r="AJ10" s="203" t="s">
        <v>33</v>
      </c>
      <c r="AK10" s="203" t="s">
        <v>34</v>
      </c>
      <c r="AL10" s="203"/>
      <c r="AM10" s="203" t="s">
        <v>32</v>
      </c>
      <c r="AN10" s="203" t="s">
        <v>33</v>
      </c>
      <c r="AO10" s="203" t="s">
        <v>34</v>
      </c>
      <c r="AP10" s="203"/>
      <c r="AQ10" s="203" t="s">
        <v>32</v>
      </c>
      <c r="AR10" s="203" t="s">
        <v>33</v>
      </c>
      <c r="AS10" s="203" t="s">
        <v>34</v>
      </c>
      <c r="AT10" s="203"/>
      <c r="AU10" s="203" t="s">
        <v>32</v>
      </c>
      <c r="AV10" s="203" t="s">
        <v>33</v>
      </c>
      <c r="AW10" s="203" t="s">
        <v>34</v>
      </c>
      <c r="AX10" s="203"/>
      <c r="AY10" s="203" t="s">
        <v>32</v>
      </c>
      <c r="AZ10" s="203" t="s">
        <v>33</v>
      </c>
      <c r="BA10" s="203" t="s">
        <v>34</v>
      </c>
      <c r="BB10" s="203"/>
      <c r="BC10" s="203" t="s">
        <v>32</v>
      </c>
      <c r="BD10" s="203" t="s">
        <v>33</v>
      </c>
      <c r="BE10" s="203" t="s">
        <v>34</v>
      </c>
    </row>
    <row r="11" spans="1:59" s="116" customFormat="1" ht="14.25" customHeight="1" x14ac:dyDescent="0.2">
      <c r="A11" s="117"/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50"/>
      <c r="AD11" s="204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162"/>
    </row>
    <row r="12" spans="1:59" s="123" customFormat="1" ht="14.25" customHeight="1" x14ac:dyDescent="0.25">
      <c r="A12" s="119" t="s">
        <v>11</v>
      </c>
      <c r="B12" s="122">
        <f>SUM(B14:B33)</f>
        <v>36215</v>
      </c>
      <c r="C12" s="122">
        <f t="shared" ref="C12:D12" si="0">SUM(C14:C33)</f>
        <v>21661</v>
      </c>
      <c r="D12" s="122">
        <f t="shared" si="0"/>
        <v>14554</v>
      </c>
      <c r="E12" s="122"/>
      <c r="F12" s="122">
        <f>SUM(F14:F33)</f>
        <v>11703</v>
      </c>
      <c r="G12" s="122">
        <f t="shared" ref="G12:H12" si="1">SUM(G14:G33)</f>
        <v>7076</v>
      </c>
      <c r="H12" s="122">
        <f t="shared" si="1"/>
        <v>4627</v>
      </c>
      <c r="I12" s="122"/>
      <c r="J12" s="122">
        <f>SUM(J14:J33)</f>
        <v>9795</v>
      </c>
      <c r="K12" s="122">
        <f t="shared" ref="K12:L12" si="2">SUM(K14:K33)</f>
        <v>5918</v>
      </c>
      <c r="L12" s="122">
        <f t="shared" si="2"/>
        <v>3877</v>
      </c>
      <c r="M12" s="122"/>
      <c r="N12" s="122">
        <f>SUM(N14:N33)</f>
        <v>5651</v>
      </c>
      <c r="O12" s="122">
        <f t="shared" ref="O12:P12" si="3">SUM(O14:O33)</f>
        <v>3412</v>
      </c>
      <c r="P12" s="122">
        <f t="shared" si="3"/>
        <v>2239</v>
      </c>
      <c r="Q12" s="122"/>
      <c r="R12" s="122">
        <f>SUM(R14:R33)</f>
        <v>6686</v>
      </c>
      <c r="S12" s="122">
        <f t="shared" ref="S12:T12" si="4">SUM(S14:S33)</f>
        <v>3917</v>
      </c>
      <c r="T12" s="122">
        <f t="shared" si="4"/>
        <v>2769</v>
      </c>
      <c r="U12" s="122"/>
      <c r="V12" s="122">
        <f>SUM(V14:V33)</f>
        <v>2184</v>
      </c>
      <c r="W12" s="122">
        <f t="shared" ref="W12:X12" si="5">SUM(W14:W33)</f>
        <v>1222</v>
      </c>
      <c r="X12" s="122">
        <f t="shared" si="5"/>
        <v>962</v>
      </c>
      <c r="Y12" s="122"/>
      <c r="Z12" s="122">
        <f>SUM(Z14:Z33)</f>
        <v>196</v>
      </c>
      <c r="AA12" s="122">
        <f t="shared" ref="AA12:AB12" si="6">SUM(AA14:AA33)</f>
        <v>116</v>
      </c>
      <c r="AB12" s="122">
        <f t="shared" si="6"/>
        <v>80</v>
      </c>
      <c r="AD12" s="206" t="s">
        <v>11</v>
      </c>
      <c r="AE12" s="207">
        <v>369824</v>
      </c>
      <c r="AF12" s="207">
        <v>183590</v>
      </c>
      <c r="AG12" s="207">
        <v>186234</v>
      </c>
      <c r="AH12" s="207"/>
      <c r="AI12" s="207">
        <v>92644</v>
      </c>
      <c r="AJ12" s="207">
        <v>49128</v>
      </c>
      <c r="AK12" s="207">
        <v>43516</v>
      </c>
      <c r="AL12" s="207"/>
      <c r="AM12" s="207">
        <v>74374</v>
      </c>
      <c r="AN12" s="207">
        <v>38098</v>
      </c>
      <c r="AO12" s="207">
        <v>36276</v>
      </c>
      <c r="AP12" s="207"/>
      <c r="AQ12" s="207">
        <v>62047</v>
      </c>
      <c r="AR12" s="207">
        <v>30830</v>
      </c>
      <c r="AS12" s="207">
        <v>31217</v>
      </c>
      <c r="AT12" s="207"/>
      <c r="AU12" s="207">
        <v>71763</v>
      </c>
      <c r="AV12" s="207">
        <v>34227</v>
      </c>
      <c r="AW12" s="207">
        <v>37536</v>
      </c>
      <c r="AX12" s="207"/>
      <c r="AY12" s="207">
        <v>54517</v>
      </c>
      <c r="AZ12" s="207">
        <v>25025</v>
      </c>
      <c r="BA12" s="207">
        <v>29492</v>
      </c>
      <c r="BB12" s="207"/>
      <c r="BC12" s="207">
        <v>14479</v>
      </c>
      <c r="BD12" s="207">
        <v>6282</v>
      </c>
      <c r="BE12" s="207">
        <v>8197</v>
      </c>
    </row>
    <row r="13" spans="1:59" s="116" customFormat="1" ht="14.25" customHeight="1" x14ac:dyDescent="0.2">
      <c r="A13" s="15"/>
      <c r="B13" s="251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D13" s="165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</row>
    <row r="14" spans="1:59" s="116" customFormat="1" ht="14.25" customHeight="1" x14ac:dyDescent="0.2">
      <c r="A14" s="244">
        <v>11</v>
      </c>
      <c r="B14" s="276">
        <f>+'C22'!B14+'C28'!B14+'C34'!B14+'C40'!B14</f>
        <v>0</v>
      </c>
      <c r="C14" s="276">
        <f>+'C22'!C14+'C28'!C14+'C34'!C14+'C40'!C14</f>
        <v>0</v>
      </c>
      <c r="D14" s="276">
        <f>+'C22'!D14+'C28'!D14+'C34'!D14+'C40'!D14</f>
        <v>0</v>
      </c>
      <c r="E14" s="120"/>
      <c r="F14" s="276">
        <f>+'C22'!F14+'C28'!F14+'C34'!F14+'C40'!F14</f>
        <v>0</v>
      </c>
      <c r="G14" s="276">
        <f>+'C22'!G14+'C28'!G14+'C34'!G14+'C40'!G14</f>
        <v>0</v>
      </c>
      <c r="H14" s="276">
        <f>+'C22'!H14+'C28'!H14+'C34'!H14+'C40'!H14</f>
        <v>0</v>
      </c>
      <c r="I14" s="120"/>
      <c r="J14" s="276">
        <f>+'C22'!J14+'C28'!J14+'C34'!J14+'C40'!J14</f>
        <v>0</v>
      </c>
      <c r="K14" s="276">
        <f>+'C22'!K14+'C28'!K14+'C34'!K14+'C40'!K14</f>
        <v>0</v>
      </c>
      <c r="L14" s="276">
        <f>+'C22'!L14+'C28'!L14+'C34'!L14+'C40'!L14</f>
        <v>0</v>
      </c>
      <c r="M14" s="120"/>
      <c r="N14" s="276">
        <f>+'C22'!N14+'C28'!N14+'C34'!N14+'C40'!N14</f>
        <v>0</v>
      </c>
      <c r="O14" s="276">
        <f>+'C22'!O14+'C28'!O14+'C34'!O14+'C40'!O14</f>
        <v>0</v>
      </c>
      <c r="P14" s="276">
        <f>+'C22'!P14+'C28'!P14+'C34'!P14+'C40'!P14</f>
        <v>0</v>
      </c>
      <c r="Q14" s="120"/>
      <c r="R14" s="276">
        <f>+'C22'!R14+'C28'!R14+'C34'!R14+'C40'!R14</f>
        <v>0</v>
      </c>
      <c r="S14" s="276">
        <f>+'C22'!S14+'C28'!S14+'C34'!S14+'C40'!S14</f>
        <v>0</v>
      </c>
      <c r="T14" s="276">
        <f>+'C22'!T14+'C28'!T14+'C34'!T14+'C40'!T14</f>
        <v>0</v>
      </c>
      <c r="U14" s="120"/>
      <c r="V14" s="276">
        <f>+'C22'!V14+'C28'!V14+'C34'!V14+'C40'!V14</f>
        <v>0</v>
      </c>
      <c r="W14" s="276">
        <f>+'C22'!W14+'C28'!W14+'C34'!W14+'C40'!W14</f>
        <v>0</v>
      </c>
      <c r="X14" s="276">
        <f>+'C22'!X14+'C28'!X14+'C34'!X14+'C40'!X14</f>
        <v>0</v>
      </c>
      <c r="Y14" s="120"/>
      <c r="Z14" s="276">
        <f>+'C22'!Z14+'C28'!Z14+'C34'!Z14+'C40'!Z14</f>
        <v>0</v>
      </c>
      <c r="AA14" s="276">
        <f>+'C22'!AA14+'C28'!AA14+'C34'!AA14+'C40'!AA14</f>
        <v>0</v>
      </c>
      <c r="AB14" s="276">
        <f>+'C22'!AB14+'C28'!AB14+'C34'!AB14+'C40'!AB14</f>
        <v>0</v>
      </c>
      <c r="AD14" s="165">
        <v>11</v>
      </c>
      <c r="AE14" s="207">
        <v>701</v>
      </c>
      <c r="AF14" s="207">
        <v>335</v>
      </c>
      <c r="AG14" s="207">
        <v>366</v>
      </c>
      <c r="AH14" s="207"/>
      <c r="AI14" s="207">
        <v>701</v>
      </c>
      <c r="AJ14" s="207">
        <v>335</v>
      </c>
      <c r="AK14" s="207">
        <v>366</v>
      </c>
      <c r="AL14" s="207"/>
      <c r="AM14" s="207">
        <v>0</v>
      </c>
      <c r="AN14" s="207">
        <v>0</v>
      </c>
      <c r="AO14" s="207">
        <v>0</v>
      </c>
      <c r="AP14" s="207"/>
      <c r="AQ14" s="207">
        <v>0</v>
      </c>
      <c r="AR14" s="207">
        <v>0</v>
      </c>
      <c r="AS14" s="207">
        <v>0</v>
      </c>
      <c r="AT14" s="207"/>
      <c r="AU14" s="207">
        <v>0</v>
      </c>
      <c r="AV14" s="207">
        <v>0</v>
      </c>
      <c r="AW14" s="207">
        <v>0</v>
      </c>
      <c r="AX14" s="207"/>
      <c r="AY14" s="207">
        <v>0</v>
      </c>
      <c r="AZ14" s="207">
        <v>0</v>
      </c>
      <c r="BA14" s="207">
        <v>0</v>
      </c>
      <c r="BB14" s="207"/>
      <c r="BC14" s="207">
        <v>0</v>
      </c>
      <c r="BD14" s="207">
        <v>0</v>
      </c>
      <c r="BE14" s="207">
        <v>0</v>
      </c>
    </row>
    <row r="15" spans="1:59" s="116" customFormat="1" ht="14.25" customHeight="1" x14ac:dyDescent="0.2">
      <c r="A15" s="244">
        <v>12</v>
      </c>
      <c r="B15" s="120">
        <f>+'C22'!B15+'C28'!B15+'C34'!B15+'C40'!B15</f>
        <v>377</v>
      </c>
      <c r="C15" s="120">
        <f>+'C22'!C15+'C28'!C15+'C34'!C15+'C40'!C15</f>
        <v>196</v>
      </c>
      <c r="D15" s="120">
        <f>+'C22'!D15+'C28'!D15+'C34'!D15+'C40'!D15</f>
        <v>181</v>
      </c>
      <c r="E15" s="120"/>
      <c r="F15" s="120">
        <f>+'C22'!F15+'C28'!F15+'C34'!F15+'C40'!F15</f>
        <v>377</v>
      </c>
      <c r="G15" s="120">
        <f>+'C22'!G15+'C28'!G15+'C34'!G15+'C40'!G15</f>
        <v>196</v>
      </c>
      <c r="H15" s="120">
        <f>+'C22'!H15+'C28'!H15+'C34'!H15+'C40'!H15</f>
        <v>181</v>
      </c>
      <c r="I15" s="120"/>
      <c r="J15" s="276">
        <f>+'C22'!J15+'C28'!J15+'C34'!J15+'C40'!J15</f>
        <v>0</v>
      </c>
      <c r="K15" s="276">
        <f>+'C22'!K15+'C28'!K15+'C34'!K15+'C40'!K15</f>
        <v>0</v>
      </c>
      <c r="L15" s="276">
        <f>+'C22'!L15+'C28'!L15+'C34'!L15+'C40'!L15</f>
        <v>0</v>
      </c>
      <c r="M15" s="120"/>
      <c r="N15" s="276">
        <f>+'C22'!N15+'C28'!N15+'C34'!N15+'C40'!N15</f>
        <v>0</v>
      </c>
      <c r="O15" s="276">
        <f>+'C22'!O15+'C28'!O15+'C34'!O15+'C40'!O15</f>
        <v>0</v>
      </c>
      <c r="P15" s="276">
        <f>+'C22'!P15+'C28'!P15+'C34'!P15+'C40'!P15</f>
        <v>0</v>
      </c>
      <c r="Q15" s="120"/>
      <c r="R15" s="276">
        <f>+'C22'!R15+'C28'!R15+'C34'!R15+'C40'!R15</f>
        <v>0</v>
      </c>
      <c r="S15" s="276">
        <f>+'C22'!S15+'C28'!S15+'C34'!S15+'C40'!S15</f>
        <v>0</v>
      </c>
      <c r="T15" s="276">
        <f>+'C22'!T15+'C28'!T15+'C34'!T15+'C40'!T15</f>
        <v>0</v>
      </c>
      <c r="U15" s="120"/>
      <c r="V15" s="276">
        <f>+'C22'!V15+'C28'!V15+'C34'!V15+'C40'!V15</f>
        <v>0</v>
      </c>
      <c r="W15" s="276">
        <f>+'C22'!W15+'C28'!W15+'C34'!W15+'C40'!W15</f>
        <v>0</v>
      </c>
      <c r="X15" s="276">
        <f>+'C22'!X15+'C28'!X15+'C34'!X15+'C40'!X15</f>
        <v>0</v>
      </c>
      <c r="Y15" s="120"/>
      <c r="Z15" s="276">
        <f>+'C22'!Z15+'C28'!Z15+'C34'!Z15+'C40'!Z15</f>
        <v>0</v>
      </c>
      <c r="AA15" s="276">
        <f>+'C22'!AA15+'C28'!AA15+'C34'!AA15+'C40'!AA15</f>
        <v>0</v>
      </c>
      <c r="AB15" s="276">
        <f>+'C22'!AB15+'C28'!AB15+'C34'!AB15+'C40'!AB15</f>
        <v>0</v>
      </c>
      <c r="AD15" s="165">
        <v>12</v>
      </c>
      <c r="AE15" s="207">
        <v>37799</v>
      </c>
      <c r="AF15" s="207">
        <v>18713</v>
      </c>
      <c r="AG15" s="207">
        <v>19086</v>
      </c>
      <c r="AH15" s="207"/>
      <c r="AI15" s="207">
        <v>36851</v>
      </c>
      <c r="AJ15" s="207">
        <v>18273</v>
      </c>
      <c r="AK15" s="207">
        <v>18578</v>
      </c>
      <c r="AL15" s="207"/>
      <c r="AM15" s="207">
        <v>948</v>
      </c>
      <c r="AN15" s="207">
        <v>440</v>
      </c>
      <c r="AO15" s="207">
        <v>508</v>
      </c>
      <c r="AP15" s="207"/>
      <c r="AQ15" s="207">
        <v>0</v>
      </c>
      <c r="AR15" s="207">
        <v>0</v>
      </c>
      <c r="AS15" s="207">
        <v>0</v>
      </c>
      <c r="AT15" s="207"/>
      <c r="AU15" s="207">
        <v>0</v>
      </c>
      <c r="AV15" s="207">
        <v>0</v>
      </c>
      <c r="AW15" s="207">
        <v>0</v>
      </c>
      <c r="AX15" s="207"/>
      <c r="AY15" s="207">
        <v>0</v>
      </c>
      <c r="AZ15" s="207">
        <v>0</v>
      </c>
      <c r="BA15" s="207">
        <v>0</v>
      </c>
      <c r="BB15" s="207"/>
      <c r="BC15" s="207">
        <v>0</v>
      </c>
      <c r="BD15" s="207">
        <v>0</v>
      </c>
      <c r="BE15" s="207">
        <v>0</v>
      </c>
    </row>
    <row r="16" spans="1:59" s="116" customFormat="1" ht="14.25" customHeight="1" x14ac:dyDescent="0.2">
      <c r="A16" s="244">
        <v>13</v>
      </c>
      <c r="B16" s="120">
        <f>+'C22'!B16+'C28'!B16+'C34'!B16+'C40'!B16</f>
        <v>3857</v>
      </c>
      <c r="C16" s="120">
        <f>+'C22'!C16+'C28'!C16+'C34'!C16+'C40'!C16</f>
        <v>2234</v>
      </c>
      <c r="D16" s="120">
        <f>+'C22'!D16+'C28'!D16+'C34'!D16+'C40'!D16</f>
        <v>1623</v>
      </c>
      <c r="E16" s="120"/>
      <c r="F16" s="120">
        <f>+'C22'!F16+'C28'!F16+'C34'!F16+'C40'!F16</f>
        <v>3463</v>
      </c>
      <c r="G16" s="120">
        <f>+'C22'!G16+'C28'!G16+'C34'!G16+'C40'!G16</f>
        <v>2007</v>
      </c>
      <c r="H16" s="120">
        <f>+'C22'!H16+'C28'!H16+'C34'!H16+'C40'!H16</f>
        <v>1456</v>
      </c>
      <c r="I16" s="120"/>
      <c r="J16" s="120">
        <f>+'C22'!J16+'C28'!J16+'C34'!J16+'C40'!J16</f>
        <v>394</v>
      </c>
      <c r="K16" s="120">
        <f>+'C22'!K16+'C28'!K16+'C34'!K16+'C40'!K16</f>
        <v>227</v>
      </c>
      <c r="L16" s="120">
        <f>+'C22'!L16+'C28'!L16+'C34'!L16+'C40'!L16</f>
        <v>167</v>
      </c>
      <c r="M16" s="120"/>
      <c r="N16" s="276">
        <f>+'C22'!N16+'C28'!N16+'C34'!N16+'C40'!N16</f>
        <v>0</v>
      </c>
      <c r="O16" s="276">
        <f>+'C22'!O16+'C28'!O16+'C34'!O16+'C40'!O16</f>
        <v>0</v>
      </c>
      <c r="P16" s="276">
        <f>+'C22'!P16+'C28'!P16+'C34'!P16+'C40'!P16</f>
        <v>0</v>
      </c>
      <c r="Q16" s="120"/>
      <c r="R16" s="276">
        <f>+'C22'!R16+'C28'!R16+'C34'!R16+'C40'!R16</f>
        <v>0</v>
      </c>
      <c r="S16" s="276">
        <f>+'C22'!S16+'C28'!S16+'C34'!S16+'C40'!S16</f>
        <v>0</v>
      </c>
      <c r="T16" s="276">
        <f>+'C22'!T16+'C28'!T16+'C34'!T16+'C40'!T16</f>
        <v>0</v>
      </c>
      <c r="U16" s="120"/>
      <c r="V16" s="276">
        <f>+'C22'!V16+'C28'!V16+'C34'!V16+'C40'!V16</f>
        <v>0</v>
      </c>
      <c r="W16" s="276">
        <f>+'C22'!W16+'C28'!W16+'C34'!W16+'C40'!W16</f>
        <v>0</v>
      </c>
      <c r="X16" s="276">
        <f>+'C22'!X16+'C28'!X16+'C34'!X16+'C40'!X16</f>
        <v>0</v>
      </c>
      <c r="Y16" s="120"/>
      <c r="Z16" s="276">
        <f>+'C22'!Z16+'C28'!Z16+'C34'!Z16+'C40'!Z16</f>
        <v>0</v>
      </c>
      <c r="AA16" s="276">
        <f>+'C22'!AA16+'C28'!AA16+'C34'!AA16+'C40'!AA16</f>
        <v>0</v>
      </c>
      <c r="AB16" s="276">
        <f>+'C22'!AB16+'C28'!AB16+'C34'!AB16+'C40'!AB16</f>
        <v>0</v>
      </c>
      <c r="AD16" s="165">
        <v>13</v>
      </c>
      <c r="AE16" s="207">
        <v>57960</v>
      </c>
      <c r="AF16" s="207">
        <v>28927</v>
      </c>
      <c r="AG16" s="207">
        <v>29033</v>
      </c>
      <c r="AH16" s="207"/>
      <c r="AI16" s="207">
        <v>28130</v>
      </c>
      <c r="AJ16" s="207">
        <v>14761</v>
      </c>
      <c r="AK16" s="207">
        <v>13369</v>
      </c>
      <c r="AL16" s="207"/>
      <c r="AM16" s="207">
        <v>28720</v>
      </c>
      <c r="AN16" s="207">
        <v>13654</v>
      </c>
      <c r="AO16" s="207">
        <v>15066</v>
      </c>
      <c r="AP16" s="207"/>
      <c r="AQ16" s="207">
        <v>1110</v>
      </c>
      <c r="AR16" s="207">
        <v>512</v>
      </c>
      <c r="AS16" s="207">
        <v>598</v>
      </c>
      <c r="AT16" s="207"/>
      <c r="AU16" s="207">
        <v>0</v>
      </c>
      <c r="AV16" s="207">
        <v>0</v>
      </c>
      <c r="AW16" s="207">
        <v>0</v>
      </c>
      <c r="AX16" s="207"/>
      <c r="AY16" s="207">
        <v>0</v>
      </c>
      <c r="AZ16" s="207">
        <v>0</v>
      </c>
      <c r="BA16" s="207">
        <v>0</v>
      </c>
      <c r="BB16" s="207"/>
      <c r="BC16" s="207">
        <v>0</v>
      </c>
      <c r="BD16" s="207">
        <v>0</v>
      </c>
      <c r="BE16" s="207">
        <v>0</v>
      </c>
    </row>
    <row r="17" spans="1:57" s="116" customFormat="1" ht="14.25" customHeight="1" x14ac:dyDescent="0.2">
      <c r="A17" s="244">
        <v>14</v>
      </c>
      <c r="B17" s="120">
        <f>+'C22'!B17+'C28'!B17+'C34'!B17+'C40'!B17</f>
        <v>7096</v>
      </c>
      <c r="C17" s="120">
        <f>+'C22'!C17+'C28'!C17+'C34'!C17+'C40'!C17</f>
        <v>4229</v>
      </c>
      <c r="D17" s="120">
        <f>+'C22'!D17+'C28'!D17+'C34'!D17+'C40'!D17</f>
        <v>2867</v>
      </c>
      <c r="E17" s="120"/>
      <c r="F17" s="120">
        <f>+'C22'!F17+'C28'!F17+'C34'!F17+'C40'!F17</f>
        <v>3820</v>
      </c>
      <c r="G17" s="120">
        <f>+'C22'!G17+'C28'!G17+'C34'!G17+'C40'!G17</f>
        <v>2321</v>
      </c>
      <c r="H17" s="120">
        <f>+'C22'!H17+'C28'!H17+'C34'!H17+'C40'!H17</f>
        <v>1499</v>
      </c>
      <c r="I17" s="120"/>
      <c r="J17" s="120">
        <f>+'C22'!J17+'C28'!J17+'C34'!J17+'C40'!J17</f>
        <v>3025</v>
      </c>
      <c r="K17" s="120">
        <f>+'C22'!K17+'C28'!K17+'C34'!K17+'C40'!K17</f>
        <v>1768</v>
      </c>
      <c r="L17" s="120">
        <f>+'C22'!L17+'C28'!L17+'C34'!L17+'C40'!L17</f>
        <v>1257</v>
      </c>
      <c r="M17" s="120"/>
      <c r="N17" s="120">
        <f>+'C22'!N17+'C28'!N17+'C34'!N17+'C40'!N17</f>
        <v>251</v>
      </c>
      <c r="O17" s="120">
        <f>+'C22'!O17+'C28'!O17+'C34'!O17+'C40'!O17</f>
        <v>140</v>
      </c>
      <c r="P17" s="120">
        <f>+'C22'!P17+'C28'!P17+'C34'!P17+'C40'!P17</f>
        <v>111</v>
      </c>
      <c r="Q17" s="120"/>
      <c r="R17" s="276">
        <f>+'C22'!R17+'C28'!R17+'C34'!R17+'C40'!R17</f>
        <v>0</v>
      </c>
      <c r="S17" s="276">
        <f>+'C22'!S17+'C28'!S17+'C34'!S17+'C40'!S17</f>
        <v>0</v>
      </c>
      <c r="T17" s="276">
        <f>+'C22'!T17+'C28'!T17+'C34'!T17+'C40'!T17</f>
        <v>0</v>
      </c>
      <c r="U17" s="120"/>
      <c r="V17" s="276">
        <f>+'C22'!V17+'C28'!V17+'C34'!V17+'C40'!V17</f>
        <v>0</v>
      </c>
      <c r="W17" s="276">
        <f>+'C22'!W17+'C28'!W17+'C34'!W17+'C40'!W17</f>
        <v>0</v>
      </c>
      <c r="X17" s="276">
        <f>+'C22'!X17+'C28'!X17+'C34'!X17+'C40'!X17</f>
        <v>0</v>
      </c>
      <c r="Y17" s="120"/>
      <c r="Z17" s="276">
        <f>+'C22'!Z17+'C28'!Z17+'C34'!Z17+'C40'!Z17</f>
        <v>0</v>
      </c>
      <c r="AA17" s="276">
        <f>+'C22'!AA17+'C28'!AA17+'C34'!AA17+'C40'!AA17</f>
        <v>0</v>
      </c>
      <c r="AB17" s="276">
        <f>+'C22'!AB17+'C28'!AB17+'C34'!AB17+'C40'!AB17</f>
        <v>0</v>
      </c>
      <c r="AD17" s="165">
        <v>14</v>
      </c>
      <c r="AE17" s="207">
        <v>62660</v>
      </c>
      <c r="AF17" s="207">
        <v>31655</v>
      </c>
      <c r="AG17" s="207">
        <v>31005</v>
      </c>
      <c r="AH17" s="207"/>
      <c r="AI17" s="207">
        <v>12947</v>
      </c>
      <c r="AJ17" s="207">
        <v>7499</v>
      </c>
      <c r="AK17" s="207">
        <v>5448</v>
      </c>
      <c r="AL17" s="207"/>
      <c r="AM17" s="207">
        <v>22867</v>
      </c>
      <c r="AN17" s="207">
        <v>11721</v>
      </c>
      <c r="AO17" s="207">
        <v>11146</v>
      </c>
      <c r="AP17" s="207"/>
      <c r="AQ17" s="207">
        <v>25434</v>
      </c>
      <c r="AR17" s="207">
        <v>11868</v>
      </c>
      <c r="AS17" s="207">
        <v>13566</v>
      </c>
      <c r="AT17" s="207"/>
      <c r="AU17" s="207">
        <v>1412</v>
      </c>
      <c r="AV17" s="207">
        <v>567</v>
      </c>
      <c r="AW17" s="207">
        <v>845</v>
      </c>
      <c r="AX17" s="207"/>
      <c r="AY17" s="207">
        <v>0</v>
      </c>
      <c r="AZ17" s="207">
        <v>0</v>
      </c>
      <c r="BA17" s="207">
        <v>0</v>
      </c>
      <c r="BB17" s="207"/>
      <c r="BC17" s="207">
        <v>0</v>
      </c>
      <c r="BD17" s="207">
        <v>0</v>
      </c>
      <c r="BE17" s="207">
        <v>0</v>
      </c>
    </row>
    <row r="18" spans="1:57" s="116" customFormat="1" ht="14.25" customHeight="1" x14ac:dyDescent="0.2">
      <c r="A18" s="244">
        <v>15</v>
      </c>
      <c r="B18" s="120">
        <f>+'C22'!B18+'C28'!B18+'C34'!B18+'C40'!B18</f>
        <v>6769</v>
      </c>
      <c r="C18" s="120">
        <f>+'C22'!C18+'C28'!C18+'C34'!C18+'C40'!C18</f>
        <v>4004</v>
      </c>
      <c r="D18" s="120">
        <f>+'C22'!D18+'C28'!D18+'C34'!D18+'C40'!D18</f>
        <v>2765</v>
      </c>
      <c r="E18" s="120"/>
      <c r="F18" s="120">
        <f>+'C22'!F18+'C28'!F18+'C34'!F18+'C40'!F18</f>
        <v>1959</v>
      </c>
      <c r="G18" s="120">
        <f>+'C22'!G18+'C28'!G18+'C34'!G18+'C40'!G18</f>
        <v>1225</v>
      </c>
      <c r="H18" s="120">
        <f>+'C22'!H18+'C28'!H18+'C34'!H18+'C40'!H18</f>
        <v>734</v>
      </c>
      <c r="I18" s="120"/>
      <c r="J18" s="120">
        <f>+'C22'!J18+'C28'!J18+'C34'!J18+'C40'!J18</f>
        <v>2963</v>
      </c>
      <c r="K18" s="120">
        <f>+'C22'!K18+'C28'!K18+'C34'!K18+'C40'!K18</f>
        <v>1758</v>
      </c>
      <c r="L18" s="120">
        <f>+'C22'!L18+'C28'!L18+'C34'!L18+'C40'!L18</f>
        <v>1205</v>
      </c>
      <c r="M18" s="120"/>
      <c r="N18" s="120">
        <f>+'C22'!N18+'C28'!N18+'C34'!N18+'C40'!N18</f>
        <v>1588</v>
      </c>
      <c r="O18" s="120">
        <f>+'C22'!O18+'C28'!O18+'C34'!O18+'C40'!O18</f>
        <v>874</v>
      </c>
      <c r="P18" s="120">
        <f>+'C22'!P18+'C28'!P18+'C34'!P18+'C40'!P18</f>
        <v>714</v>
      </c>
      <c r="Q18" s="120"/>
      <c r="R18" s="120">
        <f>+'C22'!R18+'C28'!R18+'C34'!R18+'C40'!R18</f>
        <v>259</v>
      </c>
      <c r="S18" s="120">
        <f>+'C22'!S18+'C28'!S18+'C34'!S18+'C40'!S18</f>
        <v>147</v>
      </c>
      <c r="T18" s="120">
        <f>+'C22'!T18+'C28'!T18+'C34'!T18+'C40'!T18</f>
        <v>112</v>
      </c>
      <c r="U18" s="120"/>
      <c r="V18" s="276">
        <f>+'C22'!V18+'C28'!V18+'C34'!V18+'C40'!V18</f>
        <v>0</v>
      </c>
      <c r="W18" s="276">
        <f>+'C22'!W18+'C28'!W18+'C34'!W18+'C40'!W18</f>
        <v>0</v>
      </c>
      <c r="X18" s="276">
        <f>+'C22'!X18+'C28'!X18+'C34'!X18+'C40'!X18</f>
        <v>0</v>
      </c>
      <c r="Y18" s="120"/>
      <c r="Z18" s="276">
        <f>+'C22'!Z18+'C28'!Z18+'C34'!Z18+'C40'!Z18</f>
        <v>0</v>
      </c>
      <c r="AA18" s="276">
        <f>+'C22'!AA18+'C28'!AA18+'C34'!AA18+'C40'!AA18</f>
        <v>0</v>
      </c>
      <c r="AB18" s="276">
        <f>+'C22'!AB18+'C28'!AB18+'C34'!AB18+'C40'!AB18</f>
        <v>0</v>
      </c>
      <c r="AD18" s="165">
        <v>15</v>
      </c>
      <c r="AE18" s="207">
        <v>60553</v>
      </c>
      <c r="AF18" s="207">
        <v>30049</v>
      </c>
      <c r="AG18" s="207">
        <v>30504</v>
      </c>
      <c r="AH18" s="207"/>
      <c r="AI18" s="207">
        <v>5977</v>
      </c>
      <c r="AJ18" s="207">
        <v>3583</v>
      </c>
      <c r="AK18" s="207">
        <v>2394</v>
      </c>
      <c r="AL18" s="207"/>
      <c r="AM18" s="207">
        <v>9983</v>
      </c>
      <c r="AN18" s="207">
        <v>5549</v>
      </c>
      <c r="AO18" s="207">
        <v>4434</v>
      </c>
      <c r="AP18" s="207"/>
      <c r="AQ18" s="207">
        <v>17916</v>
      </c>
      <c r="AR18" s="207">
        <v>8799</v>
      </c>
      <c r="AS18" s="207">
        <v>9117</v>
      </c>
      <c r="AT18" s="207"/>
      <c r="AU18" s="207">
        <v>25536</v>
      </c>
      <c r="AV18" s="207">
        <v>11659</v>
      </c>
      <c r="AW18" s="207">
        <v>13877</v>
      </c>
      <c r="AX18" s="207"/>
      <c r="AY18" s="207">
        <v>1141</v>
      </c>
      <c r="AZ18" s="207">
        <v>459</v>
      </c>
      <c r="BA18" s="207">
        <v>682</v>
      </c>
      <c r="BB18" s="207"/>
      <c r="BC18" s="207">
        <v>0</v>
      </c>
      <c r="BD18" s="207">
        <v>0</v>
      </c>
      <c r="BE18" s="207">
        <v>0</v>
      </c>
    </row>
    <row r="19" spans="1:57" s="116" customFormat="1" ht="14.25" customHeight="1" x14ac:dyDescent="0.2">
      <c r="A19" s="244">
        <v>16</v>
      </c>
      <c r="B19" s="120">
        <f>+'C22'!B19+'C28'!B19+'C34'!B19+'C40'!B19</f>
        <v>6207</v>
      </c>
      <c r="C19" s="120">
        <f>+'C22'!C19+'C28'!C19+'C34'!C19+'C40'!C19</f>
        <v>3754</v>
      </c>
      <c r="D19" s="120">
        <f>+'C22'!D19+'C28'!D19+'C34'!D19+'C40'!D19</f>
        <v>2453</v>
      </c>
      <c r="E19" s="120"/>
      <c r="F19" s="120">
        <f>+'C22'!F19+'C28'!F19+'C34'!F19+'C40'!F19</f>
        <v>774</v>
      </c>
      <c r="G19" s="120">
        <f>+'C22'!G19+'C28'!G19+'C34'!G19+'C40'!G19</f>
        <v>482</v>
      </c>
      <c r="H19" s="120">
        <f>+'C22'!H19+'C28'!H19+'C34'!H19+'C40'!H19</f>
        <v>292</v>
      </c>
      <c r="I19" s="120"/>
      <c r="J19" s="120">
        <f>+'C22'!J19+'C28'!J19+'C34'!J19+'C40'!J19</f>
        <v>1589</v>
      </c>
      <c r="K19" s="120">
        <f>+'C22'!K19+'C28'!K19+'C34'!K19+'C40'!K19</f>
        <v>1007</v>
      </c>
      <c r="L19" s="120">
        <f>+'C22'!L19+'C28'!L19+'C34'!L19+'C40'!L19</f>
        <v>582</v>
      </c>
      <c r="M19" s="120"/>
      <c r="N19" s="120">
        <f>+'C22'!N19+'C28'!N19+'C34'!N19+'C40'!N19</f>
        <v>1585</v>
      </c>
      <c r="O19" s="120">
        <f>+'C22'!O19+'C28'!O19+'C34'!O19+'C40'!O19</f>
        <v>991</v>
      </c>
      <c r="P19" s="120">
        <f>+'C22'!P19+'C28'!P19+'C34'!P19+'C40'!P19</f>
        <v>594</v>
      </c>
      <c r="Q19" s="120"/>
      <c r="R19" s="120">
        <f>+'C22'!R19+'C28'!R19+'C34'!R19+'C40'!R19</f>
        <v>2146</v>
      </c>
      <c r="S19" s="120">
        <f>+'C22'!S19+'C28'!S19+'C34'!S19+'C40'!S19</f>
        <v>1219</v>
      </c>
      <c r="T19" s="120">
        <f>+'C22'!T19+'C28'!T19+'C34'!T19+'C40'!T19</f>
        <v>927</v>
      </c>
      <c r="U19" s="120"/>
      <c r="V19" s="120">
        <f>+'C22'!V19+'C28'!V19+'C34'!V19+'C40'!V19</f>
        <v>113</v>
      </c>
      <c r="W19" s="120">
        <f>+'C22'!W19+'C28'!W19+'C34'!W19+'C40'!W19</f>
        <v>55</v>
      </c>
      <c r="X19" s="120">
        <f>+'C22'!X19+'C28'!X19+'C34'!X19+'C40'!X19</f>
        <v>58</v>
      </c>
      <c r="Y19" s="120"/>
      <c r="Z19" s="276">
        <f>+'C22'!Z19+'C28'!Z19+'C34'!Z19+'C40'!Z19</f>
        <v>0</v>
      </c>
      <c r="AA19" s="276">
        <f>+'C22'!AA19+'C28'!AA19+'C34'!AA19+'C40'!AA19</f>
        <v>0</v>
      </c>
      <c r="AB19" s="276">
        <f>+'C22'!AB19+'C28'!AB19+'C34'!AB19+'C40'!AB19</f>
        <v>0</v>
      </c>
      <c r="AD19" s="165">
        <v>16</v>
      </c>
      <c r="AE19" s="207">
        <v>55202</v>
      </c>
      <c r="AF19" s="207">
        <v>27093</v>
      </c>
      <c r="AG19" s="207">
        <v>28109</v>
      </c>
      <c r="AH19" s="207"/>
      <c r="AI19" s="207">
        <v>2498</v>
      </c>
      <c r="AJ19" s="207">
        <v>1502</v>
      </c>
      <c r="AK19" s="207">
        <v>996</v>
      </c>
      <c r="AL19" s="207"/>
      <c r="AM19" s="207">
        <v>4695</v>
      </c>
      <c r="AN19" s="207">
        <v>2770</v>
      </c>
      <c r="AO19" s="207">
        <v>1925</v>
      </c>
      <c r="AP19" s="207"/>
      <c r="AQ19" s="207">
        <v>7654</v>
      </c>
      <c r="AR19" s="207">
        <v>4167</v>
      </c>
      <c r="AS19" s="207">
        <v>3487</v>
      </c>
      <c r="AT19" s="207"/>
      <c r="AU19" s="207">
        <v>18464</v>
      </c>
      <c r="AV19" s="207">
        <v>8912</v>
      </c>
      <c r="AW19" s="207">
        <v>9552</v>
      </c>
      <c r="AX19" s="207"/>
      <c r="AY19" s="207">
        <v>21605</v>
      </c>
      <c r="AZ19" s="207">
        <v>9610</v>
      </c>
      <c r="BA19" s="207">
        <v>11995</v>
      </c>
      <c r="BB19" s="207"/>
      <c r="BC19" s="207">
        <v>286</v>
      </c>
      <c r="BD19" s="207">
        <v>132</v>
      </c>
      <c r="BE19" s="207">
        <v>154</v>
      </c>
    </row>
    <row r="20" spans="1:57" s="116" customFormat="1" ht="14.25" customHeight="1" x14ac:dyDescent="0.2">
      <c r="A20" s="244">
        <v>17</v>
      </c>
      <c r="B20" s="120">
        <f>+'C22'!B20+'C28'!B20+'C34'!B20+'C40'!B20</f>
        <v>4429</v>
      </c>
      <c r="C20" s="120">
        <f>+'C22'!C20+'C28'!C20+'C34'!C20+'C40'!C20</f>
        <v>2735</v>
      </c>
      <c r="D20" s="120">
        <f>+'C22'!D20+'C28'!D20+'C34'!D20+'C40'!D20</f>
        <v>1694</v>
      </c>
      <c r="E20" s="120"/>
      <c r="F20" s="120">
        <f>+'C22'!F20+'C28'!F20+'C34'!F20+'C40'!F20</f>
        <v>383</v>
      </c>
      <c r="G20" s="120">
        <f>+'C22'!G20+'C28'!G20+'C34'!G20+'C40'!G20</f>
        <v>251</v>
      </c>
      <c r="H20" s="120">
        <f>+'C22'!H20+'C28'!H20+'C34'!H20+'C40'!H20</f>
        <v>132</v>
      </c>
      <c r="I20" s="120"/>
      <c r="J20" s="120">
        <f>+'C22'!J20+'C28'!J20+'C34'!J20+'C40'!J20</f>
        <v>603</v>
      </c>
      <c r="K20" s="120">
        <f>+'C22'!K20+'C28'!K20+'C34'!K20+'C40'!K20</f>
        <v>392</v>
      </c>
      <c r="L20" s="120">
        <f>+'C22'!L20+'C28'!L20+'C34'!L20+'C40'!L20</f>
        <v>211</v>
      </c>
      <c r="M20" s="120"/>
      <c r="N20" s="120">
        <f>+'C22'!N20+'C28'!N20+'C34'!N20+'C40'!N20</f>
        <v>879</v>
      </c>
      <c r="O20" s="120">
        <f>+'C22'!O20+'C28'!O20+'C34'!O20+'C40'!O20</f>
        <v>561</v>
      </c>
      <c r="P20" s="120">
        <f>+'C22'!P20+'C28'!P20+'C34'!P20+'C40'!P20</f>
        <v>318</v>
      </c>
      <c r="Q20" s="120"/>
      <c r="R20" s="120">
        <f>+'C22'!R20+'C28'!R20+'C34'!R20+'C40'!R20</f>
        <v>1913</v>
      </c>
      <c r="S20" s="120">
        <f>+'C22'!S20+'C28'!S20+'C34'!S20+'C40'!S20</f>
        <v>1153</v>
      </c>
      <c r="T20" s="120">
        <f>+'C22'!T20+'C28'!T20+'C34'!T20+'C40'!T20</f>
        <v>760</v>
      </c>
      <c r="U20" s="120"/>
      <c r="V20" s="120">
        <f>+'C22'!V20+'C28'!V20+'C34'!V20+'C40'!V20</f>
        <v>641</v>
      </c>
      <c r="W20" s="120">
        <f>+'C22'!W20+'C28'!W20+'C34'!W20+'C40'!W20</f>
        <v>370</v>
      </c>
      <c r="X20" s="120">
        <f>+'C22'!X20+'C28'!X20+'C34'!X20+'C40'!X20</f>
        <v>271</v>
      </c>
      <c r="Y20" s="120"/>
      <c r="Z20" s="120">
        <f>+'C22'!Z20+'C28'!Z20+'C34'!Z20+'C40'!Z20</f>
        <v>10</v>
      </c>
      <c r="AA20" s="120">
        <f>+'C22'!AA20+'C28'!AA20+'C34'!AA20+'C40'!AA20</f>
        <v>8</v>
      </c>
      <c r="AB20" s="120">
        <f>+'C22'!AB20+'C28'!AB20+'C34'!AB20+'C40'!AB20</f>
        <v>2</v>
      </c>
      <c r="AD20" s="165">
        <v>17</v>
      </c>
      <c r="AE20" s="207">
        <v>35610</v>
      </c>
      <c r="AF20" s="207">
        <v>17798</v>
      </c>
      <c r="AG20" s="207">
        <v>17812</v>
      </c>
      <c r="AH20" s="207"/>
      <c r="AI20" s="207">
        <v>1238</v>
      </c>
      <c r="AJ20" s="207">
        <v>760</v>
      </c>
      <c r="AK20" s="207">
        <v>478</v>
      </c>
      <c r="AL20" s="207"/>
      <c r="AM20" s="207">
        <v>2008</v>
      </c>
      <c r="AN20" s="207">
        <v>1171</v>
      </c>
      <c r="AO20" s="207">
        <v>837</v>
      </c>
      <c r="AP20" s="207"/>
      <c r="AQ20" s="207">
        <v>3777</v>
      </c>
      <c r="AR20" s="207">
        <v>2180</v>
      </c>
      <c r="AS20" s="207">
        <v>1597</v>
      </c>
      <c r="AT20" s="207"/>
      <c r="AU20" s="207">
        <v>8705</v>
      </c>
      <c r="AV20" s="207">
        <v>4566</v>
      </c>
      <c r="AW20" s="207">
        <v>4139</v>
      </c>
      <c r="AX20" s="207"/>
      <c r="AY20" s="207">
        <v>14973</v>
      </c>
      <c r="AZ20" s="207">
        <v>6998</v>
      </c>
      <c r="BA20" s="207">
        <v>7975</v>
      </c>
      <c r="BB20" s="207"/>
      <c r="BC20" s="207">
        <v>4909</v>
      </c>
      <c r="BD20" s="207">
        <v>2123</v>
      </c>
      <c r="BE20" s="207">
        <v>2786</v>
      </c>
    </row>
    <row r="21" spans="1:57" s="116" customFormat="1" ht="14.25" customHeight="1" x14ac:dyDescent="0.2">
      <c r="A21" s="244">
        <v>18</v>
      </c>
      <c r="B21" s="120">
        <f>+'C22'!B21+'C28'!B21+'C34'!B21+'C40'!B21</f>
        <v>2511</v>
      </c>
      <c r="C21" s="120">
        <f>+'C22'!C21+'C28'!C21+'C34'!C21+'C40'!C21</f>
        <v>1539</v>
      </c>
      <c r="D21" s="120">
        <f>+'C22'!D21+'C28'!D21+'C34'!D21+'C40'!D21</f>
        <v>972</v>
      </c>
      <c r="E21" s="120"/>
      <c r="F21" s="120">
        <f>+'C22'!F21+'C28'!F21+'C34'!F21+'C40'!F21</f>
        <v>228</v>
      </c>
      <c r="G21" s="120">
        <f>+'C22'!G21+'C28'!G21+'C34'!G21+'C40'!G21</f>
        <v>164</v>
      </c>
      <c r="H21" s="120">
        <f>+'C22'!H21+'C28'!H21+'C34'!H21+'C40'!H21</f>
        <v>64</v>
      </c>
      <c r="I21" s="120"/>
      <c r="J21" s="120">
        <f>+'C22'!J21+'C28'!J21+'C34'!J21+'C40'!J21</f>
        <v>309</v>
      </c>
      <c r="K21" s="120">
        <f>+'C22'!K21+'C28'!K21+'C34'!K21+'C40'!K21</f>
        <v>196</v>
      </c>
      <c r="L21" s="120">
        <f>+'C22'!L21+'C28'!L21+'C34'!L21+'C40'!L21</f>
        <v>113</v>
      </c>
      <c r="M21" s="120"/>
      <c r="N21" s="120">
        <f>+'C22'!N21+'C28'!N21+'C34'!N21+'C40'!N21</f>
        <v>390</v>
      </c>
      <c r="O21" s="120">
        <f>+'C22'!O21+'C28'!O21+'C34'!O21+'C40'!O21</f>
        <v>252</v>
      </c>
      <c r="P21" s="120">
        <f>+'C22'!P21+'C28'!P21+'C34'!P21+'C40'!P21</f>
        <v>138</v>
      </c>
      <c r="Q21" s="120"/>
      <c r="R21" s="120">
        <f>+'C22'!R21+'C28'!R21+'C34'!R21+'C40'!R21</f>
        <v>976</v>
      </c>
      <c r="S21" s="120">
        <f>+'C22'!S21+'C28'!S21+'C34'!S21+'C40'!S21</f>
        <v>586</v>
      </c>
      <c r="T21" s="120">
        <f>+'C22'!T21+'C28'!T21+'C34'!T21+'C40'!T21</f>
        <v>390</v>
      </c>
      <c r="U21" s="120"/>
      <c r="V21" s="120">
        <f>+'C22'!V21+'C28'!V21+'C34'!V21+'C40'!V21</f>
        <v>535</v>
      </c>
      <c r="W21" s="120">
        <f>+'C22'!W21+'C28'!W21+'C34'!W21+'C40'!W21</f>
        <v>297</v>
      </c>
      <c r="X21" s="120">
        <f>+'C22'!X21+'C28'!X21+'C34'!X21+'C40'!X21</f>
        <v>238</v>
      </c>
      <c r="Y21" s="120"/>
      <c r="Z21" s="120">
        <f>+'C22'!Z21+'C28'!Z21+'C34'!Z21+'C40'!Z21</f>
        <v>73</v>
      </c>
      <c r="AA21" s="120">
        <f>+'C22'!AA21+'C28'!AA21+'C34'!AA21+'C40'!AA21</f>
        <v>44</v>
      </c>
      <c r="AB21" s="120">
        <f>+'C22'!AB21+'C28'!AB21+'C34'!AB21+'C40'!AB21</f>
        <v>29</v>
      </c>
      <c r="AD21" s="165">
        <v>18</v>
      </c>
      <c r="AE21" s="207">
        <v>18688</v>
      </c>
      <c r="AF21" s="207">
        <v>9605</v>
      </c>
      <c r="AG21" s="207">
        <v>9083</v>
      </c>
      <c r="AH21" s="207"/>
      <c r="AI21" s="207">
        <v>857</v>
      </c>
      <c r="AJ21" s="207">
        <v>513</v>
      </c>
      <c r="AK21" s="207">
        <v>344</v>
      </c>
      <c r="AL21" s="207"/>
      <c r="AM21" s="207">
        <v>1043</v>
      </c>
      <c r="AN21" s="207">
        <v>601</v>
      </c>
      <c r="AO21" s="207">
        <v>442</v>
      </c>
      <c r="AP21" s="207"/>
      <c r="AQ21" s="207">
        <v>1614</v>
      </c>
      <c r="AR21" s="207">
        <v>935</v>
      </c>
      <c r="AS21" s="207">
        <v>679</v>
      </c>
      <c r="AT21" s="207"/>
      <c r="AU21" s="207">
        <v>4779</v>
      </c>
      <c r="AV21" s="207">
        <v>2553</v>
      </c>
      <c r="AW21" s="207">
        <v>2226</v>
      </c>
      <c r="AX21" s="207"/>
      <c r="AY21" s="207">
        <v>5880</v>
      </c>
      <c r="AZ21" s="207">
        <v>2969</v>
      </c>
      <c r="BA21" s="207">
        <v>2911</v>
      </c>
      <c r="BB21" s="207"/>
      <c r="BC21" s="207">
        <v>4515</v>
      </c>
      <c r="BD21" s="207">
        <v>2034</v>
      </c>
      <c r="BE21" s="207">
        <v>2481</v>
      </c>
    </row>
    <row r="22" spans="1:57" s="116" customFormat="1" ht="14.25" customHeight="1" x14ac:dyDescent="0.2">
      <c r="A22" s="244">
        <v>19</v>
      </c>
      <c r="B22" s="120">
        <f>+'C22'!B22+'C28'!B22+'C34'!B22+'C40'!B22</f>
        <v>1344</v>
      </c>
      <c r="C22" s="120">
        <f>+'C22'!C22+'C28'!C22+'C34'!C22+'C40'!C22</f>
        <v>856</v>
      </c>
      <c r="D22" s="120">
        <f>+'C22'!D22+'C28'!D22+'C34'!D22+'C40'!D22</f>
        <v>488</v>
      </c>
      <c r="E22" s="120"/>
      <c r="F22" s="120">
        <f>+'C22'!F22+'C28'!F22+'C34'!F22+'C40'!F22</f>
        <v>150</v>
      </c>
      <c r="G22" s="120">
        <f>+'C22'!G22+'C28'!G22+'C34'!G22+'C40'!G22</f>
        <v>110</v>
      </c>
      <c r="H22" s="120">
        <f>+'C22'!H22+'C28'!H22+'C34'!H22+'C40'!H22</f>
        <v>40</v>
      </c>
      <c r="I22" s="120"/>
      <c r="J22" s="120">
        <f>+'C22'!J22+'C28'!J22+'C34'!J22+'C40'!J22</f>
        <v>202</v>
      </c>
      <c r="K22" s="120">
        <f>+'C22'!K22+'C28'!K22+'C34'!K22+'C40'!K22</f>
        <v>131</v>
      </c>
      <c r="L22" s="120">
        <f>+'C22'!L22+'C28'!L22+'C34'!L22+'C40'!L22</f>
        <v>71</v>
      </c>
      <c r="M22" s="120"/>
      <c r="N22" s="120">
        <f>+'C22'!N22+'C28'!N22+'C34'!N22+'C40'!N22</f>
        <v>221</v>
      </c>
      <c r="O22" s="120">
        <f>+'C22'!O22+'C28'!O22+'C34'!O22+'C40'!O22</f>
        <v>145</v>
      </c>
      <c r="P22" s="120">
        <f>+'C22'!P22+'C28'!P22+'C34'!P22+'C40'!P22</f>
        <v>76</v>
      </c>
      <c r="Q22" s="120"/>
      <c r="R22" s="120">
        <f>+'C22'!R22+'C28'!R22+'C34'!R22+'C40'!R22</f>
        <v>424</v>
      </c>
      <c r="S22" s="120">
        <f>+'C22'!S22+'C28'!S22+'C34'!S22+'C40'!S22</f>
        <v>267</v>
      </c>
      <c r="T22" s="120">
        <f>+'C22'!T22+'C28'!T22+'C34'!T22+'C40'!T22</f>
        <v>157</v>
      </c>
      <c r="U22" s="120"/>
      <c r="V22" s="120">
        <f>+'C22'!V22+'C28'!V22+'C34'!V22+'C40'!V22</f>
        <v>290</v>
      </c>
      <c r="W22" s="120">
        <f>+'C22'!W22+'C28'!W22+'C34'!W22+'C40'!W22</f>
        <v>169</v>
      </c>
      <c r="X22" s="120">
        <f>+'C22'!X22+'C28'!X22+'C34'!X22+'C40'!X22</f>
        <v>121</v>
      </c>
      <c r="Y22" s="120"/>
      <c r="Z22" s="120">
        <f>+'C22'!Z22+'C28'!Z22+'C34'!Z22+'C40'!Z22</f>
        <v>57</v>
      </c>
      <c r="AA22" s="120">
        <f>+'C22'!AA22+'C28'!AA22+'C34'!AA22+'C40'!AA22</f>
        <v>34</v>
      </c>
      <c r="AB22" s="120">
        <f>+'C22'!AB22+'C28'!AB22+'C34'!AB22+'C40'!AB22</f>
        <v>23</v>
      </c>
      <c r="AD22" s="165">
        <v>19</v>
      </c>
      <c r="AE22" s="207">
        <v>9378</v>
      </c>
      <c r="AF22" s="207">
        <v>4907</v>
      </c>
      <c r="AG22" s="207">
        <v>4471</v>
      </c>
      <c r="AH22" s="207"/>
      <c r="AI22" s="207">
        <v>625</v>
      </c>
      <c r="AJ22" s="207">
        <v>379</v>
      </c>
      <c r="AK22" s="207">
        <v>246</v>
      </c>
      <c r="AL22" s="207"/>
      <c r="AM22" s="207">
        <v>732</v>
      </c>
      <c r="AN22" s="207">
        <v>417</v>
      </c>
      <c r="AO22" s="207">
        <v>315</v>
      </c>
      <c r="AP22" s="207"/>
      <c r="AQ22" s="207">
        <v>936</v>
      </c>
      <c r="AR22" s="207">
        <v>499</v>
      </c>
      <c r="AS22" s="207">
        <v>437</v>
      </c>
      <c r="AT22" s="207"/>
      <c r="AU22" s="207">
        <v>2653</v>
      </c>
      <c r="AV22" s="207">
        <v>1378</v>
      </c>
      <c r="AW22" s="207">
        <v>1275</v>
      </c>
      <c r="AX22" s="207"/>
      <c r="AY22" s="207">
        <v>3080</v>
      </c>
      <c r="AZ22" s="207">
        <v>1578</v>
      </c>
      <c r="BA22" s="207">
        <v>1502</v>
      </c>
      <c r="BB22" s="207"/>
      <c r="BC22" s="207">
        <v>1352</v>
      </c>
      <c r="BD22" s="207">
        <v>656</v>
      </c>
      <c r="BE22" s="207">
        <v>696</v>
      </c>
    </row>
    <row r="23" spans="1:57" s="116" customFormat="1" ht="14.25" customHeight="1" x14ac:dyDescent="0.2">
      <c r="A23" s="244">
        <v>20</v>
      </c>
      <c r="B23" s="120">
        <f>+'C22'!B23+'C28'!B23+'C34'!B23+'C40'!B23</f>
        <v>818</v>
      </c>
      <c r="C23" s="120">
        <f>+'C22'!C23+'C28'!C23+'C34'!C23+'C40'!C23</f>
        <v>513</v>
      </c>
      <c r="D23" s="120">
        <f>+'C22'!D23+'C28'!D23+'C34'!D23+'C40'!D23</f>
        <v>305</v>
      </c>
      <c r="E23" s="120"/>
      <c r="F23" s="120">
        <f>+'C22'!F23+'C28'!F23+'C34'!F23+'C40'!F23</f>
        <v>123</v>
      </c>
      <c r="G23" s="120">
        <f>+'C22'!G23+'C28'!G23+'C34'!G23+'C40'!G23</f>
        <v>82</v>
      </c>
      <c r="H23" s="120">
        <f>+'C22'!H23+'C28'!H23+'C34'!H23+'C40'!H23</f>
        <v>41</v>
      </c>
      <c r="I23" s="120"/>
      <c r="J23" s="120">
        <f>+'C22'!J23+'C28'!J23+'C34'!J23+'C40'!J23</f>
        <v>142</v>
      </c>
      <c r="K23" s="120">
        <f>+'C22'!K23+'C28'!K23+'C34'!K23+'C40'!K23</f>
        <v>95</v>
      </c>
      <c r="L23" s="120">
        <f>+'C22'!L23+'C28'!L23+'C34'!L23+'C40'!L23</f>
        <v>47</v>
      </c>
      <c r="M23" s="120"/>
      <c r="N23" s="120">
        <f>+'C22'!N23+'C28'!N23+'C34'!N23+'C40'!N23</f>
        <v>149</v>
      </c>
      <c r="O23" s="120">
        <f>+'C22'!O23+'C28'!O23+'C34'!O23+'C40'!O23</f>
        <v>105</v>
      </c>
      <c r="P23" s="120">
        <f>+'C22'!P23+'C28'!P23+'C34'!P23+'C40'!P23</f>
        <v>44</v>
      </c>
      <c r="Q23" s="120"/>
      <c r="R23" s="120">
        <f>+'C22'!R23+'C28'!R23+'C34'!R23+'C40'!R23</f>
        <v>229</v>
      </c>
      <c r="S23" s="120">
        <f>+'C22'!S23+'C28'!S23+'C34'!S23+'C40'!S23</f>
        <v>123</v>
      </c>
      <c r="T23" s="120">
        <f>+'C22'!T23+'C28'!T23+'C34'!T23+'C40'!T23</f>
        <v>106</v>
      </c>
      <c r="U23" s="120"/>
      <c r="V23" s="120">
        <f>+'C22'!V23+'C28'!V23+'C34'!V23+'C40'!V23</f>
        <v>144</v>
      </c>
      <c r="W23" s="120">
        <f>+'C22'!W23+'C28'!W23+'C34'!W23+'C40'!W23</f>
        <v>92</v>
      </c>
      <c r="X23" s="120">
        <f>+'C22'!X23+'C28'!X23+'C34'!X23+'C40'!X23</f>
        <v>52</v>
      </c>
      <c r="Y23" s="120"/>
      <c r="Z23" s="120">
        <f>+'C22'!Z23+'C28'!Z23+'C34'!Z23+'C40'!Z23</f>
        <v>31</v>
      </c>
      <c r="AA23" s="120">
        <f>+'C22'!AA23+'C28'!AA23+'C34'!AA23+'C40'!AA23</f>
        <v>16</v>
      </c>
      <c r="AB23" s="120">
        <f>+'C22'!AB23+'C28'!AB23+'C34'!AB23+'C40'!AB23</f>
        <v>15</v>
      </c>
      <c r="AD23" s="165">
        <v>20</v>
      </c>
      <c r="AE23" s="207">
        <v>5806</v>
      </c>
      <c r="AF23" s="207">
        <v>3031</v>
      </c>
      <c r="AG23" s="207">
        <v>2775</v>
      </c>
      <c r="AH23" s="207"/>
      <c r="AI23" s="207">
        <v>468</v>
      </c>
      <c r="AJ23" s="207">
        <v>290</v>
      </c>
      <c r="AK23" s="207">
        <v>178</v>
      </c>
      <c r="AL23" s="207"/>
      <c r="AM23" s="207">
        <v>538</v>
      </c>
      <c r="AN23" s="207">
        <v>312</v>
      </c>
      <c r="AO23" s="207">
        <v>226</v>
      </c>
      <c r="AP23" s="207"/>
      <c r="AQ23" s="207">
        <v>667</v>
      </c>
      <c r="AR23" s="207">
        <v>383</v>
      </c>
      <c r="AS23" s="207">
        <v>284</v>
      </c>
      <c r="AT23" s="207"/>
      <c r="AU23" s="207">
        <v>1765</v>
      </c>
      <c r="AV23" s="207">
        <v>881</v>
      </c>
      <c r="AW23" s="207">
        <v>884</v>
      </c>
      <c r="AX23" s="207"/>
      <c r="AY23" s="207">
        <v>1610</v>
      </c>
      <c r="AZ23" s="207">
        <v>789</v>
      </c>
      <c r="BA23" s="207">
        <v>821</v>
      </c>
      <c r="BB23" s="207"/>
      <c r="BC23" s="207">
        <v>758</v>
      </c>
      <c r="BD23" s="207">
        <v>376</v>
      </c>
      <c r="BE23" s="207">
        <v>382</v>
      </c>
    </row>
    <row r="24" spans="1:57" s="116" customFormat="1" ht="14.25" customHeight="1" x14ac:dyDescent="0.2">
      <c r="A24" s="244">
        <v>21</v>
      </c>
      <c r="B24" s="120">
        <f>+'C22'!B24+'C28'!B24+'C34'!B24+'C40'!B24</f>
        <v>635</v>
      </c>
      <c r="C24" s="120">
        <f>+'C22'!C24+'C28'!C24+'C34'!C24+'C40'!C24</f>
        <v>386</v>
      </c>
      <c r="D24" s="120">
        <f>+'C22'!D24+'C28'!D24+'C34'!D24+'C40'!D24</f>
        <v>249</v>
      </c>
      <c r="E24" s="120"/>
      <c r="F24" s="120">
        <f>+'C22'!F24+'C28'!F24+'C34'!F24+'C40'!F24</f>
        <v>110</v>
      </c>
      <c r="G24" s="120">
        <f>+'C22'!G24+'C28'!G24+'C34'!G24+'C40'!G24</f>
        <v>64</v>
      </c>
      <c r="H24" s="120">
        <f>+'C22'!H24+'C28'!H24+'C34'!H24+'C40'!H24</f>
        <v>46</v>
      </c>
      <c r="I24" s="120"/>
      <c r="J24" s="120">
        <f>+'C22'!J24+'C28'!J24+'C34'!J24+'C40'!J24</f>
        <v>134</v>
      </c>
      <c r="K24" s="120">
        <f>+'C22'!K24+'C28'!K24+'C34'!K24+'C40'!K24</f>
        <v>88</v>
      </c>
      <c r="L24" s="120">
        <f>+'C22'!L24+'C28'!L24+'C34'!L24+'C40'!L24</f>
        <v>46</v>
      </c>
      <c r="M24" s="120"/>
      <c r="N24" s="120">
        <f>+'C22'!N24+'C28'!N24+'C34'!N24+'C40'!N24</f>
        <v>116</v>
      </c>
      <c r="O24" s="120">
        <f>+'C22'!O24+'C28'!O24+'C34'!O24+'C40'!O24</f>
        <v>71</v>
      </c>
      <c r="P24" s="120">
        <f>+'C22'!P24+'C28'!P24+'C34'!P24+'C40'!P24</f>
        <v>45</v>
      </c>
      <c r="Q24" s="120"/>
      <c r="R24" s="120">
        <f>+'C22'!R24+'C28'!R24+'C34'!R24+'C40'!R24</f>
        <v>154</v>
      </c>
      <c r="S24" s="120">
        <f>+'C22'!S24+'C28'!S24+'C34'!S24+'C40'!S24</f>
        <v>94</v>
      </c>
      <c r="T24" s="120">
        <f>+'C22'!T24+'C28'!T24+'C34'!T24+'C40'!T24</f>
        <v>60</v>
      </c>
      <c r="U24" s="120"/>
      <c r="V24" s="120">
        <f>+'C22'!V24+'C28'!V24+'C34'!V24+'C40'!V24</f>
        <v>114</v>
      </c>
      <c r="W24" s="120">
        <f>+'C22'!W24+'C28'!W24+'C34'!W24+'C40'!W24</f>
        <v>66</v>
      </c>
      <c r="X24" s="120">
        <f>+'C22'!X24+'C28'!X24+'C34'!X24+'C40'!X24</f>
        <v>48</v>
      </c>
      <c r="Y24" s="120"/>
      <c r="Z24" s="120">
        <f>+'C22'!Z24+'C28'!Z24+'C34'!Z24+'C40'!Z24</f>
        <v>7</v>
      </c>
      <c r="AA24" s="120">
        <f>+'C22'!AA24+'C28'!AA24+'C34'!AA24+'C40'!AA24</f>
        <v>3</v>
      </c>
      <c r="AB24" s="120">
        <f>+'C22'!AB24+'C28'!AB24+'C34'!AB24+'C40'!AB24</f>
        <v>4</v>
      </c>
      <c r="AD24" s="165">
        <v>21</v>
      </c>
      <c r="AE24" s="207">
        <v>4376</v>
      </c>
      <c r="AF24" s="207">
        <v>2233</v>
      </c>
      <c r="AG24" s="207">
        <v>2143</v>
      </c>
      <c r="AH24" s="207"/>
      <c r="AI24" s="207">
        <v>381</v>
      </c>
      <c r="AJ24" s="207">
        <v>240</v>
      </c>
      <c r="AK24" s="207">
        <v>141</v>
      </c>
      <c r="AL24" s="207"/>
      <c r="AM24" s="207">
        <v>505</v>
      </c>
      <c r="AN24" s="207">
        <v>303</v>
      </c>
      <c r="AO24" s="207">
        <v>202</v>
      </c>
      <c r="AP24" s="207"/>
      <c r="AQ24" s="207">
        <v>475</v>
      </c>
      <c r="AR24" s="207">
        <v>259</v>
      </c>
      <c r="AS24" s="207">
        <v>216</v>
      </c>
      <c r="AT24" s="207"/>
      <c r="AU24" s="207">
        <v>1422</v>
      </c>
      <c r="AV24" s="207">
        <v>683</v>
      </c>
      <c r="AW24" s="207">
        <v>739</v>
      </c>
      <c r="AX24" s="207"/>
      <c r="AY24" s="207">
        <v>1148</v>
      </c>
      <c r="AZ24" s="207">
        <v>559</v>
      </c>
      <c r="BA24" s="207">
        <v>589</v>
      </c>
      <c r="BB24" s="207"/>
      <c r="BC24" s="207">
        <v>445</v>
      </c>
      <c r="BD24" s="207">
        <v>189</v>
      </c>
      <c r="BE24" s="207">
        <v>256</v>
      </c>
    </row>
    <row r="25" spans="1:57" s="116" customFormat="1" ht="14.25" customHeight="1" x14ac:dyDescent="0.2">
      <c r="A25" s="244">
        <v>22</v>
      </c>
      <c r="B25" s="120">
        <f>+'C22'!B25+'C28'!B25+'C34'!B25+'C40'!B25</f>
        <v>455</v>
      </c>
      <c r="C25" s="120">
        <f>+'C22'!C25+'C28'!C25+'C34'!C25+'C40'!C25</f>
        <v>270</v>
      </c>
      <c r="D25" s="120">
        <f>+'C22'!D25+'C28'!D25+'C34'!D25+'C40'!D25</f>
        <v>185</v>
      </c>
      <c r="E25" s="120"/>
      <c r="F25" s="120">
        <f>+'C22'!F25+'C28'!F25+'C34'!F25+'C40'!F25</f>
        <v>73</v>
      </c>
      <c r="G25" s="120">
        <f>+'C22'!G25+'C28'!G25+'C34'!G25+'C40'!G25</f>
        <v>44</v>
      </c>
      <c r="H25" s="120">
        <f>+'C22'!H25+'C28'!H25+'C34'!H25+'C40'!H25</f>
        <v>29</v>
      </c>
      <c r="I25" s="120"/>
      <c r="J25" s="120">
        <f>+'C22'!J25+'C28'!J25+'C34'!J25+'C40'!J25</f>
        <v>81</v>
      </c>
      <c r="K25" s="120">
        <f>+'C22'!K25+'C28'!K25+'C34'!K25+'C40'!K25</f>
        <v>55</v>
      </c>
      <c r="L25" s="120">
        <f>+'C22'!L25+'C28'!L25+'C34'!L25+'C40'!L25</f>
        <v>26</v>
      </c>
      <c r="M25" s="120"/>
      <c r="N25" s="120">
        <f>+'C22'!N25+'C28'!N25+'C34'!N25+'C40'!N25</f>
        <v>106</v>
      </c>
      <c r="O25" s="120">
        <f>+'C22'!O25+'C28'!O25+'C34'!O25+'C40'!O25</f>
        <v>66</v>
      </c>
      <c r="P25" s="120">
        <f>+'C22'!P25+'C28'!P25+'C34'!P25+'C40'!P25</f>
        <v>40</v>
      </c>
      <c r="Q25" s="120"/>
      <c r="R25" s="120">
        <f>+'C22'!R25+'C28'!R25+'C34'!R25+'C40'!R25</f>
        <v>112</v>
      </c>
      <c r="S25" s="120">
        <f>+'C22'!S25+'C28'!S25+'C34'!S25+'C40'!S25</f>
        <v>65</v>
      </c>
      <c r="T25" s="120">
        <f>+'C22'!T25+'C28'!T25+'C34'!T25+'C40'!T25</f>
        <v>47</v>
      </c>
      <c r="U25" s="120"/>
      <c r="V25" s="120">
        <f>+'C22'!V25+'C28'!V25+'C34'!V25+'C40'!V25</f>
        <v>76</v>
      </c>
      <c r="W25" s="120">
        <f>+'C22'!W25+'C28'!W25+'C34'!W25+'C40'!W25</f>
        <v>37</v>
      </c>
      <c r="X25" s="120">
        <f>+'C22'!X25+'C28'!X25+'C34'!X25+'C40'!X25</f>
        <v>39</v>
      </c>
      <c r="Y25" s="120"/>
      <c r="Z25" s="120">
        <f>+'C22'!Z25+'C28'!Z25+'C34'!Z25+'C40'!Z25</f>
        <v>7</v>
      </c>
      <c r="AA25" s="120">
        <f>+'C22'!AA25+'C28'!AA25+'C34'!AA25+'C40'!AA25</f>
        <v>3</v>
      </c>
      <c r="AB25" s="120">
        <f>+'C22'!AB25+'C28'!AB25+'C34'!AB25+'C40'!AB25</f>
        <v>4</v>
      </c>
      <c r="AD25" s="165">
        <v>22</v>
      </c>
      <c r="AE25" s="207">
        <v>3418</v>
      </c>
      <c r="AF25" s="207">
        <v>1638</v>
      </c>
      <c r="AG25" s="207">
        <v>1780</v>
      </c>
      <c r="AH25" s="207"/>
      <c r="AI25" s="207">
        <v>293</v>
      </c>
      <c r="AJ25" s="207">
        <v>172</v>
      </c>
      <c r="AK25" s="207">
        <v>121</v>
      </c>
      <c r="AL25" s="207"/>
      <c r="AM25" s="207">
        <v>390</v>
      </c>
      <c r="AN25" s="207">
        <v>222</v>
      </c>
      <c r="AO25" s="207">
        <v>168</v>
      </c>
      <c r="AP25" s="207"/>
      <c r="AQ25" s="207">
        <v>390</v>
      </c>
      <c r="AR25" s="207">
        <v>227</v>
      </c>
      <c r="AS25" s="207">
        <v>163</v>
      </c>
      <c r="AT25" s="207"/>
      <c r="AU25" s="207">
        <v>1146</v>
      </c>
      <c r="AV25" s="207">
        <v>538</v>
      </c>
      <c r="AW25" s="207">
        <v>608</v>
      </c>
      <c r="AX25" s="207"/>
      <c r="AY25" s="207">
        <v>860</v>
      </c>
      <c r="AZ25" s="207">
        <v>367</v>
      </c>
      <c r="BA25" s="207">
        <v>493</v>
      </c>
      <c r="BB25" s="207"/>
      <c r="BC25" s="207">
        <v>339</v>
      </c>
      <c r="BD25" s="207">
        <v>112</v>
      </c>
      <c r="BE25" s="207">
        <v>227</v>
      </c>
    </row>
    <row r="26" spans="1:57" s="116" customFormat="1" ht="14.25" customHeight="1" x14ac:dyDescent="0.2">
      <c r="A26" s="244">
        <v>23</v>
      </c>
      <c r="B26" s="120">
        <f>+'C22'!B26+'C28'!B26+'C34'!B26+'C40'!B26</f>
        <v>362</v>
      </c>
      <c r="C26" s="120">
        <f>+'C22'!C26+'C28'!C26+'C34'!C26+'C40'!C26</f>
        <v>218</v>
      </c>
      <c r="D26" s="120">
        <f>+'C22'!D26+'C28'!D26+'C34'!D26+'C40'!D26</f>
        <v>144</v>
      </c>
      <c r="E26" s="120"/>
      <c r="F26" s="120">
        <f>+'C22'!F26+'C28'!F26+'C34'!F26+'C40'!F26</f>
        <v>42</v>
      </c>
      <c r="G26" s="120">
        <f>+'C22'!G26+'C28'!G26+'C34'!G26+'C40'!G26</f>
        <v>22</v>
      </c>
      <c r="H26" s="120">
        <f>+'C22'!H26+'C28'!H26+'C34'!H26+'C40'!H26</f>
        <v>20</v>
      </c>
      <c r="I26" s="120"/>
      <c r="J26" s="120">
        <f>+'C22'!J26+'C28'!J26+'C34'!J26+'C40'!J26</f>
        <v>81</v>
      </c>
      <c r="K26" s="120">
        <f>+'C22'!K26+'C28'!K26+'C34'!K26+'C40'!K26</f>
        <v>59</v>
      </c>
      <c r="L26" s="120">
        <f>+'C22'!L26+'C28'!L26+'C34'!L26+'C40'!L26</f>
        <v>22</v>
      </c>
      <c r="M26" s="120"/>
      <c r="N26" s="120">
        <f>+'C22'!N26+'C28'!N26+'C34'!N26+'C40'!N26</f>
        <v>90</v>
      </c>
      <c r="O26" s="120">
        <f>+'C22'!O26+'C28'!O26+'C34'!O26+'C40'!O26</f>
        <v>56</v>
      </c>
      <c r="P26" s="120">
        <f>+'C22'!P26+'C28'!P26+'C34'!P26+'C40'!P26</f>
        <v>34</v>
      </c>
      <c r="Q26" s="120"/>
      <c r="R26" s="120">
        <f>+'C22'!R26+'C28'!R26+'C34'!R26+'C40'!R26</f>
        <v>90</v>
      </c>
      <c r="S26" s="120">
        <f>+'C22'!S26+'C28'!S26+'C34'!S26+'C40'!S26</f>
        <v>52</v>
      </c>
      <c r="T26" s="120">
        <f>+'C22'!T26+'C28'!T26+'C34'!T26+'C40'!T26</f>
        <v>38</v>
      </c>
      <c r="U26" s="120"/>
      <c r="V26" s="120">
        <f>+'C22'!V26+'C28'!V26+'C34'!V26+'C40'!V26</f>
        <v>55</v>
      </c>
      <c r="W26" s="120">
        <f>+'C22'!W26+'C28'!W26+'C34'!W26+'C40'!W26</f>
        <v>25</v>
      </c>
      <c r="X26" s="120">
        <f>+'C22'!X26+'C28'!X26+'C34'!X26+'C40'!X26</f>
        <v>30</v>
      </c>
      <c r="Y26" s="120"/>
      <c r="Z26" s="120">
        <f>+'C22'!Z26+'C28'!Z26+'C34'!Z26+'C40'!Z26</f>
        <v>4</v>
      </c>
      <c r="AA26" s="120">
        <f>+'C22'!AA26+'C28'!AA26+'C34'!AA26+'C40'!AA26</f>
        <v>4</v>
      </c>
      <c r="AB26" s="120">
        <f>+'C22'!AB26+'C28'!AB26+'C34'!AB26+'C40'!AB26</f>
        <v>0</v>
      </c>
      <c r="AD26" s="165">
        <v>23</v>
      </c>
      <c r="AE26" s="207">
        <v>2886</v>
      </c>
      <c r="AF26" s="207">
        <v>1362</v>
      </c>
      <c r="AG26" s="207">
        <v>1524</v>
      </c>
      <c r="AH26" s="207"/>
      <c r="AI26" s="207">
        <v>271</v>
      </c>
      <c r="AJ26" s="207">
        <v>151</v>
      </c>
      <c r="AK26" s="207">
        <v>120</v>
      </c>
      <c r="AL26" s="207"/>
      <c r="AM26" s="207">
        <v>300</v>
      </c>
      <c r="AN26" s="207">
        <v>174</v>
      </c>
      <c r="AO26" s="207">
        <v>126</v>
      </c>
      <c r="AP26" s="207"/>
      <c r="AQ26" s="207">
        <v>344</v>
      </c>
      <c r="AR26" s="207">
        <v>185</v>
      </c>
      <c r="AS26" s="207">
        <v>159</v>
      </c>
      <c r="AT26" s="207"/>
      <c r="AU26" s="207">
        <v>1012</v>
      </c>
      <c r="AV26" s="207">
        <v>466</v>
      </c>
      <c r="AW26" s="207">
        <v>546</v>
      </c>
      <c r="AX26" s="207"/>
      <c r="AY26" s="207">
        <v>668</v>
      </c>
      <c r="AZ26" s="207">
        <v>275</v>
      </c>
      <c r="BA26" s="207">
        <v>393</v>
      </c>
      <c r="BB26" s="207"/>
      <c r="BC26" s="207">
        <v>291</v>
      </c>
      <c r="BD26" s="207">
        <v>111</v>
      </c>
      <c r="BE26" s="207">
        <v>180</v>
      </c>
    </row>
    <row r="27" spans="1:57" s="116" customFormat="1" ht="14.25" customHeight="1" x14ac:dyDescent="0.2">
      <c r="A27" s="244">
        <v>24</v>
      </c>
      <c r="B27" s="120">
        <f>+'C22'!B27+'C28'!B27+'C34'!B27+'C40'!B27</f>
        <v>266</v>
      </c>
      <c r="C27" s="120">
        <f>+'C22'!C27+'C28'!C27+'C34'!C27+'C40'!C27</f>
        <v>167</v>
      </c>
      <c r="D27" s="120">
        <f>+'C22'!D27+'C28'!D27+'C34'!D27+'C40'!D27</f>
        <v>99</v>
      </c>
      <c r="E27" s="120"/>
      <c r="F27" s="120">
        <f>+'C22'!F27+'C28'!F27+'C34'!F27+'C40'!F27</f>
        <v>34</v>
      </c>
      <c r="G27" s="120">
        <f>+'C22'!G27+'C28'!G27+'C34'!G27+'C40'!G27</f>
        <v>19</v>
      </c>
      <c r="H27" s="120">
        <f>+'C22'!H27+'C28'!H27+'C34'!H27+'C40'!H27</f>
        <v>15</v>
      </c>
      <c r="I27" s="120"/>
      <c r="J27" s="120">
        <f>+'C22'!J27+'C28'!J27+'C34'!J27+'C40'!J27</f>
        <v>59</v>
      </c>
      <c r="K27" s="120">
        <f>+'C22'!K27+'C28'!K27+'C34'!K27+'C40'!K27</f>
        <v>34</v>
      </c>
      <c r="L27" s="120">
        <f>+'C22'!L27+'C28'!L27+'C34'!L27+'C40'!L27</f>
        <v>25</v>
      </c>
      <c r="M27" s="120"/>
      <c r="N27" s="120">
        <f>+'C22'!N27+'C28'!N27+'C34'!N27+'C40'!N27</f>
        <v>54</v>
      </c>
      <c r="O27" s="120">
        <f>+'C22'!O27+'C28'!O27+'C34'!O27+'C40'!O27</f>
        <v>36</v>
      </c>
      <c r="P27" s="120">
        <f>+'C22'!P27+'C28'!P27+'C34'!P27+'C40'!P27</f>
        <v>18</v>
      </c>
      <c r="Q27" s="120"/>
      <c r="R27" s="120">
        <f>+'C22'!R27+'C28'!R27+'C34'!R27+'C40'!R27</f>
        <v>76</v>
      </c>
      <c r="S27" s="120">
        <f>+'C22'!S27+'C28'!S27+'C34'!S27+'C40'!S27</f>
        <v>52</v>
      </c>
      <c r="T27" s="120">
        <f>+'C22'!T27+'C28'!T27+'C34'!T27+'C40'!T27</f>
        <v>24</v>
      </c>
      <c r="U27" s="120"/>
      <c r="V27" s="120">
        <f>+'C22'!V27+'C28'!V27+'C34'!V27+'C40'!V27</f>
        <v>42</v>
      </c>
      <c r="W27" s="120">
        <f>+'C22'!W27+'C28'!W27+'C34'!W27+'C40'!W27</f>
        <v>25</v>
      </c>
      <c r="X27" s="120">
        <f>+'C22'!X27+'C28'!X27+'C34'!X27+'C40'!X27</f>
        <v>17</v>
      </c>
      <c r="Y27" s="120"/>
      <c r="Z27" s="120">
        <f>+'C22'!Z27+'C28'!Z27+'C34'!Z27+'C40'!Z27</f>
        <v>1</v>
      </c>
      <c r="AA27" s="120">
        <f>+'C22'!AA27+'C28'!AA27+'C34'!AA27+'C40'!AA27</f>
        <v>1</v>
      </c>
      <c r="AB27" s="120">
        <f>+'C22'!AB27+'C28'!AB27+'C34'!AB27+'C40'!AB27</f>
        <v>0</v>
      </c>
      <c r="AD27" s="165">
        <v>24</v>
      </c>
      <c r="AE27" s="207">
        <v>2452</v>
      </c>
      <c r="AF27" s="207">
        <v>1187</v>
      </c>
      <c r="AG27" s="207">
        <v>1265</v>
      </c>
      <c r="AH27" s="207"/>
      <c r="AI27" s="207">
        <v>218</v>
      </c>
      <c r="AJ27" s="207">
        <v>128</v>
      </c>
      <c r="AK27" s="207">
        <v>90</v>
      </c>
      <c r="AL27" s="207"/>
      <c r="AM27" s="207">
        <v>273</v>
      </c>
      <c r="AN27" s="207">
        <v>147</v>
      </c>
      <c r="AO27" s="207">
        <v>126</v>
      </c>
      <c r="AP27" s="207"/>
      <c r="AQ27" s="207">
        <v>289</v>
      </c>
      <c r="AR27" s="207">
        <v>170</v>
      </c>
      <c r="AS27" s="207">
        <v>119</v>
      </c>
      <c r="AT27" s="207"/>
      <c r="AU27" s="207">
        <v>828</v>
      </c>
      <c r="AV27" s="207">
        <v>382</v>
      </c>
      <c r="AW27" s="207">
        <v>446</v>
      </c>
      <c r="AX27" s="207"/>
      <c r="AY27" s="207">
        <v>556</v>
      </c>
      <c r="AZ27" s="207">
        <v>249</v>
      </c>
      <c r="BA27" s="207">
        <v>307</v>
      </c>
      <c r="BB27" s="207"/>
      <c r="BC27" s="207">
        <v>288</v>
      </c>
      <c r="BD27" s="207">
        <v>111</v>
      </c>
      <c r="BE27" s="207">
        <v>177</v>
      </c>
    </row>
    <row r="28" spans="1:57" s="116" customFormat="1" ht="14.25" customHeight="1" x14ac:dyDescent="0.2">
      <c r="A28" s="244" t="s">
        <v>43</v>
      </c>
      <c r="B28" s="120">
        <f>+'C22'!B28+'C28'!B28+'C34'!B28+'C40'!B28</f>
        <v>637</v>
      </c>
      <c r="C28" s="120">
        <f>+'C22'!C28+'C28'!C28+'C34'!C28+'C40'!C28</f>
        <v>373</v>
      </c>
      <c r="D28" s="120">
        <f>+'C22'!D28+'C28'!D28+'C34'!D28+'C40'!D28</f>
        <v>264</v>
      </c>
      <c r="E28" s="120"/>
      <c r="F28" s="120">
        <f>+'C22'!F28+'C28'!F28+'C34'!F28+'C40'!F28</f>
        <v>93</v>
      </c>
      <c r="G28" s="120">
        <f>+'C22'!G28+'C28'!G28+'C34'!G28+'C40'!G28</f>
        <v>58</v>
      </c>
      <c r="H28" s="120">
        <f>+'C22'!H28+'C28'!H28+'C34'!H28+'C40'!H28</f>
        <v>35</v>
      </c>
      <c r="I28" s="120"/>
      <c r="J28" s="120">
        <f>+'C22'!J28+'C28'!J28+'C34'!J28+'C40'!J28</f>
        <v>131</v>
      </c>
      <c r="K28" s="120">
        <f>+'C22'!K28+'C28'!K28+'C34'!K28+'C40'!K28</f>
        <v>80</v>
      </c>
      <c r="L28" s="120">
        <f>+'C22'!L28+'C28'!L28+'C34'!L28+'C40'!L28</f>
        <v>51</v>
      </c>
      <c r="M28" s="120"/>
      <c r="N28" s="120">
        <f>+'C22'!N28+'C28'!N28+'C34'!N28+'C40'!N28</f>
        <v>132</v>
      </c>
      <c r="O28" s="120">
        <f>+'C22'!O28+'C28'!O28+'C34'!O28+'C40'!O28</f>
        <v>78</v>
      </c>
      <c r="P28" s="120">
        <f>+'C22'!P28+'C28'!P28+'C34'!P28+'C40'!P28</f>
        <v>54</v>
      </c>
      <c r="Q28" s="120"/>
      <c r="R28" s="120">
        <f>+'C22'!R28+'C28'!R28+'C34'!R28+'C40'!R28</f>
        <v>178</v>
      </c>
      <c r="S28" s="120">
        <f>+'C22'!S28+'C28'!S28+'C34'!S28+'C40'!S28</f>
        <v>99</v>
      </c>
      <c r="T28" s="120">
        <f>+'C22'!T28+'C28'!T28+'C34'!T28+'C40'!T28</f>
        <v>79</v>
      </c>
      <c r="U28" s="120"/>
      <c r="V28" s="120">
        <f>+'C22'!V28+'C28'!V28+'C34'!V28+'C40'!V28</f>
        <v>99</v>
      </c>
      <c r="W28" s="120">
        <f>+'C22'!W28+'C28'!W28+'C34'!W28+'C40'!W28</f>
        <v>57</v>
      </c>
      <c r="X28" s="120">
        <f>+'C22'!X28+'C28'!X28+'C34'!X28+'C40'!X28</f>
        <v>42</v>
      </c>
      <c r="Y28" s="120"/>
      <c r="Z28" s="120">
        <f>+'C22'!Z28+'C28'!Z28+'C34'!Z28+'C40'!Z28</f>
        <v>4</v>
      </c>
      <c r="AA28" s="120">
        <f>+'C22'!AA28+'C28'!AA28+'C34'!AA28+'C40'!AA28</f>
        <v>1</v>
      </c>
      <c r="AB28" s="120">
        <f>+'C22'!AB28+'C28'!AB28+'C34'!AB28+'C40'!AB28</f>
        <v>3</v>
      </c>
      <c r="AD28" s="165" t="s">
        <v>43</v>
      </c>
      <c r="AE28" s="207">
        <v>6215</v>
      </c>
      <c r="AF28" s="207">
        <v>2795</v>
      </c>
      <c r="AG28" s="207">
        <v>3420</v>
      </c>
      <c r="AH28" s="207"/>
      <c r="AI28" s="207">
        <v>573</v>
      </c>
      <c r="AJ28" s="207">
        <v>310</v>
      </c>
      <c r="AK28" s="207">
        <v>263</v>
      </c>
      <c r="AL28" s="207"/>
      <c r="AM28" s="207">
        <v>691</v>
      </c>
      <c r="AN28" s="207">
        <v>365</v>
      </c>
      <c r="AO28" s="207">
        <v>326</v>
      </c>
      <c r="AP28" s="207"/>
      <c r="AQ28" s="207">
        <v>728</v>
      </c>
      <c r="AR28" s="207">
        <v>368</v>
      </c>
      <c r="AS28" s="207">
        <v>360</v>
      </c>
      <c r="AT28" s="207"/>
      <c r="AU28" s="207">
        <v>2005</v>
      </c>
      <c r="AV28" s="207">
        <v>871</v>
      </c>
      <c r="AW28" s="207">
        <v>1134</v>
      </c>
      <c r="AX28" s="207"/>
      <c r="AY28" s="207">
        <v>1602</v>
      </c>
      <c r="AZ28" s="207">
        <v>668</v>
      </c>
      <c r="BA28" s="207">
        <v>934</v>
      </c>
      <c r="BB28" s="207"/>
      <c r="BC28" s="207">
        <v>616</v>
      </c>
      <c r="BD28" s="207">
        <v>213</v>
      </c>
      <c r="BE28" s="207">
        <v>403</v>
      </c>
    </row>
    <row r="29" spans="1:57" s="116" customFormat="1" ht="14.25" customHeight="1" x14ac:dyDescent="0.2">
      <c r="A29" s="244" t="s">
        <v>44</v>
      </c>
      <c r="B29" s="120">
        <f>+'C22'!B29+'C28'!B29+'C34'!B29+'C40'!B29</f>
        <v>305</v>
      </c>
      <c r="C29" s="120">
        <f>+'C22'!C29+'C28'!C29+'C34'!C29+'C40'!C29</f>
        <v>139</v>
      </c>
      <c r="D29" s="120">
        <f>+'C22'!D29+'C28'!D29+'C34'!D29+'C40'!D29</f>
        <v>166</v>
      </c>
      <c r="E29" s="120"/>
      <c r="F29" s="120">
        <f>+'C22'!F29+'C28'!F29+'C34'!F29+'C40'!F29</f>
        <v>43</v>
      </c>
      <c r="G29" s="120">
        <f>+'C22'!G29+'C28'!G29+'C34'!G29+'C40'!G29</f>
        <v>21</v>
      </c>
      <c r="H29" s="120">
        <f>+'C22'!H29+'C28'!H29+'C34'!H29+'C40'!H29</f>
        <v>22</v>
      </c>
      <c r="I29" s="120"/>
      <c r="J29" s="120">
        <f>+'C22'!J29+'C28'!J29+'C34'!J29+'C40'!J29</f>
        <v>52</v>
      </c>
      <c r="K29" s="120">
        <f>+'C22'!K29+'C28'!K29+'C34'!K29+'C40'!K29</f>
        <v>21</v>
      </c>
      <c r="L29" s="120">
        <f>+'C22'!L29+'C28'!L29+'C34'!L29+'C40'!L29</f>
        <v>31</v>
      </c>
      <c r="M29" s="120"/>
      <c r="N29" s="120">
        <f>+'C22'!N29+'C28'!N29+'C34'!N29+'C40'!N29</f>
        <v>65</v>
      </c>
      <c r="O29" s="120">
        <f>+'C22'!O29+'C28'!O29+'C34'!O29+'C40'!O29</f>
        <v>31</v>
      </c>
      <c r="P29" s="120">
        <f>+'C22'!P29+'C28'!P29+'C34'!P29+'C40'!P29</f>
        <v>34</v>
      </c>
      <c r="Q29" s="120"/>
      <c r="R29" s="120">
        <f>+'C22'!R29+'C28'!R29+'C34'!R29+'C40'!R29</f>
        <v>88</v>
      </c>
      <c r="S29" s="120">
        <f>+'C22'!S29+'C28'!S29+'C34'!S29+'C40'!S29</f>
        <v>42</v>
      </c>
      <c r="T29" s="120">
        <f>+'C22'!T29+'C28'!T29+'C34'!T29+'C40'!T29</f>
        <v>46</v>
      </c>
      <c r="U29" s="120"/>
      <c r="V29" s="120">
        <f>+'C22'!V29+'C28'!V29+'C34'!V29+'C40'!V29</f>
        <v>55</v>
      </c>
      <c r="W29" s="120">
        <f>+'C22'!W29+'C28'!W29+'C34'!W29+'C40'!W29</f>
        <v>22</v>
      </c>
      <c r="X29" s="120">
        <f>+'C22'!X29+'C28'!X29+'C34'!X29+'C40'!X29</f>
        <v>33</v>
      </c>
      <c r="Y29" s="120"/>
      <c r="Z29" s="120">
        <f>+'C22'!Z29+'C28'!Z29+'C34'!Z29+'C40'!Z29</f>
        <v>2</v>
      </c>
      <c r="AA29" s="120">
        <f>+'C22'!AA29+'C28'!AA29+'C34'!AA29+'C40'!AA29</f>
        <v>2</v>
      </c>
      <c r="AB29" s="120">
        <f>+'C22'!AB29+'C28'!AB29+'C34'!AB29+'C40'!AB29</f>
        <v>0</v>
      </c>
      <c r="AD29" s="165" t="s">
        <v>44</v>
      </c>
      <c r="AE29" s="207">
        <v>3164</v>
      </c>
      <c r="AF29" s="207">
        <v>1266</v>
      </c>
      <c r="AG29" s="207">
        <v>1898</v>
      </c>
      <c r="AH29" s="207"/>
      <c r="AI29" s="207">
        <v>305</v>
      </c>
      <c r="AJ29" s="207">
        <v>129</v>
      </c>
      <c r="AK29" s="207">
        <v>176</v>
      </c>
      <c r="AL29" s="207"/>
      <c r="AM29" s="207">
        <v>350</v>
      </c>
      <c r="AN29" s="207">
        <v>143</v>
      </c>
      <c r="AO29" s="207">
        <v>207</v>
      </c>
      <c r="AP29" s="207"/>
      <c r="AQ29" s="207">
        <v>396</v>
      </c>
      <c r="AR29" s="207">
        <v>165</v>
      </c>
      <c r="AS29" s="207">
        <v>231</v>
      </c>
      <c r="AT29" s="207"/>
      <c r="AU29" s="207">
        <v>1051</v>
      </c>
      <c r="AV29" s="207">
        <v>454</v>
      </c>
      <c r="AW29" s="207">
        <v>597</v>
      </c>
      <c r="AX29" s="207"/>
      <c r="AY29" s="207">
        <v>714</v>
      </c>
      <c r="AZ29" s="207">
        <v>264</v>
      </c>
      <c r="BA29" s="207">
        <v>450</v>
      </c>
      <c r="BB29" s="207"/>
      <c r="BC29" s="207">
        <v>348</v>
      </c>
      <c r="BD29" s="207">
        <v>111</v>
      </c>
      <c r="BE29" s="207">
        <v>237</v>
      </c>
    </row>
    <row r="30" spans="1:57" s="116" customFormat="1" ht="14.25" customHeight="1" x14ac:dyDescent="0.2">
      <c r="A30" s="244" t="s">
        <v>45</v>
      </c>
      <c r="B30" s="120">
        <f>+'C22'!B30+'C28'!B30+'C34'!B30+'C40'!B30</f>
        <v>107</v>
      </c>
      <c r="C30" s="120">
        <f>+'C22'!C30+'C28'!C30+'C34'!C30+'C40'!C30</f>
        <v>37</v>
      </c>
      <c r="D30" s="120">
        <f>+'C22'!D30+'C28'!D30+'C34'!D30+'C40'!D30</f>
        <v>70</v>
      </c>
      <c r="E30" s="120"/>
      <c r="F30" s="120">
        <f>+'C22'!F30+'C28'!F30+'C34'!F30+'C40'!F30</f>
        <v>25</v>
      </c>
      <c r="G30" s="120">
        <f>+'C22'!G30+'C28'!G30+'C34'!G30+'C40'!G30</f>
        <v>8</v>
      </c>
      <c r="H30" s="120">
        <f>+'C22'!H30+'C28'!H30+'C34'!H30+'C40'!H30</f>
        <v>17</v>
      </c>
      <c r="I30" s="120"/>
      <c r="J30" s="120">
        <f>+'C22'!J30+'C28'!J30+'C34'!J30+'C40'!J30</f>
        <v>17</v>
      </c>
      <c r="K30" s="120">
        <f>+'C22'!K30+'C28'!K30+'C34'!K30+'C40'!K30</f>
        <v>4</v>
      </c>
      <c r="L30" s="120">
        <f>+'C22'!L30+'C28'!L30+'C34'!L30+'C40'!L30</f>
        <v>13</v>
      </c>
      <c r="M30" s="120"/>
      <c r="N30" s="120">
        <f>+'C22'!N30+'C28'!N30+'C34'!N30+'C40'!N30</f>
        <v>20</v>
      </c>
      <c r="O30" s="120">
        <f>+'C22'!O30+'C28'!O30+'C34'!O30+'C40'!O30</f>
        <v>5</v>
      </c>
      <c r="P30" s="120">
        <f>+'C22'!P30+'C28'!P30+'C34'!P30+'C40'!P30</f>
        <v>15</v>
      </c>
      <c r="Q30" s="120"/>
      <c r="R30" s="120">
        <f>+'C22'!R30+'C28'!R30+'C34'!R30+'C40'!R30</f>
        <v>28</v>
      </c>
      <c r="S30" s="120">
        <f>+'C22'!S30+'C28'!S30+'C34'!S30+'C40'!S30</f>
        <v>13</v>
      </c>
      <c r="T30" s="120">
        <f>+'C22'!T30+'C28'!T30+'C34'!T30+'C40'!T30</f>
        <v>15</v>
      </c>
      <c r="U30" s="120"/>
      <c r="V30" s="120">
        <f>+'C22'!V30+'C28'!V30+'C34'!V30+'C40'!V30</f>
        <v>17</v>
      </c>
      <c r="W30" s="120">
        <f>+'C22'!W30+'C28'!W30+'C34'!W30+'C40'!W30</f>
        <v>7</v>
      </c>
      <c r="X30" s="120">
        <f>+'C22'!X30+'C28'!X30+'C34'!X30+'C40'!X30</f>
        <v>10</v>
      </c>
      <c r="Y30" s="120"/>
      <c r="Z30" s="276">
        <f>+'C22'!Z30+'C28'!Z30+'C34'!Z30+'C40'!Z30</f>
        <v>0</v>
      </c>
      <c r="AA30" s="276">
        <f>+'C22'!AA30+'C28'!AA30+'C34'!AA30+'C40'!AA30</f>
        <v>0</v>
      </c>
      <c r="AB30" s="276">
        <f>+'C22'!AB30+'C28'!AB30+'C34'!AB30+'C40'!AB30</f>
        <v>0</v>
      </c>
      <c r="AD30" s="165" t="s">
        <v>45</v>
      </c>
      <c r="AE30" s="207">
        <v>1730</v>
      </c>
      <c r="AF30" s="207">
        <v>577</v>
      </c>
      <c r="AG30" s="207">
        <v>1153</v>
      </c>
      <c r="AH30" s="207"/>
      <c r="AI30" s="207">
        <v>196</v>
      </c>
      <c r="AJ30" s="207">
        <v>64</v>
      </c>
      <c r="AK30" s="207">
        <v>132</v>
      </c>
      <c r="AL30" s="207"/>
      <c r="AM30" s="207">
        <v>191</v>
      </c>
      <c r="AN30" s="207">
        <v>63</v>
      </c>
      <c r="AO30" s="207">
        <v>128</v>
      </c>
      <c r="AP30" s="207"/>
      <c r="AQ30" s="207">
        <v>177</v>
      </c>
      <c r="AR30" s="207">
        <v>69</v>
      </c>
      <c r="AS30" s="207">
        <v>108</v>
      </c>
      <c r="AT30" s="207"/>
      <c r="AU30" s="207">
        <v>580</v>
      </c>
      <c r="AV30" s="207">
        <v>178</v>
      </c>
      <c r="AW30" s="207">
        <v>402</v>
      </c>
      <c r="AX30" s="207"/>
      <c r="AY30" s="207">
        <v>381</v>
      </c>
      <c r="AZ30" s="207">
        <v>135</v>
      </c>
      <c r="BA30" s="207">
        <v>246</v>
      </c>
      <c r="BB30" s="207"/>
      <c r="BC30" s="207">
        <v>205</v>
      </c>
      <c r="BD30" s="207">
        <v>68</v>
      </c>
      <c r="BE30" s="207">
        <v>137</v>
      </c>
    </row>
    <row r="31" spans="1:57" s="116" customFormat="1" ht="14.25" customHeight="1" x14ac:dyDescent="0.2">
      <c r="A31" s="244" t="s">
        <v>46</v>
      </c>
      <c r="B31" s="120">
        <f>+'C22'!B31+'C28'!B31+'C34'!B31+'C40'!B31</f>
        <v>22</v>
      </c>
      <c r="C31" s="120">
        <f>+'C22'!C31+'C28'!C31+'C34'!C31+'C40'!C31</f>
        <v>7</v>
      </c>
      <c r="D31" s="120">
        <f>+'C22'!D31+'C28'!D31+'C34'!D31+'C40'!D31</f>
        <v>15</v>
      </c>
      <c r="E31" s="120"/>
      <c r="F31" s="120">
        <f>+'C22'!F31+'C28'!F31+'C34'!F31+'C40'!F31</f>
        <v>2</v>
      </c>
      <c r="G31" s="120">
        <f>+'C22'!G31+'C28'!G31+'C34'!G31+'C40'!G31</f>
        <v>1</v>
      </c>
      <c r="H31" s="120">
        <f>+'C22'!H31+'C28'!H31+'C34'!H31+'C40'!H31</f>
        <v>1</v>
      </c>
      <c r="I31" s="120"/>
      <c r="J31" s="120">
        <f>+'C22'!J31+'C28'!J31+'C34'!J31+'C40'!J31</f>
        <v>10</v>
      </c>
      <c r="K31" s="120">
        <f>+'C22'!K31+'C28'!K31+'C34'!K31+'C40'!K31</f>
        <v>2</v>
      </c>
      <c r="L31" s="120">
        <f>+'C22'!L31+'C28'!L31+'C34'!L31+'C40'!L31</f>
        <v>8</v>
      </c>
      <c r="M31" s="120"/>
      <c r="N31" s="120">
        <f>+'C22'!N31+'C28'!N31+'C34'!N31+'C40'!N31</f>
        <v>2</v>
      </c>
      <c r="O31" s="120">
        <f>+'C22'!O31+'C28'!O31+'C34'!O31+'C40'!O31</f>
        <v>1</v>
      </c>
      <c r="P31" s="120">
        <f>+'C22'!P31+'C28'!P31+'C34'!P31+'C40'!P31</f>
        <v>1</v>
      </c>
      <c r="Q31" s="120"/>
      <c r="R31" s="120">
        <f>+'C22'!R31+'C28'!R31+'C34'!R31+'C40'!R31</f>
        <v>8</v>
      </c>
      <c r="S31" s="120">
        <f>+'C22'!S31+'C28'!S31+'C34'!S31+'C40'!S31</f>
        <v>3</v>
      </c>
      <c r="T31" s="120">
        <f>+'C22'!T31+'C28'!T31+'C34'!T31+'C40'!T31</f>
        <v>5</v>
      </c>
      <c r="U31" s="120"/>
      <c r="V31" s="276">
        <f>+'C22'!V31+'C28'!V31+'C34'!V31+'C40'!V31</f>
        <v>0</v>
      </c>
      <c r="W31" s="276">
        <f>+'C22'!W31+'C28'!W31+'C34'!W31+'C40'!W31</f>
        <v>0</v>
      </c>
      <c r="X31" s="276">
        <f>+'C22'!X31+'C28'!X31+'C34'!X31+'C40'!X31</f>
        <v>0</v>
      </c>
      <c r="Y31" s="120"/>
      <c r="Z31" s="276">
        <f>+'C22'!Z31+'C28'!Z31+'C34'!Z31+'C40'!Z31</f>
        <v>0</v>
      </c>
      <c r="AA31" s="276">
        <f>+'C22'!AA31+'C28'!AA31+'C34'!AA31+'C40'!AA31</f>
        <v>0</v>
      </c>
      <c r="AB31" s="276">
        <f>+'C22'!AB31+'C28'!AB31+'C34'!AB31+'C40'!AB31</f>
        <v>0</v>
      </c>
      <c r="AD31" s="165" t="s">
        <v>46</v>
      </c>
      <c r="AE31" s="207">
        <v>677</v>
      </c>
      <c r="AF31" s="207">
        <v>213</v>
      </c>
      <c r="AG31" s="207">
        <v>464</v>
      </c>
      <c r="AH31" s="207"/>
      <c r="AI31" s="207">
        <v>58</v>
      </c>
      <c r="AJ31" s="207">
        <v>13</v>
      </c>
      <c r="AK31" s="207">
        <v>45</v>
      </c>
      <c r="AL31" s="207"/>
      <c r="AM31" s="207">
        <v>74</v>
      </c>
      <c r="AN31" s="207">
        <v>17</v>
      </c>
      <c r="AO31" s="207">
        <v>57</v>
      </c>
      <c r="AP31" s="207"/>
      <c r="AQ31" s="207">
        <v>82</v>
      </c>
      <c r="AR31" s="207">
        <v>27</v>
      </c>
      <c r="AS31" s="207">
        <v>55</v>
      </c>
      <c r="AT31" s="207"/>
      <c r="AU31" s="207">
        <v>230</v>
      </c>
      <c r="AV31" s="207">
        <v>69</v>
      </c>
      <c r="AW31" s="207">
        <v>161</v>
      </c>
      <c r="AX31" s="207"/>
      <c r="AY31" s="207">
        <v>164</v>
      </c>
      <c r="AZ31" s="207">
        <v>62</v>
      </c>
      <c r="BA31" s="207">
        <v>102</v>
      </c>
      <c r="BB31" s="207"/>
      <c r="BC31" s="207">
        <v>69</v>
      </c>
      <c r="BD31" s="207">
        <v>25</v>
      </c>
      <c r="BE31" s="207">
        <v>44</v>
      </c>
    </row>
    <row r="32" spans="1:57" s="116" customFormat="1" ht="14.25" customHeight="1" x14ac:dyDescent="0.2">
      <c r="A32" s="244" t="s">
        <v>97</v>
      </c>
      <c r="B32" s="120">
        <f>+'C22'!B32+'C28'!B32+'C34'!B32+'C40'!B32</f>
        <v>12</v>
      </c>
      <c r="C32" s="120">
        <f>+'C22'!C32+'C28'!C32+'C34'!C32+'C40'!C32</f>
        <v>3</v>
      </c>
      <c r="D32" s="120">
        <f>+'C22'!D32+'C28'!D32+'C34'!D32+'C40'!D32</f>
        <v>9</v>
      </c>
      <c r="E32" s="120"/>
      <c r="F32" s="120">
        <f>+'C22'!F32+'C28'!F32+'C34'!F32+'C40'!F32</f>
        <v>3</v>
      </c>
      <c r="G32" s="120">
        <f>+'C22'!G32+'C28'!G32+'C34'!G32+'C40'!G32</f>
        <v>1</v>
      </c>
      <c r="H32" s="120">
        <f>+'C22'!H32+'C28'!H32+'C34'!H32+'C40'!H32</f>
        <v>2</v>
      </c>
      <c r="I32" s="120"/>
      <c r="J32" s="120">
        <f>+'C22'!J32+'C28'!J32+'C34'!J32+'C40'!J32</f>
        <v>2</v>
      </c>
      <c r="K32" s="120">
        <f>+'C22'!K32+'C28'!K32+'C34'!K32+'C40'!K32</f>
        <v>1</v>
      </c>
      <c r="L32" s="120">
        <f>+'C22'!L32+'C28'!L32+'C34'!L32+'C40'!L32</f>
        <v>1</v>
      </c>
      <c r="M32" s="120"/>
      <c r="N32" s="120">
        <f>+'C22'!N32+'C28'!N32+'C34'!N32+'C40'!N32</f>
        <v>3</v>
      </c>
      <c r="O32" s="120">
        <f>+'C22'!O32+'C28'!O32+'C34'!O32+'C40'!O32</f>
        <v>0</v>
      </c>
      <c r="P32" s="120">
        <f>+'C22'!P32+'C28'!P32+'C34'!P32+'C40'!P32</f>
        <v>3</v>
      </c>
      <c r="Q32" s="120"/>
      <c r="R32" s="120">
        <f>+'C22'!R32+'C28'!R32+'C34'!R32+'C40'!R32</f>
        <v>3</v>
      </c>
      <c r="S32" s="120">
        <f>+'C22'!S32+'C28'!S32+'C34'!S32+'C40'!S32</f>
        <v>1</v>
      </c>
      <c r="T32" s="120">
        <f>+'C22'!T32+'C28'!T32+'C34'!T32+'C40'!T32</f>
        <v>2</v>
      </c>
      <c r="U32" s="120"/>
      <c r="V32" s="120">
        <f>+'C22'!V32+'C28'!V32+'C34'!V32+'C40'!V32</f>
        <v>1</v>
      </c>
      <c r="W32" s="120">
        <f>+'C22'!W32+'C28'!W32+'C34'!W32+'C40'!W32</f>
        <v>0</v>
      </c>
      <c r="X32" s="120">
        <f>+'C22'!X32+'C28'!X32+'C34'!X32+'C40'!X32</f>
        <v>1</v>
      </c>
      <c r="Y32" s="120"/>
      <c r="Z32" s="276">
        <f>+'C22'!Z32+'C28'!Z32+'C34'!Z32+'C40'!Z32</f>
        <v>0</v>
      </c>
      <c r="AA32" s="276">
        <f>+'C22'!AA32+'C28'!AA32+'C34'!AA32+'C40'!AA32</f>
        <v>0</v>
      </c>
      <c r="AB32" s="276">
        <f>+'C22'!AB32+'C28'!AB32+'C34'!AB32+'C40'!AB32</f>
        <v>0</v>
      </c>
      <c r="AD32" s="165" t="s">
        <v>97</v>
      </c>
      <c r="AE32" s="207">
        <v>335</v>
      </c>
      <c r="AF32" s="207">
        <v>116</v>
      </c>
      <c r="AG32" s="207">
        <v>219</v>
      </c>
      <c r="AH32" s="207"/>
      <c r="AI32" s="207">
        <v>40</v>
      </c>
      <c r="AJ32" s="207">
        <v>16</v>
      </c>
      <c r="AK32" s="207">
        <v>24</v>
      </c>
      <c r="AL32" s="207"/>
      <c r="AM32" s="207">
        <v>47</v>
      </c>
      <c r="AN32" s="207">
        <v>22</v>
      </c>
      <c r="AO32" s="207">
        <v>25</v>
      </c>
      <c r="AP32" s="207"/>
      <c r="AQ32" s="207">
        <v>37</v>
      </c>
      <c r="AR32" s="207">
        <v>11</v>
      </c>
      <c r="AS32" s="207">
        <v>26</v>
      </c>
      <c r="AT32" s="207"/>
      <c r="AU32" s="207">
        <v>95</v>
      </c>
      <c r="AV32" s="207">
        <v>32</v>
      </c>
      <c r="AW32" s="207">
        <v>63</v>
      </c>
      <c r="AX32" s="207"/>
      <c r="AY32" s="207">
        <v>84</v>
      </c>
      <c r="AZ32" s="207">
        <v>25</v>
      </c>
      <c r="BA32" s="207">
        <v>59</v>
      </c>
      <c r="BB32" s="207"/>
      <c r="BC32" s="207">
        <v>32</v>
      </c>
      <c r="BD32" s="207">
        <v>10</v>
      </c>
      <c r="BE32" s="207">
        <v>22</v>
      </c>
    </row>
    <row r="33" spans="1:57" s="116" customFormat="1" ht="14.25" customHeight="1" thickBot="1" x14ac:dyDescent="0.25">
      <c r="A33" s="245" t="s">
        <v>48</v>
      </c>
      <c r="B33" s="120">
        <f>+'C22'!B33+'C28'!B33+'C34'!B33+'C40'!B33</f>
        <v>6</v>
      </c>
      <c r="C33" s="120">
        <f>+'C22'!C33+'C28'!C33+'C34'!C33+'C40'!C33</f>
        <v>1</v>
      </c>
      <c r="D33" s="120">
        <f>+'C22'!D33+'C28'!D33+'C34'!D33+'C40'!D33</f>
        <v>5</v>
      </c>
      <c r="E33" s="120"/>
      <c r="F33" s="120">
        <f>+'C22'!F33+'C28'!F33+'C34'!F33+'C40'!F33</f>
        <v>1</v>
      </c>
      <c r="G33" s="120">
        <f>+'C22'!G33+'C28'!G33+'C34'!G33+'C40'!G33</f>
        <v>0</v>
      </c>
      <c r="H33" s="120">
        <f>+'C22'!H33+'C28'!H33+'C34'!H33+'C40'!H33</f>
        <v>1</v>
      </c>
      <c r="I33" s="120"/>
      <c r="J33" s="120">
        <f>+'C22'!J33+'C28'!J33+'C34'!J33+'C40'!J33</f>
        <v>1</v>
      </c>
      <c r="K33" s="120">
        <f>+'C22'!K33+'C28'!K33+'C34'!K33+'C40'!K33</f>
        <v>0</v>
      </c>
      <c r="L33" s="120">
        <f>+'C22'!L33+'C28'!L33+'C34'!L33+'C40'!L33</f>
        <v>1</v>
      </c>
      <c r="M33" s="120"/>
      <c r="N33" s="276">
        <f>+'C22'!N33+'C28'!N33+'C34'!N33+'C40'!N33</f>
        <v>0</v>
      </c>
      <c r="O33" s="276">
        <f>+'C22'!O33+'C28'!O33+'C34'!O33+'C40'!O33</f>
        <v>0</v>
      </c>
      <c r="P33" s="276">
        <f>+'C22'!P33+'C28'!P33+'C34'!P33+'C40'!P33</f>
        <v>0</v>
      </c>
      <c r="Q33" s="120"/>
      <c r="R33" s="120">
        <f>+'C22'!R33+'C28'!R33+'C34'!R33+'C40'!R33</f>
        <v>2</v>
      </c>
      <c r="S33" s="120">
        <f>+'C22'!S33+'C28'!S33+'C34'!S33+'C40'!S33</f>
        <v>1</v>
      </c>
      <c r="T33" s="120">
        <f>+'C22'!T33+'C28'!T33+'C34'!T33+'C40'!T33</f>
        <v>1</v>
      </c>
      <c r="U33" s="120"/>
      <c r="V33" s="120">
        <f>+'C22'!V33+'C28'!V33+'C34'!V33+'C40'!V33</f>
        <v>2</v>
      </c>
      <c r="W33" s="120">
        <f>+'C22'!W33+'C28'!W33+'C34'!W33+'C40'!W33</f>
        <v>0</v>
      </c>
      <c r="X33" s="120">
        <f>+'C22'!X33+'C28'!X33+'C34'!X33+'C40'!X33</f>
        <v>2</v>
      </c>
      <c r="Y33" s="120"/>
      <c r="Z33" s="276">
        <f>+'C22'!Z33+'C28'!Z33+'C34'!Z33+'C40'!Z33</f>
        <v>0</v>
      </c>
      <c r="AA33" s="276">
        <f>+'C22'!AA33+'C28'!AA33+'C34'!AA33+'C40'!AA33</f>
        <v>0</v>
      </c>
      <c r="AB33" s="276">
        <f>+'C22'!AB33+'C28'!AB33+'C34'!AB33+'C40'!AB33</f>
        <v>0</v>
      </c>
      <c r="AD33" s="208" t="s">
        <v>48</v>
      </c>
      <c r="AE33" s="209">
        <v>214</v>
      </c>
      <c r="AF33" s="209">
        <v>90</v>
      </c>
      <c r="AG33" s="209">
        <v>124</v>
      </c>
      <c r="AH33" s="209"/>
      <c r="AI33" s="209">
        <v>17</v>
      </c>
      <c r="AJ33" s="209">
        <v>10</v>
      </c>
      <c r="AK33" s="209">
        <v>7</v>
      </c>
      <c r="AL33" s="209"/>
      <c r="AM33" s="209">
        <v>19</v>
      </c>
      <c r="AN33" s="209">
        <v>7</v>
      </c>
      <c r="AO33" s="209">
        <v>12</v>
      </c>
      <c r="AP33" s="209"/>
      <c r="AQ33" s="209">
        <v>21</v>
      </c>
      <c r="AR33" s="209">
        <v>6</v>
      </c>
      <c r="AS33" s="209">
        <v>15</v>
      </c>
      <c r="AT33" s="209"/>
      <c r="AU33" s="209">
        <v>80</v>
      </c>
      <c r="AV33" s="209">
        <v>38</v>
      </c>
      <c r="AW33" s="209">
        <v>42</v>
      </c>
      <c r="AX33" s="209"/>
      <c r="AY33" s="209">
        <v>51</v>
      </c>
      <c r="AZ33" s="209">
        <v>18</v>
      </c>
      <c r="BA33" s="209">
        <v>33</v>
      </c>
      <c r="BB33" s="209"/>
      <c r="BC33" s="209">
        <v>26</v>
      </c>
      <c r="BD33" s="209">
        <v>11</v>
      </c>
      <c r="BE33" s="209">
        <v>15</v>
      </c>
    </row>
    <row r="34" spans="1:57" s="116" customFormat="1" ht="14.25" customHeight="1" x14ac:dyDescent="0.25"/>
    <row r="35" spans="1:57" s="116" customFormat="1" ht="14.25" customHeight="1" x14ac:dyDescent="0.25">
      <c r="A35" s="117" t="s">
        <v>7</v>
      </c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8"/>
    </row>
    <row r="36" spans="1:57" s="116" customFormat="1" ht="14.25" customHeight="1" x14ac:dyDescent="0.25">
      <c r="A36" s="17"/>
    </row>
    <row r="37" spans="1:57" s="123" customFormat="1" ht="14.25" customHeight="1" x14ac:dyDescent="0.25">
      <c r="A37" s="119" t="s">
        <v>11</v>
      </c>
      <c r="B37" s="247">
        <f>+B12/AE12*100</f>
        <v>9.7924958899368342</v>
      </c>
      <c r="C37" s="247">
        <f t="shared" ref="C37:AB37" si="7">+C12/AF12*100</f>
        <v>11.798572907021079</v>
      </c>
      <c r="D37" s="247">
        <f t="shared" si="7"/>
        <v>7.8148995349936108</v>
      </c>
      <c r="E37" s="247"/>
      <c r="F37" s="247">
        <f t="shared" si="7"/>
        <v>12.632226587798453</v>
      </c>
      <c r="G37" s="247">
        <f t="shared" si="7"/>
        <v>14.403191662595669</v>
      </c>
      <c r="H37" s="247">
        <f t="shared" si="7"/>
        <v>10.632870668259949</v>
      </c>
      <c r="I37" s="247"/>
      <c r="J37" s="247">
        <f t="shared" si="7"/>
        <v>13.169924973781161</v>
      </c>
      <c r="K37" s="247">
        <f t="shared" si="7"/>
        <v>15.533623812273611</v>
      </c>
      <c r="L37" s="247">
        <f t="shared" si="7"/>
        <v>10.687506891608777</v>
      </c>
      <c r="M37" s="247"/>
      <c r="N37" s="247">
        <f t="shared" si="7"/>
        <v>9.1076119715699377</v>
      </c>
      <c r="O37" s="247">
        <f t="shared" si="7"/>
        <v>11.067142393772301</v>
      </c>
      <c r="P37" s="247">
        <f t="shared" si="7"/>
        <v>7.1723740269724834</v>
      </c>
      <c r="Q37" s="247"/>
      <c r="R37" s="247">
        <f t="shared" si="7"/>
        <v>9.3167788414642647</v>
      </c>
      <c r="S37" s="247">
        <f t="shared" si="7"/>
        <v>11.444181494142052</v>
      </c>
      <c r="T37" s="247">
        <f t="shared" si="7"/>
        <v>7.3769181585677748</v>
      </c>
      <c r="U37" s="247"/>
      <c r="V37" s="247">
        <f t="shared" si="7"/>
        <v>4.0060898435350438</v>
      </c>
      <c r="W37" s="247">
        <f t="shared" si="7"/>
        <v>4.883116883116883</v>
      </c>
      <c r="X37" s="247">
        <f t="shared" si="7"/>
        <v>3.2619015326190151</v>
      </c>
      <c r="Y37" s="247"/>
      <c r="Z37" s="247">
        <f t="shared" si="7"/>
        <v>1.3536846467297465</v>
      </c>
      <c r="AA37" s="247">
        <f t="shared" si="7"/>
        <v>1.8465456860872334</v>
      </c>
      <c r="AB37" s="247">
        <f t="shared" si="7"/>
        <v>0.97596681712821765</v>
      </c>
    </row>
    <row r="38" spans="1:57" s="116" customFormat="1" ht="14.25" customHeight="1" x14ac:dyDescent="0.25">
      <c r="A38" s="15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</row>
    <row r="39" spans="1:57" s="116" customFormat="1" ht="14.25" customHeight="1" x14ac:dyDescent="0.25">
      <c r="A39" s="244">
        <v>11</v>
      </c>
      <c r="B39" s="279">
        <f t="shared" ref="B39:B58" si="8">+B14/AE14*100</f>
        <v>0</v>
      </c>
      <c r="C39" s="279">
        <f t="shared" ref="C39:C58" si="9">+C14/AF14*100</f>
        <v>0</v>
      </c>
      <c r="D39" s="279">
        <f t="shared" ref="D39:D58" si="10">+D14/AG14*100</f>
        <v>0</v>
      </c>
      <c r="E39" s="279"/>
      <c r="F39" s="279">
        <f t="shared" ref="F39:F58" si="11">+F14/AI14*100</f>
        <v>0</v>
      </c>
      <c r="G39" s="279">
        <f t="shared" ref="G39:G58" si="12">+G14/AJ14*100</f>
        <v>0</v>
      </c>
      <c r="H39" s="279">
        <f t="shared" ref="H39:H58" si="13">+H14/AK14*100</f>
        <v>0</v>
      </c>
      <c r="I39" s="279"/>
      <c r="J39" s="279">
        <v>0</v>
      </c>
      <c r="K39" s="279">
        <v>0</v>
      </c>
      <c r="L39" s="279">
        <v>0</v>
      </c>
      <c r="M39" s="279"/>
      <c r="N39" s="279">
        <v>0</v>
      </c>
      <c r="O39" s="279">
        <v>0</v>
      </c>
      <c r="P39" s="279">
        <v>0</v>
      </c>
      <c r="Q39" s="279"/>
      <c r="R39" s="279">
        <v>0</v>
      </c>
      <c r="S39" s="279">
        <v>0</v>
      </c>
      <c r="T39" s="279">
        <v>0</v>
      </c>
      <c r="U39" s="279"/>
      <c r="V39" s="279">
        <v>0</v>
      </c>
      <c r="W39" s="279">
        <v>0</v>
      </c>
      <c r="X39" s="279">
        <v>0</v>
      </c>
      <c r="Y39" s="279"/>
      <c r="Z39" s="279">
        <v>0</v>
      </c>
      <c r="AA39" s="279">
        <v>0</v>
      </c>
      <c r="AB39" s="279">
        <v>0</v>
      </c>
    </row>
    <row r="40" spans="1:57" s="116" customFormat="1" ht="14.25" customHeight="1" x14ac:dyDescent="0.25">
      <c r="A40" s="244">
        <v>12</v>
      </c>
      <c r="B40" s="248">
        <f t="shared" si="8"/>
        <v>0.99738088309214523</v>
      </c>
      <c r="C40" s="248">
        <f t="shared" si="9"/>
        <v>1.0474002030673861</v>
      </c>
      <c r="D40" s="248">
        <f t="shared" si="10"/>
        <v>0.94833909672010896</v>
      </c>
      <c r="E40" s="248"/>
      <c r="F40" s="248">
        <f t="shared" si="11"/>
        <v>1.0230387235081815</v>
      </c>
      <c r="G40" s="248">
        <f t="shared" si="12"/>
        <v>1.0726208066546272</v>
      </c>
      <c r="H40" s="248">
        <f t="shared" si="13"/>
        <v>0.97427064269566166</v>
      </c>
      <c r="I40" s="248"/>
      <c r="J40" s="279">
        <f t="shared" ref="J40:J58" si="14">+J15/AM15*100</f>
        <v>0</v>
      </c>
      <c r="K40" s="279">
        <f t="shared" ref="K40:K58" si="15">+K15/AN15*100</f>
        <v>0</v>
      </c>
      <c r="L40" s="279">
        <f t="shared" ref="L40:L58" si="16">+L15/AO15*100</f>
        <v>0</v>
      </c>
      <c r="M40" s="279"/>
      <c r="N40" s="279">
        <v>0</v>
      </c>
      <c r="O40" s="279">
        <v>0</v>
      </c>
      <c r="P40" s="279">
        <v>0</v>
      </c>
      <c r="Q40" s="279"/>
      <c r="R40" s="279">
        <v>0</v>
      </c>
      <c r="S40" s="279">
        <v>0</v>
      </c>
      <c r="T40" s="279">
        <v>0</v>
      </c>
      <c r="U40" s="279"/>
      <c r="V40" s="279">
        <v>0</v>
      </c>
      <c r="W40" s="279">
        <v>0</v>
      </c>
      <c r="X40" s="279">
        <v>0</v>
      </c>
      <c r="Y40" s="279"/>
      <c r="Z40" s="279">
        <v>0</v>
      </c>
      <c r="AA40" s="279">
        <v>0</v>
      </c>
      <c r="AB40" s="279">
        <v>0</v>
      </c>
    </row>
    <row r="41" spans="1:57" s="116" customFormat="1" ht="14.25" customHeight="1" x14ac:dyDescent="0.25">
      <c r="A41" s="244">
        <v>13</v>
      </c>
      <c r="B41" s="248">
        <f t="shared" si="8"/>
        <v>6.6545893719806761</v>
      </c>
      <c r="C41" s="248">
        <f t="shared" si="9"/>
        <v>7.7228886507415222</v>
      </c>
      <c r="D41" s="248">
        <f t="shared" si="10"/>
        <v>5.5901904729101366</v>
      </c>
      <c r="E41" s="248"/>
      <c r="F41" s="248">
        <f t="shared" si="11"/>
        <v>12.310700319943122</v>
      </c>
      <c r="G41" s="248">
        <f t="shared" si="12"/>
        <v>13.596639794051892</v>
      </c>
      <c r="H41" s="248">
        <f t="shared" si="13"/>
        <v>10.890866930959684</v>
      </c>
      <c r="I41" s="248"/>
      <c r="J41" s="248">
        <f t="shared" si="14"/>
        <v>1.3718662952646239</v>
      </c>
      <c r="K41" s="248">
        <f t="shared" si="15"/>
        <v>1.6625164786875641</v>
      </c>
      <c r="L41" s="248">
        <f t="shared" si="16"/>
        <v>1.1084561263772732</v>
      </c>
      <c r="M41" s="248"/>
      <c r="N41" s="279">
        <f t="shared" ref="N41:N58" si="17">+N16/AQ16*100</f>
        <v>0</v>
      </c>
      <c r="O41" s="279">
        <f t="shared" ref="O41:O58" si="18">+O16/AR16*100</f>
        <v>0</v>
      </c>
      <c r="P41" s="279">
        <f t="shared" ref="P41:P58" si="19">+P16/AS16*100</f>
        <v>0</v>
      </c>
      <c r="Q41" s="279"/>
      <c r="R41" s="279">
        <v>0</v>
      </c>
      <c r="S41" s="279">
        <v>0</v>
      </c>
      <c r="T41" s="279">
        <v>0</v>
      </c>
      <c r="U41" s="279"/>
      <c r="V41" s="279">
        <v>0</v>
      </c>
      <c r="W41" s="279">
        <v>0</v>
      </c>
      <c r="X41" s="279">
        <v>0</v>
      </c>
      <c r="Y41" s="279"/>
      <c r="Z41" s="279">
        <v>0</v>
      </c>
      <c r="AA41" s="279">
        <v>0</v>
      </c>
      <c r="AB41" s="279">
        <v>0</v>
      </c>
    </row>
    <row r="42" spans="1:57" s="116" customFormat="1" ht="14.25" customHeight="1" x14ac:dyDescent="0.25">
      <c r="A42" s="244">
        <v>14</v>
      </c>
      <c r="B42" s="248">
        <f t="shared" si="8"/>
        <v>11.324609000957549</v>
      </c>
      <c r="C42" s="248">
        <f t="shared" si="9"/>
        <v>13.359658821671141</v>
      </c>
      <c r="D42" s="248">
        <f t="shared" si="10"/>
        <v>9.2468956619900009</v>
      </c>
      <c r="E42" s="248"/>
      <c r="F42" s="248">
        <f t="shared" si="11"/>
        <v>29.50490461110682</v>
      </c>
      <c r="G42" s="248">
        <f t="shared" si="12"/>
        <v>30.950793439125217</v>
      </c>
      <c r="H42" s="248">
        <f t="shared" si="13"/>
        <v>27.514684287812042</v>
      </c>
      <c r="I42" s="248"/>
      <c r="J42" s="248">
        <f t="shared" si="14"/>
        <v>13.228670136003847</v>
      </c>
      <c r="K42" s="248">
        <f t="shared" si="15"/>
        <v>15.084037198191281</v>
      </c>
      <c r="L42" s="248">
        <f t="shared" si="16"/>
        <v>11.277588372510317</v>
      </c>
      <c r="M42" s="248"/>
      <c r="N42" s="248">
        <f t="shared" si="17"/>
        <v>0.9868679720059762</v>
      </c>
      <c r="O42" s="248">
        <f t="shared" si="18"/>
        <v>1.1796427367711493</v>
      </c>
      <c r="P42" s="248">
        <f t="shared" si="19"/>
        <v>0.81822202565236624</v>
      </c>
      <c r="Q42" s="248"/>
      <c r="R42" s="279">
        <f t="shared" ref="R42:R58" si="20">+R17/AU17*100</f>
        <v>0</v>
      </c>
      <c r="S42" s="279">
        <f t="shared" ref="S42:S58" si="21">+S17/AV17*100</f>
        <v>0</v>
      </c>
      <c r="T42" s="279">
        <f t="shared" ref="T42:T58" si="22">+T17/AW17*100</f>
        <v>0</v>
      </c>
      <c r="U42" s="279"/>
      <c r="V42" s="279">
        <v>0</v>
      </c>
      <c r="W42" s="279">
        <v>0</v>
      </c>
      <c r="X42" s="279">
        <v>0</v>
      </c>
      <c r="Y42" s="279"/>
      <c r="Z42" s="279">
        <v>0</v>
      </c>
      <c r="AA42" s="279">
        <v>0</v>
      </c>
      <c r="AB42" s="279">
        <v>0</v>
      </c>
    </row>
    <row r="43" spans="1:57" s="116" customFormat="1" ht="14.25" customHeight="1" x14ac:dyDescent="0.25">
      <c r="A43" s="244">
        <v>15</v>
      </c>
      <c r="B43" s="248">
        <f t="shared" si="8"/>
        <v>11.178636896602976</v>
      </c>
      <c r="C43" s="248">
        <f t="shared" si="9"/>
        <v>13.324902658990315</v>
      </c>
      <c r="D43" s="248">
        <f t="shared" si="10"/>
        <v>9.0643849986886966</v>
      </c>
      <c r="E43" s="248"/>
      <c r="F43" s="248">
        <f t="shared" si="11"/>
        <v>32.775639953153757</v>
      </c>
      <c r="G43" s="248">
        <f t="shared" si="12"/>
        <v>34.189226904828359</v>
      </c>
      <c r="H43" s="248">
        <f t="shared" si="13"/>
        <v>30.659983291562238</v>
      </c>
      <c r="I43" s="248"/>
      <c r="J43" s="248">
        <f t="shared" si="14"/>
        <v>29.680456776520085</v>
      </c>
      <c r="K43" s="248">
        <f t="shared" si="15"/>
        <v>31.681384033159127</v>
      </c>
      <c r="L43" s="248">
        <f t="shared" si="16"/>
        <v>27.176364456472712</v>
      </c>
      <c r="M43" s="248"/>
      <c r="N43" s="248">
        <f t="shared" si="17"/>
        <v>8.8635856217905769</v>
      </c>
      <c r="O43" s="248">
        <f t="shared" si="18"/>
        <v>9.9329469257870215</v>
      </c>
      <c r="P43" s="248">
        <f t="shared" si="19"/>
        <v>7.8315235274761434</v>
      </c>
      <c r="Q43" s="248"/>
      <c r="R43" s="248">
        <f t="shared" si="20"/>
        <v>1.0142543859649122</v>
      </c>
      <c r="S43" s="248">
        <f t="shared" si="21"/>
        <v>1.2608285444720817</v>
      </c>
      <c r="T43" s="248">
        <f t="shared" si="22"/>
        <v>0.80709086978453559</v>
      </c>
      <c r="U43" s="248"/>
      <c r="V43" s="279">
        <f t="shared" ref="V43:V58" si="23">+V18/AY18*100</f>
        <v>0</v>
      </c>
      <c r="W43" s="279">
        <f t="shared" ref="W43:W58" si="24">+W18/AZ18*100</f>
        <v>0</v>
      </c>
      <c r="X43" s="279">
        <f t="shared" ref="X43:X58" si="25">+X18/BA18*100</f>
        <v>0</v>
      </c>
      <c r="Y43" s="279"/>
      <c r="Z43" s="279">
        <v>0</v>
      </c>
      <c r="AA43" s="279">
        <v>0</v>
      </c>
      <c r="AB43" s="279">
        <v>0</v>
      </c>
    </row>
    <row r="44" spans="1:57" s="116" customFormat="1" ht="14.25" customHeight="1" x14ac:dyDescent="0.25">
      <c r="A44" s="244">
        <v>16</v>
      </c>
      <c r="B44" s="248">
        <f t="shared" si="8"/>
        <v>11.244157820368827</v>
      </c>
      <c r="C44" s="248">
        <f t="shared" si="9"/>
        <v>13.855977558779021</v>
      </c>
      <c r="D44" s="248">
        <f t="shared" si="10"/>
        <v>8.7267423245223945</v>
      </c>
      <c r="E44" s="248"/>
      <c r="F44" s="248">
        <f t="shared" si="11"/>
        <v>30.98478783026421</v>
      </c>
      <c r="G44" s="248">
        <f t="shared" si="12"/>
        <v>32.090545938748335</v>
      </c>
      <c r="H44" s="248">
        <f t="shared" si="13"/>
        <v>29.317269076305219</v>
      </c>
      <c r="I44" s="248"/>
      <c r="J44" s="248">
        <f t="shared" si="14"/>
        <v>33.84451544195953</v>
      </c>
      <c r="K44" s="248">
        <f t="shared" si="15"/>
        <v>36.353790613718409</v>
      </c>
      <c r="L44" s="248">
        <f t="shared" si="16"/>
        <v>30.233766233766236</v>
      </c>
      <c r="M44" s="248"/>
      <c r="N44" s="248">
        <f t="shared" si="17"/>
        <v>20.708126469819703</v>
      </c>
      <c r="O44" s="248">
        <f t="shared" si="18"/>
        <v>23.782097432205422</v>
      </c>
      <c r="P44" s="248">
        <f t="shared" si="19"/>
        <v>17.034700315457414</v>
      </c>
      <c r="Q44" s="248"/>
      <c r="R44" s="248">
        <f t="shared" si="20"/>
        <v>11.622616984402081</v>
      </c>
      <c r="S44" s="248">
        <f t="shared" si="21"/>
        <v>13.678186714542189</v>
      </c>
      <c r="T44" s="248">
        <f t="shared" si="22"/>
        <v>9.7047738693467327</v>
      </c>
      <c r="U44" s="248"/>
      <c r="V44" s="248">
        <f t="shared" si="23"/>
        <v>0.52302707706549412</v>
      </c>
      <c r="W44" s="248">
        <f t="shared" si="24"/>
        <v>0.57232049947970864</v>
      </c>
      <c r="X44" s="248">
        <f t="shared" si="25"/>
        <v>0.48353480616923716</v>
      </c>
      <c r="Y44" s="248"/>
      <c r="Z44" s="279">
        <f t="shared" ref="Z44:Z58" si="26">+Z19/BC19*100</f>
        <v>0</v>
      </c>
      <c r="AA44" s="279">
        <f t="shared" ref="AA44:AA58" si="27">+AA19/BD19*100</f>
        <v>0</v>
      </c>
      <c r="AB44" s="279">
        <f t="shared" ref="AB44:AB58" si="28">+AB19/BE19*100</f>
        <v>0</v>
      </c>
    </row>
    <row r="45" spans="1:57" s="116" customFormat="1" ht="14.25" customHeight="1" x14ac:dyDescent="0.25">
      <c r="A45" s="244">
        <v>17</v>
      </c>
      <c r="B45" s="248">
        <f t="shared" si="8"/>
        <v>12.43751755124965</v>
      </c>
      <c r="C45" s="248">
        <f t="shared" si="9"/>
        <v>15.366895156759186</v>
      </c>
      <c r="D45" s="248">
        <f t="shared" si="10"/>
        <v>9.5104423983831126</v>
      </c>
      <c r="E45" s="248"/>
      <c r="F45" s="248">
        <f t="shared" si="11"/>
        <v>30.936995153473347</v>
      </c>
      <c r="G45" s="248">
        <f t="shared" si="12"/>
        <v>33.026315789473685</v>
      </c>
      <c r="H45" s="248">
        <f t="shared" si="13"/>
        <v>27.615062761506277</v>
      </c>
      <c r="I45" s="248"/>
      <c r="J45" s="248">
        <f t="shared" si="14"/>
        <v>30.029880478087652</v>
      </c>
      <c r="K45" s="248">
        <f t="shared" si="15"/>
        <v>33.475661827497866</v>
      </c>
      <c r="L45" s="248">
        <f t="shared" si="16"/>
        <v>25.209080047789723</v>
      </c>
      <c r="M45" s="248"/>
      <c r="N45" s="248">
        <f t="shared" si="17"/>
        <v>23.272438443208895</v>
      </c>
      <c r="O45" s="248">
        <f t="shared" si="18"/>
        <v>25.73394495412844</v>
      </c>
      <c r="P45" s="248">
        <f t="shared" si="19"/>
        <v>19.912335629304948</v>
      </c>
      <c r="Q45" s="248"/>
      <c r="R45" s="248">
        <f t="shared" si="20"/>
        <v>21.975875933371626</v>
      </c>
      <c r="S45" s="248">
        <f t="shared" si="21"/>
        <v>25.251861585632941</v>
      </c>
      <c r="T45" s="248">
        <f t="shared" si="22"/>
        <v>18.361923169847788</v>
      </c>
      <c r="U45" s="248"/>
      <c r="V45" s="248">
        <f t="shared" si="23"/>
        <v>4.2810392039003542</v>
      </c>
      <c r="W45" s="248">
        <f t="shared" si="24"/>
        <v>5.287224921406116</v>
      </c>
      <c r="X45" s="248">
        <f t="shared" si="25"/>
        <v>3.3981191222570533</v>
      </c>
      <c r="Y45" s="248"/>
      <c r="Z45" s="248">
        <f t="shared" si="26"/>
        <v>0.20370747606437159</v>
      </c>
      <c r="AA45" s="248">
        <f t="shared" si="27"/>
        <v>0.37682524729156852</v>
      </c>
      <c r="AB45" s="248">
        <f t="shared" si="28"/>
        <v>7.1787508973438621E-2</v>
      </c>
    </row>
    <row r="46" spans="1:57" s="116" customFormat="1" ht="14.25" customHeight="1" x14ac:dyDescent="0.25">
      <c r="A46" s="244">
        <v>18</v>
      </c>
      <c r="B46" s="248">
        <f t="shared" si="8"/>
        <v>13.436429794520549</v>
      </c>
      <c r="C46" s="248">
        <f t="shared" si="9"/>
        <v>16.022904737116086</v>
      </c>
      <c r="D46" s="248">
        <f t="shared" si="10"/>
        <v>10.701310139821645</v>
      </c>
      <c r="E46" s="248"/>
      <c r="F46" s="248">
        <f t="shared" si="11"/>
        <v>26.604434072345391</v>
      </c>
      <c r="G46" s="248">
        <f t="shared" si="12"/>
        <v>31.968810916179336</v>
      </c>
      <c r="H46" s="248">
        <f t="shared" si="13"/>
        <v>18.604651162790699</v>
      </c>
      <c r="I46" s="248"/>
      <c r="J46" s="248">
        <f t="shared" si="14"/>
        <v>29.626078619367206</v>
      </c>
      <c r="K46" s="248">
        <f t="shared" si="15"/>
        <v>32.612312811980033</v>
      </c>
      <c r="L46" s="248">
        <f t="shared" si="16"/>
        <v>25.565610859728505</v>
      </c>
      <c r="M46" s="248"/>
      <c r="N46" s="248">
        <f t="shared" si="17"/>
        <v>24.1635687732342</v>
      </c>
      <c r="O46" s="248">
        <f t="shared" si="18"/>
        <v>26.951871657754012</v>
      </c>
      <c r="P46" s="248">
        <f t="shared" si="19"/>
        <v>20.324005891016199</v>
      </c>
      <c r="Q46" s="248"/>
      <c r="R46" s="248">
        <f t="shared" si="20"/>
        <v>20.422682569575226</v>
      </c>
      <c r="S46" s="248">
        <f t="shared" si="21"/>
        <v>22.953388170779476</v>
      </c>
      <c r="T46" s="248">
        <f t="shared" si="22"/>
        <v>17.520215633423181</v>
      </c>
      <c r="U46" s="248"/>
      <c r="V46" s="248">
        <f t="shared" si="23"/>
        <v>9.0986394557823136</v>
      </c>
      <c r="W46" s="248">
        <f t="shared" si="24"/>
        <v>10.003368137420008</v>
      </c>
      <c r="X46" s="248">
        <f t="shared" si="25"/>
        <v>8.1758845757471672</v>
      </c>
      <c r="Y46" s="248"/>
      <c r="Z46" s="248">
        <f t="shared" si="26"/>
        <v>1.6168327796234772</v>
      </c>
      <c r="AA46" s="248">
        <f t="shared" si="27"/>
        <v>2.1632251720747298</v>
      </c>
      <c r="AB46" s="248">
        <f t="shared" si="28"/>
        <v>1.1688835147118097</v>
      </c>
    </row>
    <row r="47" spans="1:57" s="116" customFormat="1" ht="14.25" customHeight="1" x14ac:dyDescent="0.25">
      <c r="A47" s="244">
        <v>19</v>
      </c>
      <c r="B47" s="248">
        <f t="shared" si="8"/>
        <v>14.33141394753679</v>
      </c>
      <c r="C47" s="248">
        <f t="shared" si="9"/>
        <v>17.444467087833708</v>
      </c>
      <c r="D47" s="248">
        <f t="shared" si="10"/>
        <v>10.914784164616417</v>
      </c>
      <c r="E47" s="248"/>
      <c r="F47" s="248">
        <f t="shared" si="11"/>
        <v>24</v>
      </c>
      <c r="G47" s="248">
        <f t="shared" si="12"/>
        <v>29.023746701846964</v>
      </c>
      <c r="H47" s="248">
        <f t="shared" si="13"/>
        <v>16.260162601626014</v>
      </c>
      <c r="I47" s="248"/>
      <c r="J47" s="248">
        <f t="shared" si="14"/>
        <v>27.595628415300546</v>
      </c>
      <c r="K47" s="248">
        <f t="shared" si="15"/>
        <v>31.414868105515588</v>
      </c>
      <c r="L47" s="248">
        <f t="shared" si="16"/>
        <v>22.539682539682541</v>
      </c>
      <c r="M47" s="248"/>
      <c r="N47" s="248">
        <f t="shared" si="17"/>
        <v>23.611111111111111</v>
      </c>
      <c r="O47" s="248">
        <f t="shared" si="18"/>
        <v>29.058116232464933</v>
      </c>
      <c r="P47" s="248">
        <f t="shared" si="19"/>
        <v>17.391304347826086</v>
      </c>
      <c r="Q47" s="248"/>
      <c r="R47" s="248">
        <f t="shared" si="20"/>
        <v>15.981907274783264</v>
      </c>
      <c r="S47" s="248">
        <f t="shared" si="21"/>
        <v>19.37590711175617</v>
      </c>
      <c r="T47" s="248">
        <f t="shared" si="22"/>
        <v>12.313725490196079</v>
      </c>
      <c r="U47" s="248"/>
      <c r="V47" s="248">
        <f t="shared" si="23"/>
        <v>9.4155844155844157</v>
      </c>
      <c r="W47" s="248">
        <f t="shared" si="24"/>
        <v>10.709759188846641</v>
      </c>
      <c r="X47" s="248">
        <f t="shared" si="25"/>
        <v>8.0559254327563252</v>
      </c>
      <c r="Y47" s="248"/>
      <c r="Z47" s="248">
        <f t="shared" si="26"/>
        <v>4.2159763313609471</v>
      </c>
      <c r="AA47" s="248">
        <f t="shared" si="27"/>
        <v>5.1829268292682924</v>
      </c>
      <c r="AB47" s="248">
        <f t="shared" si="28"/>
        <v>3.3045977011494254</v>
      </c>
    </row>
    <row r="48" spans="1:57" s="116" customFormat="1" ht="14.25" customHeight="1" x14ac:dyDescent="0.25">
      <c r="A48" s="244">
        <v>20</v>
      </c>
      <c r="B48" s="248">
        <f t="shared" si="8"/>
        <v>14.088873579056148</v>
      </c>
      <c r="C48" s="248">
        <f t="shared" si="9"/>
        <v>16.925107225338174</v>
      </c>
      <c r="D48" s="248">
        <f t="shared" si="10"/>
        <v>10.990990990990991</v>
      </c>
      <c r="E48" s="248"/>
      <c r="F48" s="248">
        <f t="shared" si="11"/>
        <v>26.282051282051285</v>
      </c>
      <c r="G48" s="248">
        <f t="shared" si="12"/>
        <v>28.27586206896552</v>
      </c>
      <c r="H48" s="248">
        <f t="shared" si="13"/>
        <v>23.033707865168541</v>
      </c>
      <c r="I48" s="248"/>
      <c r="J48" s="248">
        <f t="shared" si="14"/>
        <v>26.394052044609666</v>
      </c>
      <c r="K48" s="248">
        <f t="shared" si="15"/>
        <v>30.448717948717945</v>
      </c>
      <c r="L48" s="248">
        <f t="shared" si="16"/>
        <v>20.79646017699115</v>
      </c>
      <c r="M48" s="248"/>
      <c r="N48" s="248">
        <f t="shared" si="17"/>
        <v>22.338830584707647</v>
      </c>
      <c r="O48" s="248">
        <f t="shared" si="18"/>
        <v>27.415143603133156</v>
      </c>
      <c r="P48" s="248">
        <f t="shared" si="19"/>
        <v>15.492957746478872</v>
      </c>
      <c r="Q48" s="248"/>
      <c r="R48" s="248">
        <f t="shared" si="20"/>
        <v>12.974504249291785</v>
      </c>
      <c r="S48" s="248">
        <f t="shared" si="21"/>
        <v>13.961407491486947</v>
      </c>
      <c r="T48" s="248">
        <f t="shared" si="22"/>
        <v>11.990950226244344</v>
      </c>
      <c r="U48" s="248"/>
      <c r="V48" s="248">
        <f t="shared" si="23"/>
        <v>8.9440993788819885</v>
      </c>
      <c r="W48" s="248">
        <f t="shared" si="24"/>
        <v>11.660329531051964</v>
      </c>
      <c r="X48" s="248">
        <f t="shared" si="25"/>
        <v>6.3337393422655293</v>
      </c>
      <c r="Y48" s="248"/>
      <c r="Z48" s="248">
        <f t="shared" si="26"/>
        <v>4.0897097625329817</v>
      </c>
      <c r="AA48" s="248">
        <f t="shared" si="27"/>
        <v>4.2553191489361701</v>
      </c>
      <c r="AB48" s="248">
        <f t="shared" si="28"/>
        <v>3.9267015706806281</v>
      </c>
    </row>
    <row r="49" spans="1:28" s="116" customFormat="1" ht="14.25" customHeight="1" x14ac:dyDescent="0.25">
      <c r="A49" s="244">
        <v>21</v>
      </c>
      <c r="B49" s="248">
        <f t="shared" si="8"/>
        <v>14.510968921389397</v>
      </c>
      <c r="C49" s="248">
        <f t="shared" si="9"/>
        <v>17.286162113748322</v>
      </c>
      <c r="D49" s="248">
        <f t="shared" si="10"/>
        <v>11.619225384974335</v>
      </c>
      <c r="E49" s="248"/>
      <c r="F49" s="248">
        <f t="shared" si="11"/>
        <v>28.871391076115486</v>
      </c>
      <c r="G49" s="248">
        <f t="shared" si="12"/>
        <v>26.666666666666668</v>
      </c>
      <c r="H49" s="248">
        <f t="shared" si="13"/>
        <v>32.62411347517731</v>
      </c>
      <c r="I49" s="248"/>
      <c r="J49" s="248">
        <f t="shared" si="14"/>
        <v>26.534653465346537</v>
      </c>
      <c r="K49" s="248">
        <f t="shared" si="15"/>
        <v>29.042904290429046</v>
      </c>
      <c r="L49" s="248">
        <f t="shared" si="16"/>
        <v>22.772277227722775</v>
      </c>
      <c r="M49" s="248"/>
      <c r="N49" s="248">
        <f t="shared" si="17"/>
        <v>24.421052631578945</v>
      </c>
      <c r="O49" s="248">
        <f t="shared" si="18"/>
        <v>27.413127413127413</v>
      </c>
      <c r="P49" s="248">
        <f t="shared" si="19"/>
        <v>20.833333333333336</v>
      </c>
      <c r="Q49" s="248"/>
      <c r="R49" s="248">
        <f t="shared" si="20"/>
        <v>10.829817158931084</v>
      </c>
      <c r="S49" s="248">
        <f t="shared" si="21"/>
        <v>13.76281112737921</v>
      </c>
      <c r="T49" s="248">
        <f t="shared" si="22"/>
        <v>8.1190798376184041</v>
      </c>
      <c r="U49" s="248"/>
      <c r="V49" s="248">
        <f t="shared" si="23"/>
        <v>9.9303135888501739</v>
      </c>
      <c r="W49" s="248">
        <f t="shared" si="24"/>
        <v>11.806797853309481</v>
      </c>
      <c r="X49" s="248">
        <f t="shared" si="25"/>
        <v>8.149405772495756</v>
      </c>
      <c r="Y49" s="248"/>
      <c r="Z49" s="248">
        <f t="shared" si="26"/>
        <v>1.5730337078651686</v>
      </c>
      <c r="AA49" s="248">
        <f t="shared" si="27"/>
        <v>1.5873015873015872</v>
      </c>
      <c r="AB49" s="248">
        <f t="shared" si="28"/>
        <v>1.5625</v>
      </c>
    </row>
    <row r="50" spans="1:28" s="116" customFormat="1" ht="14.25" customHeight="1" x14ac:dyDescent="0.25">
      <c r="A50" s="244">
        <v>22</v>
      </c>
      <c r="B50" s="248">
        <f t="shared" si="8"/>
        <v>13.311878291398479</v>
      </c>
      <c r="C50" s="248">
        <f t="shared" si="9"/>
        <v>16.483516483516482</v>
      </c>
      <c r="D50" s="248">
        <f t="shared" si="10"/>
        <v>10.393258426966293</v>
      </c>
      <c r="E50" s="248"/>
      <c r="F50" s="248">
        <f t="shared" si="11"/>
        <v>24.914675767918087</v>
      </c>
      <c r="G50" s="248">
        <f t="shared" si="12"/>
        <v>25.581395348837212</v>
      </c>
      <c r="H50" s="248">
        <f t="shared" si="13"/>
        <v>23.966942148760332</v>
      </c>
      <c r="I50" s="248"/>
      <c r="J50" s="248">
        <f t="shared" si="14"/>
        <v>20.76923076923077</v>
      </c>
      <c r="K50" s="248">
        <f t="shared" si="15"/>
        <v>24.774774774774773</v>
      </c>
      <c r="L50" s="248">
        <f t="shared" si="16"/>
        <v>15.476190476190476</v>
      </c>
      <c r="M50" s="248"/>
      <c r="N50" s="248">
        <f t="shared" si="17"/>
        <v>27.179487179487179</v>
      </c>
      <c r="O50" s="248">
        <f t="shared" si="18"/>
        <v>29.074889867841406</v>
      </c>
      <c r="P50" s="248">
        <f t="shared" si="19"/>
        <v>24.539877300613497</v>
      </c>
      <c r="Q50" s="248"/>
      <c r="R50" s="248">
        <f t="shared" si="20"/>
        <v>9.7731239092495628</v>
      </c>
      <c r="S50" s="248">
        <f t="shared" si="21"/>
        <v>12.0817843866171</v>
      </c>
      <c r="T50" s="248">
        <f t="shared" si="22"/>
        <v>7.7302631578947372</v>
      </c>
      <c r="U50" s="248"/>
      <c r="V50" s="248">
        <f t="shared" si="23"/>
        <v>8.8372093023255811</v>
      </c>
      <c r="W50" s="248">
        <f t="shared" si="24"/>
        <v>10.081743869209809</v>
      </c>
      <c r="X50" s="248">
        <f t="shared" si="25"/>
        <v>7.9107505070993911</v>
      </c>
      <c r="Y50" s="248"/>
      <c r="Z50" s="248">
        <f t="shared" si="26"/>
        <v>2.0648967551622417</v>
      </c>
      <c r="AA50" s="248">
        <f t="shared" si="27"/>
        <v>2.6785714285714284</v>
      </c>
      <c r="AB50" s="248">
        <f t="shared" si="28"/>
        <v>1.7621145374449341</v>
      </c>
    </row>
    <row r="51" spans="1:28" s="116" customFormat="1" ht="14.25" customHeight="1" x14ac:dyDescent="0.25">
      <c r="A51" s="244">
        <v>23</v>
      </c>
      <c r="B51" s="248">
        <f t="shared" si="8"/>
        <v>12.543312543312544</v>
      </c>
      <c r="C51" s="248">
        <f t="shared" si="9"/>
        <v>16.005873715124817</v>
      </c>
      <c r="D51" s="248">
        <f t="shared" si="10"/>
        <v>9.4488188976377945</v>
      </c>
      <c r="E51" s="248"/>
      <c r="F51" s="248">
        <f t="shared" si="11"/>
        <v>15.498154981549817</v>
      </c>
      <c r="G51" s="248">
        <f t="shared" si="12"/>
        <v>14.569536423841059</v>
      </c>
      <c r="H51" s="248">
        <f t="shared" si="13"/>
        <v>16.666666666666664</v>
      </c>
      <c r="I51" s="248"/>
      <c r="J51" s="248">
        <f t="shared" si="14"/>
        <v>27</v>
      </c>
      <c r="K51" s="248">
        <f t="shared" si="15"/>
        <v>33.90804597701149</v>
      </c>
      <c r="L51" s="248">
        <f t="shared" si="16"/>
        <v>17.460317460317459</v>
      </c>
      <c r="M51" s="248"/>
      <c r="N51" s="248">
        <f t="shared" si="17"/>
        <v>26.162790697674421</v>
      </c>
      <c r="O51" s="248">
        <f t="shared" si="18"/>
        <v>30.270270270270274</v>
      </c>
      <c r="P51" s="248">
        <f t="shared" si="19"/>
        <v>21.383647798742139</v>
      </c>
      <c r="Q51" s="248"/>
      <c r="R51" s="248">
        <f t="shared" si="20"/>
        <v>8.8932806324110665</v>
      </c>
      <c r="S51" s="248">
        <f t="shared" si="21"/>
        <v>11.158798283261802</v>
      </c>
      <c r="T51" s="248">
        <f t="shared" si="22"/>
        <v>6.9597069597069599</v>
      </c>
      <c r="U51" s="248"/>
      <c r="V51" s="248">
        <f t="shared" si="23"/>
        <v>8.2335329341317358</v>
      </c>
      <c r="W51" s="248">
        <f t="shared" si="24"/>
        <v>9.0909090909090917</v>
      </c>
      <c r="X51" s="248">
        <f t="shared" si="25"/>
        <v>7.6335877862595423</v>
      </c>
      <c r="Y51" s="248"/>
      <c r="Z51" s="248">
        <f t="shared" si="26"/>
        <v>1.3745704467353952</v>
      </c>
      <c r="AA51" s="248">
        <f t="shared" si="27"/>
        <v>3.6036036036036037</v>
      </c>
      <c r="AB51" s="248">
        <f t="shared" si="28"/>
        <v>0</v>
      </c>
    </row>
    <row r="52" spans="1:28" s="116" customFormat="1" ht="14.25" customHeight="1" x14ac:dyDescent="0.25">
      <c r="A52" s="244">
        <v>24</v>
      </c>
      <c r="B52" s="248">
        <f t="shared" si="8"/>
        <v>10.848287112561176</v>
      </c>
      <c r="C52" s="248">
        <f t="shared" si="9"/>
        <v>14.069081718618365</v>
      </c>
      <c r="D52" s="248">
        <f t="shared" si="10"/>
        <v>7.8260869565217401</v>
      </c>
      <c r="E52" s="248"/>
      <c r="F52" s="248">
        <f t="shared" si="11"/>
        <v>15.596330275229359</v>
      </c>
      <c r="G52" s="248">
        <f t="shared" si="12"/>
        <v>14.84375</v>
      </c>
      <c r="H52" s="248">
        <f t="shared" si="13"/>
        <v>16.666666666666664</v>
      </c>
      <c r="I52" s="248"/>
      <c r="J52" s="248">
        <f t="shared" si="14"/>
        <v>21.611721611721613</v>
      </c>
      <c r="K52" s="248">
        <f t="shared" si="15"/>
        <v>23.129251700680271</v>
      </c>
      <c r="L52" s="248">
        <f t="shared" si="16"/>
        <v>19.841269841269842</v>
      </c>
      <c r="M52" s="248"/>
      <c r="N52" s="248">
        <f t="shared" si="17"/>
        <v>18.685121107266436</v>
      </c>
      <c r="O52" s="248">
        <f t="shared" si="18"/>
        <v>21.176470588235293</v>
      </c>
      <c r="P52" s="248">
        <f t="shared" si="19"/>
        <v>15.126050420168067</v>
      </c>
      <c r="Q52" s="248"/>
      <c r="R52" s="248">
        <f t="shared" si="20"/>
        <v>9.1787439613526569</v>
      </c>
      <c r="S52" s="248">
        <f t="shared" si="21"/>
        <v>13.612565445026178</v>
      </c>
      <c r="T52" s="248">
        <f t="shared" si="22"/>
        <v>5.3811659192825116</v>
      </c>
      <c r="U52" s="248"/>
      <c r="V52" s="248">
        <f t="shared" si="23"/>
        <v>7.5539568345323742</v>
      </c>
      <c r="W52" s="248">
        <f t="shared" si="24"/>
        <v>10.040160642570282</v>
      </c>
      <c r="X52" s="248">
        <f t="shared" si="25"/>
        <v>5.5374592833876219</v>
      </c>
      <c r="Y52" s="248"/>
      <c r="Z52" s="248">
        <f t="shared" si="26"/>
        <v>0.34722222222222221</v>
      </c>
      <c r="AA52" s="248">
        <f t="shared" si="27"/>
        <v>0.90090090090090091</v>
      </c>
      <c r="AB52" s="248">
        <f t="shared" si="28"/>
        <v>0</v>
      </c>
    </row>
    <row r="53" spans="1:28" s="116" customFormat="1" ht="14.25" customHeight="1" x14ac:dyDescent="0.25">
      <c r="A53" s="244" t="s">
        <v>43</v>
      </c>
      <c r="B53" s="248">
        <f t="shared" si="8"/>
        <v>10.249396621078038</v>
      </c>
      <c r="C53" s="248">
        <f t="shared" si="9"/>
        <v>13.34525939177102</v>
      </c>
      <c r="D53" s="248">
        <f t="shared" si="10"/>
        <v>7.7192982456140351</v>
      </c>
      <c r="E53" s="248"/>
      <c r="F53" s="248">
        <f t="shared" si="11"/>
        <v>16.230366492146597</v>
      </c>
      <c r="G53" s="248">
        <f t="shared" si="12"/>
        <v>18.70967741935484</v>
      </c>
      <c r="H53" s="248">
        <f t="shared" si="13"/>
        <v>13.307984790874524</v>
      </c>
      <c r="I53" s="248"/>
      <c r="J53" s="248">
        <f t="shared" si="14"/>
        <v>18.958031837916064</v>
      </c>
      <c r="K53" s="248">
        <f t="shared" si="15"/>
        <v>21.917808219178081</v>
      </c>
      <c r="L53" s="248">
        <f t="shared" si="16"/>
        <v>15.644171779141105</v>
      </c>
      <c r="M53" s="248"/>
      <c r="N53" s="248">
        <f t="shared" si="17"/>
        <v>18.131868131868131</v>
      </c>
      <c r="O53" s="248">
        <f t="shared" si="18"/>
        <v>21.195652173913043</v>
      </c>
      <c r="P53" s="248">
        <f t="shared" si="19"/>
        <v>15</v>
      </c>
      <c r="Q53" s="248"/>
      <c r="R53" s="248">
        <f t="shared" si="20"/>
        <v>8.8778054862842897</v>
      </c>
      <c r="S53" s="248">
        <f t="shared" si="21"/>
        <v>11.366245694603903</v>
      </c>
      <c r="T53" s="248">
        <f t="shared" si="22"/>
        <v>6.9664902998236329</v>
      </c>
      <c r="U53" s="248"/>
      <c r="V53" s="248">
        <f t="shared" si="23"/>
        <v>6.179775280898876</v>
      </c>
      <c r="W53" s="248">
        <f t="shared" si="24"/>
        <v>8.5329341317365284</v>
      </c>
      <c r="X53" s="248">
        <f t="shared" si="25"/>
        <v>4.4967880085653107</v>
      </c>
      <c r="Y53" s="248"/>
      <c r="Z53" s="248">
        <f t="shared" si="26"/>
        <v>0.64935064935064934</v>
      </c>
      <c r="AA53" s="248">
        <f t="shared" si="27"/>
        <v>0.46948356807511737</v>
      </c>
      <c r="AB53" s="248">
        <f t="shared" si="28"/>
        <v>0.74441687344913154</v>
      </c>
    </row>
    <row r="54" spans="1:28" s="116" customFormat="1" ht="14.25" customHeight="1" x14ac:dyDescent="0.25">
      <c r="A54" s="244" t="s">
        <v>44</v>
      </c>
      <c r="B54" s="248">
        <f t="shared" si="8"/>
        <v>9.639696586599241</v>
      </c>
      <c r="C54" s="248">
        <f t="shared" si="9"/>
        <v>10.979462875197472</v>
      </c>
      <c r="D54" s="248">
        <f t="shared" si="10"/>
        <v>8.74604847207587</v>
      </c>
      <c r="E54" s="248"/>
      <c r="F54" s="248">
        <f t="shared" si="11"/>
        <v>14.098360655737704</v>
      </c>
      <c r="G54" s="248">
        <f t="shared" si="12"/>
        <v>16.279069767441861</v>
      </c>
      <c r="H54" s="248">
        <f t="shared" si="13"/>
        <v>12.5</v>
      </c>
      <c r="I54" s="248"/>
      <c r="J54" s="248">
        <f t="shared" si="14"/>
        <v>14.857142857142858</v>
      </c>
      <c r="K54" s="248">
        <f t="shared" si="15"/>
        <v>14.685314685314685</v>
      </c>
      <c r="L54" s="248">
        <f t="shared" si="16"/>
        <v>14.975845410628018</v>
      </c>
      <c r="M54" s="248"/>
      <c r="N54" s="248">
        <f t="shared" si="17"/>
        <v>16.414141414141415</v>
      </c>
      <c r="O54" s="248">
        <f t="shared" si="18"/>
        <v>18.787878787878785</v>
      </c>
      <c r="P54" s="248">
        <f t="shared" si="19"/>
        <v>14.71861471861472</v>
      </c>
      <c r="Q54" s="248"/>
      <c r="R54" s="248">
        <f t="shared" si="20"/>
        <v>8.3729781160799241</v>
      </c>
      <c r="S54" s="248">
        <f t="shared" si="21"/>
        <v>9.251101321585903</v>
      </c>
      <c r="T54" s="248">
        <f t="shared" si="22"/>
        <v>7.7051926298157447</v>
      </c>
      <c r="U54" s="248"/>
      <c r="V54" s="248">
        <f t="shared" si="23"/>
        <v>7.7030812324929974</v>
      </c>
      <c r="W54" s="248">
        <f t="shared" si="24"/>
        <v>8.3333333333333321</v>
      </c>
      <c r="X54" s="248">
        <f t="shared" si="25"/>
        <v>7.333333333333333</v>
      </c>
      <c r="Y54" s="248"/>
      <c r="Z54" s="248">
        <f t="shared" si="26"/>
        <v>0.57471264367816088</v>
      </c>
      <c r="AA54" s="248">
        <f t="shared" si="27"/>
        <v>1.8018018018018018</v>
      </c>
      <c r="AB54" s="248">
        <f t="shared" si="28"/>
        <v>0</v>
      </c>
    </row>
    <row r="55" spans="1:28" s="116" customFormat="1" ht="14.25" customHeight="1" x14ac:dyDescent="0.25">
      <c r="A55" s="244" t="s">
        <v>45</v>
      </c>
      <c r="B55" s="248">
        <f t="shared" si="8"/>
        <v>6.1849710982658959</v>
      </c>
      <c r="C55" s="248">
        <f t="shared" si="9"/>
        <v>6.4124783362218372</v>
      </c>
      <c r="D55" s="248">
        <f t="shared" si="10"/>
        <v>6.0711188204683433</v>
      </c>
      <c r="E55" s="248"/>
      <c r="F55" s="248">
        <f t="shared" si="11"/>
        <v>12.755102040816327</v>
      </c>
      <c r="G55" s="248">
        <f t="shared" si="12"/>
        <v>12.5</v>
      </c>
      <c r="H55" s="248">
        <f t="shared" si="13"/>
        <v>12.878787878787879</v>
      </c>
      <c r="I55" s="248"/>
      <c r="J55" s="248">
        <f t="shared" si="14"/>
        <v>8.9005235602094235</v>
      </c>
      <c r="K55" s="248">
        <f t="shared" si="15"/>
        <v>6.3492063492063489</v>
      </c>
      <c r="L55" s="248">
        <f t="shared" si="16"/>
        <v>10.15625</v>
      </c>
      <c r="M55" s="248"/>
      <c r="N55" s="248">
        <f t="shared" si="17"/>
        <v>11.299435028248588</v>
      </c>
      <c r="O55" s="248">
        <f t="shared" si="18"/>
        <v>7.2463768115942031</v>
      </c>
      <c r="P55" s="248">
        <f t="shared" si="19"/>
        <v>13.888888888888889</v>
      </c>
      <c r="Q55" s="248"/>
      <c r="R55" s="248">
        <f t="shared" si="20"/>
        <v>4.8275862068965516</v>
      </c>
      <c r="S55" s="248">
        <f t="shared" si="21"/>
        <v>7.3033707865168536</v>
      </c>
      <c r="T55" s="248">
        <f t="shared" si="22"/>
        <v>3.7313432835820892</v>
      </c>
      <c r="U55" s="248"/>
      <c r="V55" s="248">
        <f t="shared" si="23"/>
        <v>4.4619422572178475</v>
      </c>
      <c r="W55" s="248">
        <f t="shared" si="24"/>
        <v>5.1851851851851851</v>
      </c>
      <c r="X55" s="248">
        <f t="shared" si="25"/>
        <v>4.0650406504065035</v>
      </c>
      <c r="Y55" s="248"/>
      <c r="Z55" s="279">
        <f t="shared" si="26"/>
        <v>0</v>
      </c>
      <c r="AA55" s="279">
        <f t="shared" si="27"/>
        <v>0</v>
      </c>
      <c r="AB55" s="279">
        <f t="shared" si="28"/>
        <v>0</v>
      </c>
    </row>
    <row r="56" spans="1:28" s="116" customFormat="1" ht="14.25" customHeight="1" x14ac:dyDescent="0.25">
      <c r="A56" s="244" t="s">
        <v>46</v>
      </c>
      <c r="B56" s="248">
        <f t="shared" si="8"/>
        <v>3.2496307237813884</v>
      </c>
      <c r="C56" s="248">
        <f t="shared" si="9"/>
        <v>3.286384976525822</v>
      </c>
      <c r="D56" s="248">
        <f t="shared" si="10"/>
        <v>3.2327586206896552</v>
      </c>
      <c r="E56" s="248"/>
      <c r="F56" s="248">
        <f t="shared" si="11"/>
        <v>3.4482758620689653</v>
      </c>
      <c r="G56" s="248">
        <f t="shared" si="12"/>
        <v>7.6923076923076925</v>
      </c>
      <c r="H56" s="248">
        <f t="shared" si="13"/>
        <v>2.2222222222222223</v>
      </c>
      <c r="I56" s="248"/>
      <c r="J56" s="248">
        <f t="shared" si="14"/>
        <v>13.513513513513514</v>
      </c>
      <c r="K56" s="248">
        <f t="shared" si="15"/>
        <v>11.76470588235294</v>
      </c>
      <c r="L56" s="248">
        <f t="shared" si="16"/>
        <v>14.035087719298245</v>
      </c>
      <c r="M56" s="248"/>
      <c r="N56" s="248">
        <f t="shared" si="17"/>
        <v>2.4390243902439024</v>
      </c>
      <c r="O56" s="248">
        <f t="shared" si="18"/>
        <v>3.7037037037037033</v>
      </c>
      <c r="P56" s="248">
        <f t="shared" si="19"/>
        <v>1.8181818181818181</v>
      </c>
      <c r="Q56" s="248"/>
      <c r="R56" s="248">
        <f t="shared" si="20"/>
        <v>3.4782608695652173</v>
      </c>
      <c r="S56" s="248">
        <f t="shared" si="21"/>
        <v>4.3478260869565215</v>
      </c>
      <c r="T56" s="248">
        <f t="shared" si="22"/>
        <v>3.1055900621118013</v>
      </c>
      <c r="U56" s="248"/>
      <c r="V56" s="279">
        <f t="shared" si="23"/>
        <v>0</v>
      </c>
      <c r="W56" s="279">
        <f t="shared" si="24"/>
        <v>0</v>
      </c>
      <c r="X56" s="279">
        <f t="shared" si="25"/>
        <v>0</v>
      </c>
      <c r="Y56" s="248"/>
      <c r="Z56" s="279">
        <f t="shared" si="26"/>
        <v>0</v>
      </c>
      <c r="AA56" s="279">
        <f t="shared" si="27"/>
        <v>0</v>
      </c>
      <c r="AB56" s="279">
        <f t="shared" si="28"/>
        <v>0</v>
      </c>
    </row>
    <row r="57" spans="1:28" s="116" customFormat="1" ht="14.25" customHeight="1" x14ac:dyDescent="0.25">
      <c r="A57" s="244" t="s">
        <v>97</v>
      </c>
      <c r="B57" s="248">
        <f t="shared" si="8"/>
        <v>3.5820895522388061</v>
      </c>
      <c r="C57" s="248">
        <f t="shared" si="9"/>
        <v>2.5862068965517242</v>
      </c>
      <c r="D57" s="248">
        <f t="shared" si="10"/>
        <v>4.10958904109589</v>
      </c>
      <c r="E57" s="248"/>
      <c r="F57" s="248">
        <f t="shared" si="11"/>
        <v>7.5</v>
      </c>
      <c r="G57" s="248">
        <f t="shared" si="12"/>
        <v>6.25</v>
      </c>
      <c r="H57" s="248">
        <f t="shared" si="13"/>
        <v>8.3333333333333321</v>
      </c>
      <c r="I57" s="248"/>
      <c r="J57" s="248">
        <f t="shared" si="14"/>
        <v>4.2553191489361701</v>
      </c>
      <c r="K57" s="248">
        <f t="shared" si="15"/>
        <v>4.5454545454545459</v>
      </c>
      <c r="L57" s="248">
        <f t="shared" si="16"/>
        <v>4</v>
      </c>
      <c r="M57" s="248"/>
      <c r="N57" s="248">
        <f t="shared" si="17"/>
        <v>8.1081081081081088</v>
      </c>
      <c r="O57" s="248">
        <f t="shared" si="18"/>
        <v>0</v>
      </c>
      <c r="P57" s="248">
        <f t="shared" si="19"/>
        <v>11.538461538461538</v>
      </c>
      <c r="Q57" s="248"/>
      <c r="R57" s="248">
        <f t="shared" si="20"/>
        <v>3.1578947368421053</v>
      </c>
      <c r="S57" s="248">
        <f t="shared" si="21"/>
        <v>3.125</v>
      </c>
      <c r="T57" s="248">
        <f t="shared" si="22"/>
        <v>3.1746031746031744</v>
      </c>
      <c r="U57" s="248"/>
      <c r="V57" s="248">
        <f t="shared" si="23"/>
        <v>1.1904761904761905</v>
      </c>
      <c r="W57" s="248">
        <f t="shared" si="24"/>
        <v>0</v>
      </c>
      <c r="X57" s="248">
        <f t="shared" si="25"/>
        <v>1.6949152542372881</v>
      </c>
      <c r="Y57" s="248"/>
      <c r="Z57" s="279">
        <f t="shared" si="26"/>
        <v>0</v>
      </c>
      <c r="AA57" s="279">
        <f t="shared" si="27"/>
        <v>0</v>
      </c>
      <c r="AB57" s="279">
        <f t="shared" si="28"/>
        <v>0</v>
      </c>
    </row>
    <row r="58" spans="1:28" s="116" customFormat="1" ht="14.25" customHeight="1" thickBot="1" x14ac:dyDescent="0.3">
      <c r="A58" s="246" t="s">
        <v>48</v>
      </c>
      <c r="B58" s="121">
        <f t="shared" si="8"/>
        <v>2.8037383177570092</v>
      </c>
      <c r="C58" s="121">
        <f t="shared" si="9"/>
        <v>1.1111111111111112</v>
      </c>
      <c r="D58" s="121">
        <f t="shared" si="10"/>
        <v>4.032258064516129</v>
      </c>
      <c r="E58" s="121"/>
      <c r="F58" s="121">
        <f t="shared" si="11"/>
        <v>5.8823529411764701</v>
      </c>
      <c r="G58" s="121">
        <f t="shared" si="12"/>
        <v>0</v>
      </c>
      <c r="H58" s="121">
        <f t="shared" si="13"/>
        <v>14.285714285714285</v>
      </c>
      <c r="I58" s="121"/>
      <c r="J58" s="121">
        <f t="shared" si="14"/>
        <v>5.2631578947368416</v>
      </c>
      <c r="K58" s="121">
        <f t="shared" si="15"/>
        <v>0</v>
      </c>
      <c r="L58" s="121">
        <f t="shared" si="16"/>
        <v>8.3333333333333321</v>
      </c>
      <c r="M58" s="121"/>
      <c r="N58" s="280">
        <f t="shared" si="17"/>
        <v>0</v>
      </c>
      <c r="O58" s="280">
        <f t="shared" si="18"/>
        <v>0</v>
      </c>
      <c r="P58" s="280">
        <f t="shared" si="19"/>
        <v>0</v>
      </c>
      <c r="Q58" s="121"/>
      <c r="R58" s="121">
        <f t="shared" si="20"/>
        <v>2.5</v>
      </c>
      <c r="S58" s="121">
        <f t="shared" si="21"/>
        <v>2.6315789473684208</v>
      </c>
      <c r="T58" s="121">
        <f t="shared" si="22"/>
        <v>2.3809523809523809</v>
      </c>
      <c r="U58" s="121"/>
      <c r="V58" s="121">
        <f t="shared" si="23"/>
        <v>3.9215686274509802</v>
      </c>
      <c r="W58" s="121">
        <f t="shared" si="24"/>
        <v>0</v>
      </c>
      <c r="X58" s="121">
        <f t="shared" si="25"/>
        <v>6.0606060606060606</v>
      </c>
      <c r="Y58" s="121"/>
      <c r="Z58" s="280">
        <f t="shared" si="26"/>
        <v>0</v>
      </c>
      <c r="AA58" s="280">
        <f t="shared" si="27"/>
        <v>0</v>
      </c>
      <c r="AB58" s="280">
        <f t="shared" si="28"/>
        <v>0</v>
      </c>
    </row>
    <row r="59" spans="1:28" ht="14.25" customHeight="1" x14ac:dyDescent="0.25">
      <c r="A59" s="314" t="s">
        <v>140</v>
      </c>
      <c r="B59" s="314"/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</row>
    <row r="60" spans="1:28" ht="14.25" customHeight="1" x14ac:dyDescent="0.25">
      <c r="A60" s="328" t="s">
        <v>116</v>
      </c>
      <c r="B60" s="328"/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</row>
  </sheetData>
  <mergeCells count="30">
    <mergeCell ref="A60:AB60"/>
    <mergeCell ref="B8:D8"/>
    <mergeCell ref="F8:H8"/>
    <mergeCell ref="J8:L8"/>
    <mergeCell ref="N8:P8"/>
    <mergeCell ref="R8:T8"/>
    <mergeCell ref="V8:X8"/>
    <mergeCell ref="A8:A9"/>
    <mergeCell ref="Z8:AB8"/>
    <mergeCell ref="A1:AB1"/>
    <mergeCell ref="A2:AB2"/>
    <mergeCell ref="A3:AB3"/>
    <mergeCell ref="A4:AB4"/>
    <mergeCell ref="A59:AB59"/>
    <mergeCell ref="AD3:BE3"/>
    <mergeCell ref="AD4:BE4"/>
    <mergeCell ref="AD5:BE5"/>
    <mergeCell ref="AD6:BE6"/>
    <mergeCell ref="A6:AB6"/>
    <mergeCell ref="A5:AB5"/>
    <mergeCell ref="AY9:BA9"/>
    <mergeCell ref="BC9:BE9"/>
    <mergeCell ref="AD7:BE7"/>
    <mergeCell ref="AD8:BE8"/>
    <mergeCell ref="AD9:AD10"/>
    <mergeCell ref="AE9:AG9"/>
    <mergeCell ref="AI9:AK9"/>
    <mergeCell ref="AM9:AO9"/>
    <mergeCell ref="AQ9:AS9"/>
    <mergeCell ref="AU9:AW9"/>
  </mergeCells>
  <hyperlinks>
    <hyperlink ref="BG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68" orientation="portrait" horizontalDpi="300" verticalDpi="300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90"/>
  <sheetViews>
    <sheetView zoomScaleNormal="100" zoomScaleSheetLayoutView="100" workbookViewId="0">
      <selection activeCell="BI16" sqref="BI16"/>
    </sheetView>
  </sheetViews>
  <sheetFormatPr baseColWidth="10" defaultRowHeight="12.75" x14ac:dyDescent="0.25"/>
  <cols>
    <col min="1" max="1" width="16.140625" style="4" customWidth="1"/>
    <col min="2" max="2" width="6.42578125" style="4" bestFit="1" customWidth="1"/>
    <col min="3" max="4" width="6.7109375" style="4" customWidth="1"/>
    <col min="5" max="5" width="1.7109375" style="4" customWidth="1"/>
    <col min="6" max="6" width="7.140625" style="4" customWidth="1"/>
    <col min="7" max="7" width="5.85546875" style="4" customWidth="1"/>
    <col min="8" max="8" width="5.5703125" style="4" customWidth="1"/>
    <col min="9" max="9" width="1.7109375" style="4" customWidth="1"/>
    <col min="10" max="10" width="5.85546875" style="4" customWidth="1"/>
    <col min="11" max="11" width="5.5703125" style="4" customWidth="1"/>
    <col min="12" max="12" width="5.7109375" style="4" customWidth="1"/>
    <col min="13" max="13" width="1.7109375" style="4" customWidth="1"/>
    <col min="14" max="15" width="5.42578125" style="4" bestFit="1" customWidth="1"/>
    <col min="16" max="16" width="5.85546875" style="4" customWidth="1"/>
    <col min="17" max="17" width="1.7109375" style="4" customWidth="1"/>
    <col min="18" max="20" width="5.42578125" style="4" bestFit="1" customWidth="1"/>
    <col min="21" max="21" width="1.7109375" style="4" customWidth="1"/>
    <col min="22" max="23" width="5.42578125" style="4" bestFit="1" customWidth="1"/>
    <col min="24" max="24" width="5.28515625" style="4" bestFit="1" customWidth="1"/>
    <col min="25" max="25" width="1.7109375" style="4" customWidth="1"/>
    <col min="26" max="26" width="5" style="4" bestFit="1" customWidth="1"/>
    <col min="27" max="28" width="4.42578125" style="4" customWidth="1"/>
    <col min="29" max="29" width="8.85546875" style="4" customWidth="1"/>
    <col min="30" max="30" width="12" style="8" hidden="1" customWidth="1"/>
    <col min="31" max="33" width="6.5703125" style="24" hidden="1" customWidth="1"/>
    <col min="34" max="34" width="1.7109375" style="24" hidden="1" customWidth="1"/>
    <col min="35" max="35" width="6.140625" style="24" hidden="1" customWidth="1"/>
    <col min="36" max="37" width="5.7109375" style="24" hidden="1" customWidth="1"/>
    <col min="38" max="38" width="1.7109375" style="24" hidden="1" customWidth="1"/>
    <col min="39" max="41" width="5.7109375" style="24" hidden="1" customWidth="1"/>
    <col min="42" max="42" width="1.7109375" style="24" hidden="1" customWidth="1"/>
    <col min="43" max="45" width="5.7109375" style="24" hidden="1" customWidth="1"/>
    <col min="46" max="46" width="1.7109375" style="24" hidden="1" customWidth="1"/>
    <col min="47" max="49" width="5.7109375" style="24" hidden="1" customWidth="1"/>
    <col min="50" max="50" width="1.7109375" style="24" hidden="1" customWidth="1"/>
    <col min="51" max="53" width="5.7109375" style="24" hidden="1" customWidth="1"/>
    <col min="54" max="54" width="1.7109375" style="24" hidden="1" customWidth="1"/>
    <col min="55" max="55" width="5.7109375" style="24" hidden="1" customWidth="1"/>
    <col min="56" max="56" width="5" style="24" hidden="1" customWidth="1"/>
    <col min="57" max="57" width="5.28515625" style="24" hidden="1" customWidth="1"/>
    <col min="58" max="58" width="11.42578125" style="4" hidden="1" customWidth="1"/>
    <col min="59" max="256" width="11.42578125" style="4"/>
    <col min="257" max="257" width="16.140625" style="4" customWidth="1"/>
    <col min="258" max="258" width="6" style="4" customWidth="1"/>
    <col min="259" max="259" width="6" style="4" bestFit="1" customWidth="1"/>
    <col min="260" max="260" width="5.7109375" style="4" bestFit="1" customWidth="1"/>
    <col min="261" max="261" width="1.7109375" style="4" customWidth="1"/>
    <col min="262" max="262" width="6" style="4" bestFit="1" customWidth="1"/>
    <col min="263" max="264" width="5" style="4" customWidth="1"/>
    <col min="265" max="265" width="1.7109375" style="4" customWidth="1"/>
    <col min="266" max="268" width="5" style="4" customWidth="1"/>
    <col min="269" max="269" width="1.7109375" style="4" customWidth="1"/>
    <col min="270" max="272" width="5.140625" style="4" bestFit="1" customWidth="1"/>
    <col min="273" max="273" width="1.7109375" style="4" customWidth="1"/>
    <col min="274" max="276" width="5.140625" style="4" bestFit="1" customWidth="1"/>
    <col min="277" max="277" width="1.7109375" style="4" customWidth="1"/>
    <col min="278" max="280" width="5.140625" style="4" bestFit="1" customWidth="1"/>
    <col min="281" max="281" width="1.7109375" style="4" customWidth="1"/>
    <col min="282" max="282" width="4.85546875" style="4" bestFit="1" customWidth="1"/>
    <col min="283" max="284" width="4.42578125" style="4" customWidth="1"/>
    <col min="285" max="285" width="8.85546875" style="4" customWidth="1"/>
    <col min="286" max="286" width="12" style="4" customWidth="1"/>
    <col min="287" max="289" width="6" style="4" customWidth="1"/>
    <col min="290" max="290" width="1.7109375" style="4" customWidth="1"/>
    <col min="291" max="291" width="6.140625" style="4" customWidth="1"/>
    <col min="292" max="293" width="5.140625" style="4" customWidth="1"/>
    <col min="294" max="294" width="1.7109375" style="4" customWidth="1"/>
    <col min="295" max="297" width="5" style="4" customWidth="1"/>
    <col min="298" max="298" width="1.7109375" style="4" customWidth="1"/>
    <col min="299" max="301" width="5" style="4" customWidth="1"/>
    <col min="302" max="302" width="1.7109375" style="4" customWidth="1"/>
    <col min="303" max="305" width="5" style="4" customWidth="1"/>
    <col min="306" max="306" width="1.7109375" style="4" customWidth="1"/>
    <col min="307" max="309" width="5.140625" style="4" customWidth="1"/>
    <col min="310" max="310" width="1.7109375" style="4" customWidth="1"/>
    <col min="311" max="312" width="5" style="4" customWidth="1"/>
    <col min="313" max="313" width="5.28515625" style="4" customWidth="1"/>
    <col min="314" max="512" width="11.42578125" style="4"/>
    <col min="513" max="513" width="16.140625" style="4" customWidth="1"/>
    <col min="514" max="514" width="6" style="4" customWidth="1"/>
    <col min="515" max="515" width="6" style="4" bestFit="1" customWidth="1"/>
    <col min="516" max="516" width="5.7109375" style="4" bestFit="1" customWidth="1"/>
    <col min="517" max="517" width="1.7109375" style="4" customWidth="1"/>
    <col min="518" max="518" width="6" style="4" bestFit="1" customWidth="1"/>
    <col min="519" max="520" width="5" style="4" customWidth="1"/>
    <col min="521" max="521" width="1.7109375" style="4" customWidth="1"/>
    <col min="522" max="524" width="5" style="4" customWidth="1"/>
    <col min="525" max="525" width="1.7109375" style="4" customWidth="1"/>
    <col min="526" max="528" width="5.140625" style="4" bestFit="1" customWidth="1"/>
    <col min="529" max="529" width="1.7109375" style="4" customWidth="1"/>
    <col min="530" max="532" width="5.140625" style="4" bestFit="1" customWidth="1"/>
    <col min="533" max="533" width="1.7109375" style="4" customWidth="1"/>
    <col min="534" max="536" width="5.140625" style="4" bestFit="1" customWidth="1"/>
    <col min="537" max="537" width="1.7109375" style="4" customWidth="1"/>
    <col min="538" max="538" width="4.85546875" style="4" bestFit="1" customWidth="1"/>
    <col min="539" max="540" width="4.42578125" style="4" customWidth="1"/>
    <col min="541" max="541" width="8.85546875" style="4" customWidth="1"/>
    <col min="542" max="542" width="12" style="4" customWidth="1"/>
    <col min="543" max="545" width="6" style="4" customWidth="1"/>
    <col min="546" max="546" width="1.7109375" style="4" customWidth="1"/>
    <col min="547" max="547" width="6.140625" style="4" customWidth="1"/>
    <col min="548" max="549" width="5.140625" style="4" customWidth="1"/>
    <col min="550" max="550" width="1.7109375" style="4" customWidth="1"/>
    <col min="551" max="553" width="5" style="4" customWidth="1"/>
    <col min="554" max="554" width="1.7109375" style="4" customWidth="1"/>
    <col min="555" max="557" width="5" style="4" customWidth="1"/>
    <col min="558" max="558" width="1.7109375" style="4" customWidth="1"/>
    <col min="559" max="561" width="5" style="4" customWidth="1"/>
    <col min="562" max="562" width="1.7109375" style="4" customWidth="1"/>
    <col min="563" max="565" width="5.140625" style="4" customWidth="1"/>
    <col min="566" max="566" width="1.7109375" style="4" customWidth="1"/>
    <col min="567" max="568" width="5" style="4" customWidth="1"/>
    <col min="569" max="569" width="5.28515625" style="4" customWidth="1"/>
    <col min="570" max="768" width="11.42578125" style="4"/>
    <col min="769" max="769" width="16.140625" style="4" customWidth="1"/>
    <col min="770" max="770" width="6" style="4" customWidth="1"/>
    <col min="771" max="771" width="6" style="4" bestFit="1" customWidth="1"/>
    <col min="772" max="772" width="5.7109375" style="4" bestFit="1" customWidth="1"/>
    <col min="773" max="773" width="1.7109375" style="4" customWidth="1"/>
    <col min="774" max="774" width="6" style="4" bestFit="1" customWidth="1"/>
    <col min="775" max="776" width="5" style="4" customWidth="1"/>
    <col min="777" max="777" width="1.7109375" style="4" customWidth="1"/>
    <col min="778" max="780" width="5" style="4" customWidth="1"/>
    <col min="781" max="781" width="1.7109375" style="4" customWidth="1"/>
    <col min="782" max="784" width="5.140625" style="4" bestFit="1" customWidth="1"/>
    <col min="785" max="785" width="1.7109375" style="4" customWidth="1"/>
    <col min="786" max="788" width="5.140625" style="4" bestFit="1" customWidth="1"/>
    <col min="789" max="789" width="1.7109375" style="4" customWidth="1"/>
    <col min="790" max="792" width="5.140625" style="4" bestFit="1" customWidth="1"/>
    <col min="793" max="793" width="1.7109375" style="4" customWidth="1"/>
    <col min="794" max="794" width="4.85546875" style="4" bestFit="1" customWidth="1"/>
    <col min="795" max="796" width="4.42578125" style="4" customWidth="1"/>
    <col min="797" max="797" width="8.85546875" style="4" customWidth="1"/>
    <col min="798" max="798" width="12" style="4" customWidth="1"/>
    <col min="799" max="801" width="6" style="4" customWidth="1"/>
    <col min="802" max="802" width="1.7109375" style="4" customWidth="1"/>
    <col min="803" max="803" width="6.140625" style="4" customWidth="1"/>
    <col min="804" max="805" width="5.140625" style="4" customWidth="1"/>
    <col min="806" max="806" width="1.7109375" style="4" customWidth="1"/>
    <col min="807" max="809" width="5" style="4" customWidth="1"/>
    <col min="810" max="810" width="1.7109375" style="4" customWidth="1"/>
    <col min="811" max="813" width="5" style="4" customWidth="1"/>
    <col min="814" max="814" width="1.7109375" style="4" customWidth="1"/>
    <col min="815" max="817" width="5" style="4" customWidth="1"/>
    <col min="818" max="818" width="1.7109375" style="4" customWidth="1"/>
    <col min="819" max="821" width="5.140625" style="4" customWidth="1"/>
    <col min="822" max="822" width="1.7109375" style="4" customWidth="1"/>
    <col min="823" max="824" width="5" style="4" customWidth="1"/>
    <col min="825" max="825" width="5.28515625" style="4" customWidth="1"/>
    <col min="826" max="1024" width="11.42578125" style="4"/>
    <col min="1025" max="1025" width="16.140625" style="4" customWidth="1"/>
    <col min="1026" max="1026" width="6" style="4" customWidth="1"/>
    <col min="1027" max="1027" width="6" style="4" bestFit="1" customWidth="1"/>
    <col min="1028" max="1028" width="5.7109375" style="4" bestFit="1" customWidth="1"/>
    <col min="1029" max="1029" width="1.7109375" style="4" customWidth="1"/>
    <col min="1030" max="1030" width="6" style="4" bestFit="1" customWidth="1"/>
    <col min="1031" max="1032" width="5" style="4" customWidth="1"/>
    <col min="1033" max="1033" width="1.7109375" style="4" customWidth="1"/>
    <col min="1034" max="1036" width="5" style="4" customWidth="1"/>
    <col min="1037" max="1037" width="1.7109375" style="4" customWidth="1"/>
    <col min="1038" max="1040" width="5.140625" style="4" bestFit="1" customWidth="1"/>
    <col min="1041" max="1041" width="1.7109375" style="4" customWidth="1"/>
    <col min="1042" max="1044" width="5.140625" style="4" bestFit="1" customWidth="1"/>
    <col min="1045" max="1045" width="1.7109375" style="4" customWidth="1"/>
    <col min="1046" max="1048" width="5.140625" style="4" bestFit="1" customWidth="1"/>
    <col min="1049" max="1049" width="1.7109375" style="4" customWidth="1"/>
    <col min="1050" max="1050" width="4.85546875" style="4" bestFit="1" customWidth="1"/>
    <col min="1051" max="1052" width="4.42578125" style="4" customWidth="1"/>
    <col min="1053" max="1053" width="8.85546875" style="4" customWidth="1"/>
    <col min="1054" max="1054" width="12" style="4" customWidth="1"/>
    <col min="1055" max="1057" width="6" style="4" customWidth="1"/>
    <col min="1058" max="1058" width="1.7109375" style="4" customWidth="1"/>
    <col min="1059" max="1059" width="6.140625" style="4" customWidth="1"/>
    <col min="1060" max="1061" width="5.140625" style="4" customWidth="1"/>
    <col min="1062" max="1062" width="1.7109375" style="4" customWidth="1"/>
    <col min="1063" max="1065" width="5" style="4" customWidth="1"/>
    <col min="1066" max="1066" width="1.7109375" style="4" customWidth="1"/>
    <col min="1067" max="1069" width="5" style="4" customWidth="1"/>
    <col min="1070" max="1070" width="1.7109375" style="4" customWidth="1"/>
    <col min="1071" max="1073" width="5" style="4" customWidth="1"/>
    <col min="1074" max="1074" width="1.7109375" style="4" customWidth="1"/>
    <col min="1075" max="1077" width="5.140625" style="4" customWidth="1"/>
    <col min="1078" max="1078" width="1.7109375" style="4" customWidth="1"/>
    <col min="1079" max="1080" width="5" style="4" customWidth="1"/>
    <col min="1081" max="1081" width="5.28515625" style="4" customWidth="1"/>
    <col min="1082" max="1280" width="11.42578125" style="4"/>
    <col min="1281" max="1281" width="16.140625" style="4" customWidth="1"/>
    <col min="1282" max="1282" width="6" style="4" customWidth="1"/>
    <col min="1283" max="1283" width="6" style="4" bestFit="1" customWidth="1"/>
    <col min="1284" max="1284" width="5.7109375" style="4" bestFit="1" customWidth="1"/>
    <col min="1285" max="1285" width="1.7109375" style="4" customWidth="1"/>
    <col min="1286" max="1286" width="6" style="4" bestFit="1" customWidth="1"/>
    <col min="1287" max="1288" width="5" style="4" customWidth="1"/>
    <col min="1289" max="1289" width="1.7109375" style="4" customWidth="1"/>
    <col min="1290" max="1292" width="5" style="4" customWidth="1"/>
    <col min="1293" max="1293" width="1.7109375" style="4" customWidth="1"/>
    <col min="1294" max="1296" width="5.140625" style="4" bestFit="1" customWidth="1"/>
    <col min="1297" max="1297" width="1.7109375" style="4" customWidth="1"/>
    <col min="1298" max="1300" width="5.140625" style="4" bestFit="1" customWidth="1"/>
    <col min="1301" max="1301" width="1.7109375" style="4" customWidth="1"/>
    <col min="1302" max="1304" width="5.140625" style="4" bestFit="1" customWidth="1"/>
    <col min="1305" max="1305" width="1.7109375" style="4" customWidth="1"/>
    <col min="1306" max="1306" width="4.85546875" style="4" bestFit="1" customWidth="1"/>
    <col min="1307" max="1308" width="4.42578125" style="4" customWidth="1"/>
    <col min="1309" max="1309" width="8.85546875" style="4" customWidth="1"/>
    <col min="1310" max="1310" width="12" style="4" customWidth="1"/>
    <col min="1311" max="1313" width="6" style="4" customWidth="1"/>
    <col min="1314" max="1314" width="1.7109375" style="4" customWidth="1"/>
    <col min="1315" max="1315" width="6.140625" style="4" customWidth="1"/>
    <col min="1316" max="1317" width="5.140625" style="4" customWidth="1"/>
    <col min="1318" max="1318" width="1.7109375" style="4" customWidth="1"/>
    <col min="1319" max="1321" width="5" style="4" customWidth="1"/>
    <col min="1322" max="1322" width="1.7109375" style="4" customWidth="1"/>
    <col min="1323" max="1325" width="5" style="4" customWidth="1"/>
    <col min="1326" max="1326" width="1.7109375" style="4" customWidth="1"/>
    <col min="1327" max="1329" width="5" style="4" customWidth="1"/>
    <col min="1330" max="1330" width="1.7109375" style="4" customWidth="1"/>
    <col min="1331" max="1333" width="5.140625" style="4" customWidth="1"/>
    <col min="1334" max="1334" width="1.7109375" style="4" customWidth="1"/>
    <col min="1335" max="1336" width="5" style="4" customWidth="1"/>
    <col min="1337" max="1337" width="5.28515625" style="4" customWidth="1"/>
    <col min="1338" max="1536" width="11.42578125" style="4"/>
    <col min="1537" max="1537" width="16.140625" style="4" customWidth="1"/>
    <col min="1538" max="1538" width="6" style="4" customWidth="1"/>
    <col min="1539" max="1539" width="6" style="4" bestFit="1" customWidth="1"/>
    <col min="1540" max="1540" width="5.7109375" style="4" bestFit="1" customWidth="1"/>
    <col min="1541" max="1541" width="1.7109375" style="4" customWidth="1"/>
    <col min="1542" max="1542" width="6" style="4" bestFit="1" customWidth="1"/>
    <col min="1543" max="1544" width="5" style="4" customWidth="1"/>
    <col min="1545" max="1545" width="1.7109375" style="4" customWidth="1"/>
    <col min="1546" max="1548" width="5" style="4" customWidth="1"/>
    <col min="1549" max="1549" width="1.7109375" style="4" customWidth="1"/>
    <col min="1550" max="1552" width="5.140625" style="4" bestFit="1" customWidth="1"/>
    <col min="1553" max="1553" width="1.7109375" style="4" customWidth="1"/>
    <col min="1554" max="1556" width="5.140625" style="4" bestFit="1" customWidth="1"/>
    <col min="1557" max="1557" width="1.7109375" style="4" customWidth="1"/>
    <col min="1558" max="1560" width="5.140625" style="4" bestFit="1" customWidth="1"/>
    <col min="1561" max="1561" width="1.7109375" style="4" customWidth="1"/>
    <col min="1562" max="1562" width="4.85546875" style="4" bestFit="1" customWidth="1"/>
    <col min="1563" max="1564" width="4.42578125" style="4" customWidth="1"/>
    <col min="1565" max="1565" width="8.85546875" style="4" customWidth="1"/>
    <col min="1566" max="1566" width="12" style="4" customWidth="1"/>
    <col min="1567" max="1569" width="6" style="4" customWidth="1"/>
    <col min="1570" max="1570" width="1.7109375" style="4" customWidth="1"/>
    <col min="1571" max="1571" width="6.140625" style="4" customWidth="1"/>
    <col min="1572" max="1573" width="5.140625" style="4" customWidth="1"/>
    <col min="1574" max="1574" width="1.7109375" style="4" customWidth="1"/>
    <col min="1575" max="1577" width="5" style="4" customWidth="1"/>
    <col min="1578" max="1578" width="1.7109375" style="4" customWidth="1"/>
    <col min="1579" max="1581" width="5" style="4" customWidth="1"/>
    <col min="1582" max="1582" width="1.7109375" style="4" customWidth="1"/>
    <col min="1583" max="1585" width="5" style="4" customWidth="1"/>
    <col min="1586" max="1586" width="1.7109375" style="4" customWidth="1"/>
    <col min="1587" max="1589" width="5.140625" style="4" customWidth="1"/>
    <col min="1590" max="1590" width="1.7109375" style="4" customWidth="1"/>
    <col min="1591" max="1592" width="5" style="4" customWidth="1"/>
    <col min="1593" max="1593" width="5.28515625" style="4" customWidth="1"/>
    <col min="1594" max="1792" width="11.42578125" style="4"/>
    <col min="1793" max="1793" width="16.140625" style="4" customWidth="1"/>
    <col min="1794" max="1794" width="6" style="4" customWidth="1"/>
    <col min="1795" max="1795" width="6" style="4" bestFit="1" customWidth="1"/>
    <col min="1796" max="1796" width="5.7109375" style="4" bestFit="1" customWidth="1"/>
    <col min="1797" max="1797" width="1.7109375" style="4" customWidth="1"/>
    <col min="1798" max="1798" width="6" style="4" bestFit="1" customWidth="1"/>
    <col min="1799" max="1800" width="5" style="4" customWidth="1"/>
    <col min="1801" max="1801" width="1.7109375" style="4" customWidth="1"/>
    <col min="1802" max="1804" width="5" style="4" customWidth="1"/>
    <col min="1805" max="1805" width="1.7109375" style="4" customWidth="1"/>
    <col min="1806" max="1808" width="5.140625" style="4" bestFit="1" customWidth="1"/>
    <col min="1809" max="1809" width="1.7109375" style="4" customWidth="1"/>
    <col min="1810" max="1812" width="5.140625" style="4" bestFit="1" customWidth="1"/>
    <col min="1813" max="1813" width="1.7109375" style="4" customWidth="1"/>
    <col min="1814" max="1816" width="5.140625" style="4" bestFit="1" customWidth="1"/>
    <col min="1817" max="1817" width="1.7109375" style="4" customWidth="1"/>
    <col min="1818" max="1818" width="4.85546875" style="4" bestFit="1" customWidth="1"/>
    <col min="1819" max="1820" width="4.42578125" style="4" customWidth="1"/>
    <col min="1821" max="1821" width="8.85546875" style="4" customWidth="1"/>
    <col min="1822" max="1822" width="12" style="4" customWidth="1"/>
    <col min="1823" max="1825" width="6" style="4" customWidth="1"/>
    <col min="1826" max="1826" width="1.7109375" style="4" customWidth="1"/>
    <col min="1827" max="1827" width="6.140625" style="4" customWidth="1"/>
    <col min="1828" max="1829" width="5.140625" style="4" customWidth="1"/>
    <col min="1830" max="1830" width="1.7109375" style="4" customWidth="1"/>
    <col min="1831" max="1833" width="5" style="4" customWidth="1"/>
    <col min="1834" max="1834" width="1.7109375" style="4" customWidth="1"/>
    <col min="1835" max="1837" width="5" style="4" customWidth="1"/>
    <col min="1838" max="1838" width="1.7109375" style="4" customWidth="1"/>
    <col min="1839" max="1841" width="5" style="4" customWidth="1"/>
    <col min="1842" max="1842" width="1.7109375" style="4" customWidth="1"/>
    <col min="1843" max="1845" width="5.140625" style="4" customWidth="1"/>
    <col min="1846" max="1846" width="1.7109375" style="4" customWidth="1"/>
    <col min="1847" max="1848" width="5" style="4" customWidth="1"/>
    <col min="1849" max="1849" width="5.28515625" style="4" customWidth="1"/>
    <col min="1850" max="2048" width="11.42578125" style="4"/>
    <col min="2049" max="2049" width="16.140625" style="4" customWidth="1"/>
    <col min="2050" max="2050" width="6" style="4" customWidth="1"/>
    <col min="2051" max="2051" width="6" style="4" bestFit="1" customWidth="1"/>
    <col min="2052" max="2052" width="5.7109375" style="4" bestFit="1" customWidth="1"/>
    <col min="2053" max="2053" width="1.7109375" style="4" customWidth="1"/>
    <col min="2054" max="2054" width="6" style="4" bestFit="1" customWidth="1"/>
    <col min="2055" max="2056" width="5" style="4" customWidth="1"/>
    <col min="2057" max="2057" width="1.7109375" style="4" customWidth="1"/>
    <col min="2058" max="2060" width="5" style="4" customWidth="1"/>
    <col min="2061" max="2061" width="1.7109375" style="4" customWidth="1"/>
    <col min="2062" max="2064" width="5.140625" style="4" bestFit="1" customWidth="1"/>
    <col min="2065" max="2065" width="1.7109375" style="4" customWidth="1"/>
    <col min="2066" max="2068" width="5.140625" style="4" bestFit="1" customWidth="1"/>
    <col min="2069" max="2069" width="1.7109375" style="4" customWidth="1"/>
    <col min="2070" max="2072" width="5.140625" style="4" bestFit="1" customWidth="1"/>
    <col min="2073" max="2073" width="1.7109375" style="4" customWidth="1"/>
    <col min="2074" max="2074" width="4.85546875" style="4" bestFit="1" customWidth="1"/>
    <col min="2075" max="2076" width="4.42578125" style="4" customWidth="1"/>
    <col min="2077" max="2077" width="8.85546875" style="4" customWidth="1"/>
    <col min="2078" max="2078" width="12" style="4" customWidth="1"/>
    <col min="2079" max="2081" width="6" style="4" customWidth="1"/>
    <col min="2082" max="2082" width="1.7109375" style="4" customWidth="1"/>
    <col min="2083" max="2083" width="6.140625" style="4" customWidth="1"/>
    <col min="2084" max="2085" width="5.140625" style="4" customWidth="1"/>
    <col min="2086" max="2086" width="1.7109375" style="4" customWidth="1"/>
    <col min="2087" max="2089" width="5" style="4" customWidth="1"/>
    <col min="2090" max="2090" width="1.7109375" style="4" customWidth="1"/>
    <col min="2091" max="2093" width="5" style="4" customWidth="1"/>
    <col min="2094" max="2094" width="1.7109375" style="4" customWidth="1"/>
    <col min="2095" max="2097" width="5" style="4" customWidth="1"/>
    <col min="2098" max="2098" width="1.7109375" style="4" customWidth="1"/>
    <col min="2099" max="2101" width="5.140625" style="4" customWidth="1"/>
    <col min="2102" max="2102" width="1.7109375" style="4" customWidth="1"/>
    <col min="2103" max="2104" width="5" style="4" customWidth="1"/>
    <col min="2105" max="2105" width="5.28515625" style="4" customWidth="1"/>
    <col min="2106" max="2304" width="11.42578125" style="4"/>
    <col min="2305" max="2305" width="16.140625" style="4" customWidth="1"/>
    <col min="2306" max="2306" width="6" style="4" customWidth="1"/>
    <col min="2307" max="2307" width="6" style="4" bestFit="1" customWidth="1"/>
    <col min="2308" max="2308" width="5.7109375" style="4" bestFit="1" customWidth="1"/>
    <col min="2309" max="2309" width="1.7109375" style="4" customWidth="1"/>
    <col min="2310" max="2310" width="6" style="4" bestFit="1" customWidth="1"/>
    <col min="2311" max="2312" width="5" style="4" customWidth="1"/>
    <col min="2313" max="2313" width="1.7109375" style="4" customWidth="1"/>
    <col min="2314" max="2316" width="5" style="4" customWidth="1"/>
    <col min="2317" max="2317" width="1.7109375" style="4" customWidth="1"/>
    <col min="2318" max="2320" width="5.140625" style="4" bestFit="1" customWidth="1"/>
    <col min="2321" max="2321" width="1.7109375" style="4" customWidth="1"/>
    <col min="2322" max="2324" width="5.140625" style="4" bestFit="1" customWidth="1"/>
    <col min="2325" max="2325" width="1.7109375" style="4" customWidth="1"/>
    <col min="2326" max="2328" width="5.140625" style="4" bestFit="1" customWidth="1"/>
    <col min="2329" max="2329" width="1.7109375" style="4" customWidth="1"/>
    <col min="2330" max="2330" width="4.85546875" style="4" bestFit="1" customWidth="1"/>
    <col min="2331" max="2332" width="4.42578125" style="4" customWidth="1"/>
    <col min="2333" max="2333" width="8.85546875" style="4" customWidth="1"/>
    <col min="2334" max="2334" width="12" style="4" customWidth="1"/>
    <col min="2335" max="2337" width="6" style="4" customWidth="1"/>
    <col min="2338" max="2338" width="1.7109375" style="4" customWidth="1"/>
    <col min="2339" max="2339" width="6.140625" style="4" customWidth="1"/>
    <col min="2340" max="2341" width="5.140625" style="4" customWidth="1"/>
    <col min="2342" max="2342" width="1.7109375" style="4" customWidth="1"/>
    <col min="2343" max="2345" width="5" style="4" customWidth="1"/>
    <col min="2346" max="2346" width="1.7109375" style="4" customWidth="1"/>
    <col min="2347" max="2349" width="5" style="4" customWidth="1"/>
    <col min="2350" max="2350" width="1.7109375" style="4" customWidth="1"/>
    <col min="2351" max="2353" width="5" style="4" customWidth="1"/>
    <col min="2354" max="2354" width="1.7109375" style="4" customWidth="1"/>
    <col min="2355" max="2357" width="5.140625" style="4" customWidth="1"/>
    <col min="2358" max="2358" width="1.7109375" style="4" customWidth="1"/>
    <col min="2359" max="2360" width="5" style="4" customWidth="1"/>
    <col min="2361" max="2361" width="5.28515625" style="4" customWidth="1"/>
    <col min="2362" max="2560" width="11.42578125" style="4"/>
    <col min="2561" max="2561" width="16.140625" style="4" customWidth="1"/>
    <col min="2562" max="2562" width="6" style="4" customWidth="1"/>
    <col min="2563" max="2563" width="6" style="4" bestFit="1" customWidth="1"/>
    <col min="2564" max="2564" width="5.7109375" style="4" bestFit="1" customWidth="1"/>
    <col min="2565" max="2565" width="1.7109375" style="4" customWidth="1"/>
    <col min="2566" max="2566" width="6" style="4" bestFit="1" customWidth="1"/>
    <col min="2567" max="2568" width="5" style="4" customWidth="1"/>
    <col min="2569" max="2569" width="1.7109375" style="4" customWidth="1"/>
    <col min="2570" max="2572" width="5" style="4" customWidth="1"/>
    <col min="2573" max="2573" width="1.7109375" style="4" customWidth="1"/>
    <col min="2574" max="2576" width="5.140625" style="4" bestFit="1" customWidth="1"/>
    <col min="2577" max="2577" width="1.7109375" style="4" customWidth="1"/>
    <col min="2578" max="2580" width="5.140625" style="4" bestFit="1" customWidth="1"/>
    <col min="2581" max="2581" width="1.7109375" style="4" customWidth="1"/>
    <col min="2582" max="2584" width="5.140625" style="4" bestFit="1" customWidth="1"/>
    <col min="2585" max="2585" width="1.7109375" style="4" customWidth="1"/>
    <col min="2586" max="2586" width="4.85546875" style="4" bestFit="1" customWidth="1"/>
    <col min="2587" max="2588" width="4.42578125" style="4" customWidth="1"/>
    <col min="2589" max="2589" width="8.85546875" style="4" customWidth="1"/>
    <col min="2590" max="2590" width="12" style="4" customWidth="1"/>
    <col min="2591" max="2593" width="6" style="4" customWidth="1"/>
    <col min="2594" max="2594" width="1.7109375" style="4" customWidth="1"/>
    <col min="2595" max="2595" width="6.140625" style="4" customWidth="1"/>
    <col min="2596" max="2597" width="5.140625" style="4" customWidth="1"/>
    <col min="2598" max="2598" width="1.7109375" style="4" customWidth="1"/>
    <col min="2599" max="2601" width="5" style="4" customWidth="1"/>
    <col min="2602" max="2602" width="1.7109375" style="4" customWidth="1"/>
    <col min="2603" max="2605" width="5" style="4" customWidth="1"/>
    <col min="2606" max="2606" width="1.7109375" style="4" customWidth="1"/>
    <col min="2607" max="2609" width="5" style="4" customWidth="1"/>
    <col min="2610" max="2610" width="1.7109375" style="4" customWidth="1"/>
    <col min="2611" max="2613" width="5.140625" style="4" customWidth="1"/>
    <col min="2614" max="2614" width="1.7109375" style="4" customWidth="1"/>
    <col min="2615" max="2616" width="5" style="4" customWidth="1"/>
    <col min="2617" max="2617" width="5.28515625" style="4" customWidth="1"/>
    <col min="2618" max="2816" width="11.42578125" style="4"/>
    <col min="2817" max="2817" width="16.140625" style="4" customWidth="1"/>
    <col min="2818" max="2818" width="6" style="4" customWidth="1"/>
    <col min="2819" max="2819" width="6" style="4" bestFit="1" customWidth="1"/>
    <col min="2820" max="2820" width="5.7109375" style="4" bestFit="1" customWidth="1"/>
    <col min="2821" max="2821" width="1.7109375" style="4" customWidth="1"/>
    <col min="2822" max="2822" width="6" style="4" bestFit="1" customWidth="1"/>
    <col min="2823" max="2824" width="5" style="4" customWidth="1"/>
    <col min="2825" max="2825" width="1.7109375" style="4" customWidth="1"/>
    <col min="2826" max="2828" width="5" style="4" customWidth="1"/>
    <col min="2829" max="2829" width="1.7109375" style="4" customWidth="1"/>
    <col min="2830" max="2832" width="5.140625" style="4" bestFit="1" customWidth="1"/>
    <col min="2833" max="2833" width="1.7109375" style="4" customWidth="1"/>
    <col min="2834" max="2836" width="5.140625" style="4" bestFit="1" customWidth="1"/>
    <col min="2837" max="2837" width="1.7109375" style="4" customWidth="1"/>
    <col min="2838" max="2840" width="5.140625" style="4" bestFit="1" customWidth="1"/>
    <col min="2841" max="2841" width="1.7109375" style="4" customWidth="1"/>
    <col min="2842" max="2842" width="4.85546875" style="4" bestFit="1" customWidth="1"/>
    <col min="2843" max="2844" width="4.42578125" style="4" customWidth="1"/>
    <col min="2845" max="2845" width="8.85546875" style="4" customWidth="1"/>
    <col min="2846" max="2846" width="12" style="4" customWidth="1"/>
    <col min="2847" max="2849" width="6" style="4" customWidth="1"/>
    <col min="2850" max="2850" width="1.7109375" style="4" customWidth="1"/>
    <col min="2851" max="2851" width="6.140625" style="4" customWidth="1"/>
    <col min="2852" max="2853" width="5.140625" style="4" customWidth="1"/>
    <col min="2854" max="2854" width="1.7109375" style="4" customWidth="1"/>
    <col min="2855" max="2857" width="5" style="4" customWidth="1"/>
    <col min="2858" max="2858" width="1.7109375" style="4" customWidth="1"/>
    <col min="2859" max="2861" width="5" style="4" customWidth="1"/>
    <col min="2862" max="2862" width="1.7109375" style="4" customWidth="1"/>
    <col min="2863" max="2865" width="5" style="4" customWidth="1"/>
    <col min="2866" max="2866" width="1.7109375" style="4" customWidth="1"/>
    <col min="2867" max="2869" width="5.140625" style="4" customWidth="1"/>
    <col min="2870" max="2870" width="1.7109375" style="4" customWidth="1"/>
    <col min="2871" max="2872" width="5" style="4" customWidth="1"/>
    <col min="2873" max="2873" width="5.28515625" style="4" customWidth="1"/>
    <col min="2874" max="3072" width="11.42578125" style="4"/>
    <col min="3073" max="3073" width="16.140625" style="4" customWidth="1"/>
    <col min="3074" max="3074" width="6" style="4" customWidth="1"/>
    <col min="3075" max="3075" width="6" style="4" bestFit="1" customWidth="1"/>
    <col min="3076" max="3076" width="5.7109375" style="4" bestFit="1" customWidth="1"/>
    <col min="3077" max="3077" width="1.7109375" style="4" customWidth="1"/>
    <col min="3078" max="3078" width="6" style="4" bestFit="1" customWidth="1"/>
    <col min="3079" max="3080" width="5" style="4" customWidth="1"/>
    <col min="3081" max="3081" width="1.7109375" style="4" customWidth="1"/>
    <col min="3082" max="3084" width="5" style="4" customWidth="1"/>
    <col min="3085" max="3085" width="1.7109375" style="4" customWidth="1"/>
    <col min="3086" max="3088" width="5.140625" style="4" bestFit="1" customWidth="1"/>
    <col min="3089" max="3089" width="1.7109375" style="4" customWidth="1"/>
    <col min="3090" max="3092" width="5.140625" style="4" bestFit="1" customWidth="1"/>
    <col min="3093" max="3093" width="1.7109375" style="4" customWidth="1"/>
    <col min="3094" max="3096" width="5.140625" style="4" bestFit="1" customWidth="1"/>
    <col min="3097" max="3097" width="1.7109375" style="4" customWidth="1"/>
    <col min="3098" max="3098" width="4.85546875" style="4" bestFit="1" customWidth="1"/>
    <col min="3099" max="3100" width="4.42578125" style="4" customWidth="1"/>
    <col min="3101" max="3101" width="8.85546875" style="4" customWidth="1"/>
    <col min="3102" max="3102" width="12" style="4" customWidth="1"/>
    <col min="3103" max="3105" width="6" style="4" customWidth="1"/>
    <col min="3106" max="3106" width="1.7109375" style="4" customWidth="1"/>
    <col min="3107" max="3107" width="6.140625" style="4" customWidth="1"/>
    <col min="3108" max="3109" width="5.140625" style="4" customWidth="1"/>
    <col min="3110" max="3110" width="1.7109375" style="4" customWidth="1"/>
    <col min="3111" max="3113" width="5" style="4" customWidth="1"/>
    <col min="3114" max="3114" width="1.7109375" style="4" customWidth="1"/>
    <col min="3115" max="3117" width="5" style="4" customWidth="1"/>
    <col min="3118" max="3118" width="1.7109375" style="4" customWidth="1"/>
    <col min="3119" max="3121" width="5" style="4" customWidth="1"/>
    <col min="3122" max="3122" width="1.7109375" style="4" customWidth="1"/>
    <col min="3123" max="3125" width="5.140625" style="4" customWidth="1"/>
    <col min="3126" max="3126" width="1.7109375" style="4" customWidth="1"/>
    <col min="3127" max="3128" width="5" style="4" customWidth="1"/>
    <col min="3129" max="3129" width="5.28515625" style="4" customWidth="1"/>
    <col min="3130" max="3328" width="11.42578125" style="4"/>
    <col min="3329" max="3329" width="16.140625" style="4" customWidth="1"/>
    <col min="3330" max="3330" width="6" style="4" customWidth="1"/>
    <col min="3331" max="3331" width="6" style="4" bestFit="1" customWidth="1"/>
    <col min="3332" max="3332" width="5.7109375" style="4" bestFit="1" customWidth="1"/>
    <col min="3333" max="3333" width="1.7109375" style="4" customWidth="1"/>
    <col min="3334" max="3334" width="6" style="4" bestFit="1" customWidth="1"/>
    <col min="3335" max="3336" width="5" style="4" customWidth="1"/>
    <col min="3337" max="3337" width="1.7109375" style="4" customWidth="1"/>
    <col min="3338" max="3340" width="5" style="4" customWidth="1"/>
    <col min="3341" max="3341" width="1.7109375" style="4" customWidth="1"/>
    <col min="3342" max="3344" width="5.140625" style="4" bestFit="1" customWidth="1"/>
    <col min="3345" max="3345" width="1.7109375" style="4" customWidth="1"/>
    <col min="3346" max="3348" width="5.140625" style="4" bestFit="1" customWidth="1"/>
    <col min="3349" max="3349" width="1.7109375" style="4" customWidth="1"/>
    <col min="3350" max="3352" width="5.140625" style="4" bestFit="1" customWidth="1"/>
    <col min="3353" max="3353" width="1.7109375" style="4" customWidth="1"/>
    <col min="3354" max="3354" width="4.85546875" style="4" bestFit="1" customWidth="1"/>
    <col min="3355" max="3356" width="4.42578125" style="4" customWidth="1"/>
    <col min="3357" max="3357" width="8.85546875" style="4" customWidth="1"/>
    <col min="3358" max="3358" width="12" style="4" customWidth="1"/>
    <col min="3359" max="3361" width="6" style="4" customWidth="1"/>
    <col min="3362" max="3362" width="1.7109375" style="4" customWidth="1"/>
    <col min="3363" max="3363" width="6.140625" style="4" customWidth="1"/>
    <col min="3364" max="3365" width="5.140625" style="4" customWidth="1"/>
    <col min="3366" max="3366" width="1.7109375" style="4" customWidth="1"/>
    <col min="3367" max="3369" width="5" style="4" customWidth="1"/>
    <col min="3370" max="3370" width="1.7109375" style="4" customWidth="1"/>
    <col min="3371" max="3373" width="5" style="4" customWidth="1"/>
    <col min="3374" max="3374" width="1.7109375" style="4" customWidth="1"/>
    <col min="3375" max="3377" width="5" style="4" customWidth="1"/>
    <col min="3378" max="3378" width="1.7109375" style="4" customWidth="1"/>
    <col min="3379" max="3381" width="5.140625" style="4" customWidth="1"/>
    <col min="3382" max="3382" width="1.7109375" style="4" customWidth="1"/>
    <col min="3383" max="3384" width="5" style="4" customWidth="1"/>
    <col min="3385" max="3385" width="5.28515625" style="4" customWidth="1"/>
    <col min="3386" max="3584" width="11.42578125" style="4"/>
    <col min="3585" max="3585" width="16.140625" style="4" customWidth="1"/>
    <col min="3586" max="3586" width="6" style="4" customWidth="1"/>
    <col min="3587" max="3587" width="6" style="4" bestFit="1" customWidth="1"/>
    <col min="3588" max="3588" width="5.7109375" style="4" bestFit="1" customWidth="1"/>
    <col min="3589" max="3589" width="1.7109375" style="4" customWidth="1"/>
    <col min="3590" max="3590" width="6" style="4" bestFit="1" customWidth="1"/>
    <col min="3591" max="3592" width="5" style="4" customWidth="1"/>
    <col min="3593" max="3593" width="1.7109375" style="4" customWidth="1"/>
    <col min="3594" max="3596" width="5" style="4" customWidth="1"/>
    <col min="3597" max="3597" width="1.7109375" style="4" customWidth="1"/>
    <col min="3598" max="3600" width="5.140625" style="4" bestFit="1" customWidth="1"/>
    <col min="3601" max="3601" width="1.7109375" style="4" customWidth="1"/>
    <col min="3602" max="3604" width="5.140625" style="4" bestFit="1" customWidth="1"/>
    <col min="3605" max="3605" width="1.7109375" style="4" customWidth="1"/>
    <col min="3606" max="3608" width="5.140625" style="4" bestFit="1" customWidth="1"/>
    <col min="3609" max="3609" width="1.7109375" style="4" customWidth="1"/>
    <col min="3610" max="3610" width="4.85546875" style="4" bestFit="1" customWidth="1"/>
    <col min="3611" max="3612" width="4.42578125" style="4" customWidth="1"/>
    <col min="3613" max="3613" width="8.85546875" style="4" customWidth="1"/>
    <col min="3614" max="3614" width="12" style="4" customWidth="1"/>
    <col min="3615" max="3617" width="6" style="4" customWidth="1"/>
    <col min="3618" max="3618" width="1.7109375" style="4" customWidth="1"/>
    <col min="3619" max="3619" width="6.140625" style="4" customWidth="1"/>
    <col min="3620" max="3621" width="5.140625" style="4" customWidth="1"/>
    <col min="3622" max="3622" width="1.7109375" style="4" customWidth="1"/>
    <col min="3623" max="3625" width="5" style="4" customWidth="1"/>
    <col min="3626" max="3626" width="1.7109375" style="4" customWidth="1"/>
    <col min="3627" max="3629" width="5" style="4" customWidth="1"/>
    <col min="3630" max="3630" width="1.7109375" style="4" customWidth="1"/>
    <col min="3631" max="3633" width="5" style="4" customWidth="1"/>
    <col min="3634" max="3634" width="1.7109375" style="4" customWidth="1"/>
    <col min="3635" max="3637" width="5.140625" style="4" customWidth="1"/>
    <col min="3638" max="3638" width="1.7109375" style="4" customWidth="1"/>
    <col min="3639" max="3640" width="5" style="4" customWidth="1"/>
    <col min="3641" max="3641" width="5.28515625" style="4" customWidth="1"/>
    <col min="3642" max="3840" width="11.42578125" style="4"/>
    <col min="3841" max="3841" width="16.140625" style="4" customWidth="1"/>
    <col min="3842" max="3842" width="6" style="4" customWidth="1"/>
    <col min="3843" max="3843" width="6" style="4" bestFit="1" customWidth="1"/>
    <col min="3844" max="3844" width="5.7109375" style="4" bestFit="1" customWidth="1"/>
    <col min="3845" max="3845" width="1.7109375" style="4" customWidth="1"/>
    <col min="3846" max="3846" width="6" style="4" bestFit="1" customWidth="1"/>
    <col min="3847" max="3848" width="5" style="4" customWidth="1"/>
    <col min="3849" max="3849" width="1.7109375" style="4" customWidth="1"/>
    <col min="3850" max="3852" width="5" style="4" customWidth="1"/>
    <col min="3853" max="3853" width="1.7109375" style="4" customWidth="1"/>
    <col min="3854" max="3856" width="5.140625" style="4" bestFit="1" customWidth="1"/>
    <col min="3857" max="3857" width="1.7109375" style="4" customWidth="1"/>
    <col min="3858" max="3860" width="5.140625" style="4" bestFit="1" customWidth="1"/>
    <col min="3861" max="3861" width="1.7109375" style="4" customWidth="1"/>
    <col min="3862" max="3864" width="5.140625" style="4" bestFit="1" customWidth="1"/>
    <col min="3865" max="3865" width="1.7109375" style="4" customWidth="1"/>
    <col min="3866" max="3866" width="4.85546875" style="4" bestFit="1" customWidth="1"/>
    <col min="3867" max="3868" width="4.42578125" style="4" customWidth="1"/>
    <col min="3869" max="3869" width="8.85546875" style="4" customWidth="1"/>
    <col min="3870" max="3870" width="12" style="4" customWidth="1"/>
    <col min="3871" max="3873" width="6" style="4" customWidth="1"/>
    <col min="3874" max="3874" width="1.7109375" style="4" customWidth="1"/>
    <col min="3875" max="3875" width="6.140625" style="4" customWidth="1"/>
    <col min="3876" max="3877" width="5.140625" style="4" customWidth="1"/>
    <col min="3878" max="3878" width="1.7109375" style="4" customWidth="1"/>
    <col min="3879" max="3881" width="5" style="4" customWidth="1"/>
    <col min="3882" max="3882" width="1.7109375" style="4" customWidth="1"/>
    <col min="3883" max="3885" width="5" style="4" customWidth="1"/>
    <col min="3886" max="3886" width="1.7109375" style="4" customWidth="1"/>
    <col min="3887" max="3889" width="5" style="4" customWidth="1"/>
    <col min="3890" max="3890" width="1.7109375" style="4" customWidth="1"/>
    <col min="3891" max="3893" width="5.140625" style="4" customWidth="1"/>
    <col min="3894" max="3894" width="1.7109375" style="4" customWidth="1"/>
    <col min="3895" max="3896" width="5" style="4" customWidth="1"/>
    <col min="3897" max="3897" width="5.28515625" style="4" customWidth="1"/>
    <col min="3898" max="4096" width="11.42578125" style="4"/>
    <col min="4097" max="4097" width="16.140625" style="4" customWidth="1"/>
    <col min="4098" max="4098" width="6" style="4" customWidth="1"/>
    <col min="4099" max="4099" width="6" style="4" bestFit="1" customWidth="1"/>
    <col min="4100" max="4100" width="5.7109375" style="4" bestFit="1" customWidth="1"/>
    <col min="4101" max="4101" width="1.7109375" style="4" customWidth="1"/>
    <col min="4102" max="4102" width="6" style="4" bestFit="1" customWidth="1"/>
    <col min="4103" max="4104" width="5" style="4" customWidth="1"/>
    <col min="4105" max="4105" width="1.7109375" style="4" customWidth="1"/>
    <col min="4106" max="4108" width="5" style="4" customWidth="1"/>
    <col min="4109" max="4109" width="1.7109375" style="4" customWidth="1"/>
    <col min="4110" max="4112" width="5.140625" style="4" bestFit="1" customWidth="1"/>
    <col min="4113" max="4113" width="1.7109375" style="4" customWidth="1"/>
    <col min="4114" max="4116" width="5.140625" style="4" bestFit="1" customWidth="1"/>
    <col min="4117" max="4117" width="1.7109375" style="4" customWidth="1"/>
    <col min="4118" max="4120" width="5.140625" style="4" bestFit="1" customWidth="1"/>
    <col min="4121" max="4121" width="1.7109375" style="4" customWidth="1"/>
    <col min="4122" max="4122" width="4.85546875" style="4" bestFit="1" customWidth="1"/>
    <col min="4123" max="4124" width="4.42578125" style="4" customWidth="1"/>
    <col min="4125" max="4125" width="8.85546875" style="4" customWidth="1"/>
    <col min="4126" max="4126" width="12" style="4" customWidth="1"/>
    <col min="4127" max="4129" width="6" style="4" customWidth="1"/>
    <col min="4130" max="4130" width="1.7109375" style="4" customWidth="1"/>
    <col min="4131" max="4131" width="6.140625" style="4" customWidth="1"/>
    <col min="4132" max="4133" width="5.140625" style="4" customWidth="1"/>
    <col min="4134" max="4134" width="1.7109375" style="4" customWidth="1"/>
    <col min="4135" max="4137" width="5" style="4" customWidth="1"/>
    <col min="4138" max="4138" width="1.7109375" style="4" customWidth="1"/>
    <col min="4139" max="4141" width="5" style="4" customWidth="1"/>
    <col min="4142" max="4142" width="1.7109375" style="4" customWidth="1"/>
    <col min="4143" max="4145" width="5" style="4" customWidth="1"/>
    <col min="4146" max="4146" width="1.7109375" style="4" customWidth="1"/>
    <col min="4147" max="4149" width="5.140625" style="4" customWidth="1"/>
    <col min="4150" max="4150" width="1.7109375" style="4" customWidth="1"/>
    <col min="4151" max="4152" width="5" style="4" customWidth="1"/>
    <col min="4153" max="4153" width="5.28515625" style="4" customWidth="1"/>
    <col min="4154" max="4352" width="11.42578125" style="4"/>
    <col min="4353" max="4353" width="16.140625" style="4" customWidth="1"/>
    <col min="4354" max="4354" width="6" style="4" customWidth="1"/>
    <col min="4355" max="4355" width="6" style="4" bestFit="1" customWidth="1"/>
    <col min="4356" max="4356" width="5.7109375" style="4" bestFit="1" customWidth="1"/>
    <col min="4357" max="4357" width="1.7109375" style="4" customWidth="1"/>
    <col min="4358" max="4358" width="6" style="4" bestFit="1" customWidth="1"/>
    <col min="4359" max="4360" width="5" style="4" customWidth="1"/>
    <col min="4361" max="4361" width="1.7109375" style="4" customWidth="1"/>
    <col min="4362" max="4364" width="5" style="4" customWidth="1"/>
    <col min="4365" max="4365" width="1.7109375" style="4" customWidth="1"/>
    <col min="4366" max="4368" width="5.140625" style="4" bestFit="1" customWidth="1"/>
    <col min="4369" max="4369" width="1.7109375" style="4" customWidth="1"/>
    <col min="4370" max="4372" width="5.140625" style="4" bestFit="1" customWidth="1"/>
    <col min="4373" max="4373" width="1.7109375" style="4" customWidth="1"/>
    <col min="4374" max="4376" width="5.140625" style="4" bestFit="1" customWidth="1"/>
    <col min="4377" max="4377" width="1.7109375" style="4" customWidth="1"/>
    <col min="4378" max="4378" width="4.85546875" style="4" bestFit="1" customWidth="1"/>
    <col min="4379" max="4380" width="4.42578125" style="4" customWidth="1"/>
    <col min="4381" max="4381" width="8.85546875" style="4" customWidth="1"/>
    <col min="4382" max="4382" width="12" style="4" customWidth="1"/>
    <col min="4383" max="4385" width="6" style="4" customWidth="1"/>
    <col min="4386" max="4386" width="1.7109375" style="4" customWidth="1"/>
    <col min="4387" max="4387" width="6.140625" style="4" customWidth="1"/>
    <col min="4388" max="4389" width="5.140625" style="4" customWidth="1"/>
    <col min="4390" max="4390" width="1.7109375" style="4" customWidth="1"/>
    <col min="4391" max="4393" width="5" style="4" customWidth="1"/>
    <col min="4394" max="4394" width="1.7109375" style="4" customWidth="1"/>
    <col min="4395" max="4397" width="5" style="4" customWidth="1"/>
    <col min="4398" max="4398" width="1.7109375" style="4" customWidth="1"/>
    <col min="4399" max="4401" width="5" style="4" customWidth="1"/>
    <col min="4402" max="4402" width="1.7109375" style="4" customWidth="1"/>
    <col min="4403" max="4405" width="5.140625" style="4" customWidth="1"/>
    <col min="4406" max="4406" width="1.7109375" style="4" customWidth="1"/>
    <col min="4407" max="4408" width="5" style="4" customWidth="1"/>
    <col min="4409" max="4409" width="5.28515625" style="4" customWidth="1"/>
    <col min="4410" max="4608" width="11.42578125" style="4"/>
    <col min="4609" max="4609" width="16.140625" style="4" customWidth="1"/>
    <col min="4610" max="4610" width="6" style="4" customWidth="1"/>
    <col min="4611" max="4611" width="6" style="4" bestFit="1" customWidth="1"/>
    <col min="4612" max="4612" width="5.7109375" style="4" bestFit="1" customWidth="1"/>
    <col min="4613" max="4613" width="1.7109375" style="4" customWidth="1"/>
    <col min="4614" max="4614" width="6" style="4" bestFit="1" customWidth="1"/>
    <col min="4615" max="4616" width="5" style="4" customWidth="1"/>
    <col min="4617" max="4617" width="1.7109375" style="4" customWidth="1"/>
    <col min="4618" max="4620" width="5" style="4" customWidth="1"/>
    <col min="4621" max="4621" width="1.7109375" style="4" customWidth="1"/>
    <col min="4622" max="4624" width="5.140625" style="4" bestFit="1" customWidth="1"/>
    <col min="4625" max="4625" width="1.7109375" style="4" customWidth="1"/>
    <col min="4626" max="4628" width="5.140625" style="4" bestFit="1" customWidth="1"/>
    <col min="4629" max="4629" width="1.7109375" style="4" customWidth="1"/>
    <col min="4630" max="4632" width="5.140625" style="4" bestFit="1" customWidth="1"/>
    <col min="4633" max="4633" width="1.7109375" style="4" customWidth="1"/>
    <col min="4634" max="4634" width="4.85546875" style="4" bestFit="1" customWidth="1"/>
    <col min="4635" max="4636" width="4.42578125" style="4" customWidth="1"/>
    <col min="4637" max="4637" width="8.85546875" style="4" customWidth="1"/>
    <col min="4638" max="4638" width="12" style="4" customWidth="1"/>
    <col min="4639" max="4641" width="6" style="4" customWidth="1"/>
    <col min="4642" max="4642" width="1.7109375" style="4" customWidth="1"/>
    <col min="4643" max="4643" width="6.140625" style="4" customWidth="1"/>
    <col min="4644" max="4645" width="5.140625" style="4" customWidth="1"/>
    <col min="4646" max="4646" width="1.7109375" style="4" customWidth="1"/>
    <col min="4647" max="4649" width="5" style="4" customWidth="1"/>
    <col min="4650" max="4650" width="1.7109375" style="4" customWidth="1"/>
    <col min="4651" max="4653" width="5" style="4" customWidth="1"/>
    <col min="4654" max="4654" width="1.7109375" style="4" customWidth="1"/>
    <col min="4655" max="4657" width="5" style="4" customWidth="1"/>
    <col min="4658" max="4658" width="1.7109375" style="4" customWidth="1"/>
    <col min="4659" max="4661" width="5.140625" style="4" customWidth="1"/>
    <col min="4662" max="4662" width="1.7109375" style="4" customWidth="1"/>
    <col min="4663" max="4664" width="5" style="4" customWidth="1"/>
    <col min="4665" max="4665" width="5.28515625" style="4" customWidth="1"/>
    <col min="4666" max="4864" width="11.42578125" style="4"/>
    <col min="4865" max="4865" width="16.140625" style="4" customWidth="1"/>
    <col min="4866" max="4866" width="6" style="4" customWidth="1"/>
    <col min="4867" max="4867" width="6" style="4" bestFit="1" customWidth="1"/>
    <col min="4868" max="4868" width="5.7109375" style="4" bestFit="1" customWidth="1"/>
    <col min="4869" max="4869" width="1.7109375" style="4" customWidth="1"/>
    <col min="4870" max="4870" width="6" style="4" bestFit="1" customWidth="1"/>
    <col min="4871" max="4872" width="5" style="4" customWidth="1"/>
    <col min="4873" max="4873" width="1.7109375" style="4" customWidth="1"/>
    <col min="4874" max="4876" width="5" style="4" customWidth="1"/>
    <col min="4877" max="4877" width="1.7109375" style="4" customWidth="1"/>
    <col min="4878" max="4880" width="5.140625" style="4" bestFit="1" customWidth="1"/>
    <col min="4881" max="4881" width="1.7109375" style="4" customWidth="1"/>
    <col min="4882" max="4884" width="5.140625" style="4" bestFit="1" customWidth="1"/>
    <col min="4885" max="4885" width="1.7109375" style="4" customWidth="1"/>
    <col min="4886" max="4888" width="5.140625" style="4" bestFit="1" customWidth="1"/>
    <col min="4889" max="4889" width="1.7109375" style="4" customWidth="1"/>
    <col min="4890" max="4890" width="4.85546875" style="4" bestFit="1" customWidth="1"/>
    <col min="4891" max="4892" width="4.42578125" style="4" customWidth="1"/>
    <col min="4893" max="4893" width="8.85546875" style="4" customWidth="1"/>
    <col min="4894" max="4894" width="12" style="4" customWidth="1"/>
    <col min="4895" max="4897" width="6" style="4" customWidth="1"/>
    <col min="4898" max="4898" width="1.7109375" style="4" customWidth="1"/>
    <col min="4899" max="4899" width="6.140625" style="4" customWidth="1"/>
    <col min="4900" max="4901" width="5.140625" style="4" customWidth="1"/>
    <col min="4902" max="4902" width="1.7109375" style="4" customWidth="1"/>
    <col min="4903" max="4905" width="5" style="4" customWidth="1"/>
    <col min="4906" max="4906" width="1.7109375" style="4" customWidth="1"/>
    <col min="4907" max="4909" width="5" style="4" customWidth="1"/>
    <col min="4910" max="4910" width="1.7109375" style="4" customWidth="1"/>
    <col min="4911" max="4913" width="5" style="4" customWidth="1"/>
    <col min="4914" max="4914" width="1.7109375" style="4" customWidth="1"/>
    <col min="4915" max="4917" width="5.140625" style="4" customWidth="1"/>
    <col min="4918" max="4918" width="1.7109375" style="4" customWidth="1"/>
    <col min="4919" max="4920" width="5" style="4" customWidth="1"/>
    <col min="4921" max="4921" width="5.28515625" style="4" customWidth="1"/>
    <col min="4922" max="5120" width="11.42578125" style="4"/>
    <col min="5121" max="5121" width="16.140625" style="4" customWidth="1"/>
    <col min="5122" max="5122" width="6" style="4" customWidth="1"/>
    <col min="5123" max="5123" width="6" style="4" bestFit="1" customWidth="1"/>
    <col min="5124" max="5124" width="5.7109375" style="4" bestFit="1" customWidth="1"/>
    <col min="5125" max="5125" width="1.7109375" style="4" customWidth="1"/>
    <col min="5126" max="5126" width="6" style="4" bestFit="1" customWidth="1"/>
    <col min="5127" max="5128" width="5" style="4" customWidth="1"/>
    <col min="5129" max="5129" width="1.7109375" style="4" customWidth="1"/>
    <col min="5130" max="5132" width="5" style="4" customWidth="1"/>
    <col min="5133" max="5133" width="1.7109375" style="4" customWidth="1"/>
    <col min="5134" max="5136" width="5.140625" style="4" bestFit="1" customWidth="1"/>
    <col min="5137" max="5137" width="1.7109375" style="4" customWidth="1"/>
    <col min="5138" max="5140" width="5.140625" style="4" bestFit="1" customWidth="1"/>
    <col min="5141" max="5141" width="1.7109375" style="4" customWidth="1"/>
    <col min="5142" max="5144" width="5.140625" style="4" bestFit="1" customWidth="1"/>
    <col min="5145" max="5145" width="1.7109375" style="4" customWidth="1"/>
    <col min="5146" max="5146" width="4.85546875" style="4" bestFit="1" customWidth="1"/>
    <col min="5147" max="5148" width="4.42578125" style="4" customWidth="1"/>
    <col min="5149" max="5149" width="8.85546875" style="4" customWidth="1"/>
    <col min="5150" max="5150" width="12" style="4" customWidth="1"/>
    <col min="5151" max="5153" width="6" style="4" customWidth="1"/>
    <col min="5154" max="5154" width="1.7109375" style="4" customWidth="1"/>
    <col min="5155" max="5155" width="6.140625" style="4" customWidth="1"/>
    <col min="5156" max="5157" width="5.140625" style="4" customWidth="1"/>
    <col min="5158" max="5158" width="1.7109375" style="4" customWidth="1"/>
    <col min="5159" max="5161" width="5" style="4" customWidth="1"/>
    <col min="5162" max="5162" width="1.7109375" style="4" customWidth="1"/>
    <col min="5163" max="5165" width="5" style="4" customWidth="1"/>
    <col min="5166" max="5166" width="1.7109375" style="4" customWidth="1"/>
    <col min="5167" max="5169" width="5" style="4" customWidth="1"/>
    <col min="5170" max="5170" width="1.7109375" style="4" customWidth="1"/>
    <col min="5171" max="5173" width="5.140625" style="4" customWidth="1"/>
    <col min="5174" max="5174" width="1.7109375" style="4" customWidth="1"/>
    <col min="5175" max="5176" width="5" style="4" customWidth="1"/>
    <col min="5177" max="5177" width="5.28515625" style="4" customWidth="1"/>
    <col min="5178" max="5376" width="11.42578125" style="4"/>
    <col min="5377" max="5377" width="16.140625" style="4" customWidth="1"/>
    <col min="5378" max="5378" width="6" style="4" customWidth="1"/>
    <col min="5379" max="5379" width="6" style="4" bestFit="1" customWidth="1"/>
    <col min="5380" max="5380" width="5.7109375" style="4" bestFit="1" customWidth="1"/>
    <col min="5381" max="5381" width="1.7109375" style="4" customWidth="1"/>
    <col min="5382" max="5382" width="6" style="4" bestFit="1" customWidth="1"/>
    <col min="5383" max="5384" width="5" style="4" customWidth="1"/>
    <col min="5385" max="5385" width="1.7109375" style="4" customWidth="1"/>
    <col min="5386" max="5388" width="5" style="4" customWidth="1"/>
    <col min="5389" max="5389" width="1.7109375" style="4" customWidth="1"/>
    <col min="5390" max="5392" width="5.140625" style="4" bestFit="1" customWidth="1"/>
    <col min="5393" max="5393" width="1.7109375" style="4" customWidth="1"/>
    <col min="5394" max="5396" width="5.140625" style="4" bestFit="1" customWidth="1"/>
    <col min="5397" max="5397" width="1.7109375" style="4" customWidth="1"/>
    <col min="5398" max="5400" width="5.140625" style="4" bestFit="1" customWidth="1"/>
    <col min="5401" max="5401" width="1.7109375" style="4" customWidth="1"/>
    <col min="5402" max="5402" width="4.85546875" style="4" bestFit="1" customWidth="1"/>
    <col min="5403" max="5404" width="4.42578125" style="4" customWidth="1"/>
    <col min="5405" max="5405" width="8.85546875" style="4" customWidth="1"/>
    <col min="5406" max="5406" width="12" style="4" customWidth="1"/>
    <col min="5407" max="5409" width="6" style="4" customWidth="1"/>
    <col min="5410" max="5410" width="1.7109375" style="4" customWidth="1"/>
    <col min="5411" max="5411" width="6.140625" style="4" customWidth="1"/>
    <col min="5412" max="5413" width="5.140625" style="4" customWidth="1"/>
    <col min="5414" max="5414" width="1.7109375" style="4" customWidth="1"/>
    <col min="5415" max="5417" width="5" style="4" customWidth="1"/>
    <col min="5418" max="5418" width="1.7109375" style="4" customWidth="1"/>
    <col min="5419" max="5421" width="5" style="4" customWidth="1"/>
    <col min="5422" max="5422" width="1.7109375" style="4" customWidth="1"/>
    <col min="5423" max="5425" width="5" style="4" customWidth="1"/>
    <col min="5426" max="5426" width="1.7109375" style="4" customWidth="1"/>
    <col min="5427" max="5429" width="5.140625" style="4" customWidth="1"/>
    <col min="5430" max="5430" width="1.7109375" style="4" customWidth="1"/>
    <col min="5431" max="5432" width="5" style="4" customWidth="1"/>
    <col min="5433" max="5433" width="5.28515625" style="4" customWidth="1"/>
    <col min="5434" max="5632" width="11.42578125" style="4"/>
    <col min="5633" max="5633" width="16.140625" style="4" customWidth="1"/>
    <col min="5634" max="5634" width="6" style="4" customWidth="1"/>
    <col min="5635" max="5635" width="6" style="4" bestFit="1" customWidth="1"/>
    <col min="5636" max="5636" width="5.7109375" style="4" bestFit="1" customWidth="1"/>
    <col min="5637" max="5637" width="1.7109375" style="4" customWidth="1"/>
    <col min="5638" max="5638" width="6" style="4" bestFit="1" customWidth="1"/>
    <col min="5639" max="5640" width="5" style="4" customWidth="1"/>
    <col min="5641" max="5641" width="1.7109375" style="4" customWidth="1"/>
    <col min="5642" max="5644" width="5" style="4" customWidth="1"/>
    <col min="5645" max="5645" width="1.7109375" style="4" customWidth="1"/>
    <col min="5646" max="5648" width="5.140625" style="4" bestFit="1" customWidth="1"/>
    <col min="5649" max="5649" width="1.7109375" style="4" customWidth="1"/>
    <col min="5650" max="5652" width="5.140625" style="4" bestFit="1" customWidth="1"/>
    <col min="5653" max="5653" width="1.7109375" style="4" customWidth="1"/>
    <col min="5654" max="5656" width="5.140625" style="4" bestFit="1" customWidth="1"/>
    <col min="5657" max="5657" width="1.7109375" style="4" customWidth="1"/>
    <col min="5658" max="5658" width="4.85546875" style="4" bestFit="1" customWidth="1"/>
    <col min="5659" max="5660" width="4.42578125" style="4" customWidth="1"/>
    <col min="5661" max="5661" width="8.85546875" style="4" customWidth="1"/>
    <col min="5662" max="5662" width="12" style="4" customWidth="1"/>
    <col min="5663" max="5665" width="6" style="4" customWidth="1"/>
    <col min="5666" max="5666" width="1.7109375" style="4" customWidth="1"/>
    <col min="5667" max="5667" width="6.140625" style="4" customWidth="1"/>
    <col min="5668" max="5669" width="5.140625" style="4" customWidth="1"/>
    <col min="5670" max="5670" width="1.7109375" style="4" customWidth="1"/>
    <col min="5671" max="5673" width="5" style="4" customWidth="1"/>
    <col min="5674" max="5674" width="1.7109375" style="4" customWidth="1"/>
    <col min="5675" max="5677" width="5" style="4" customWidth="1"/>
    <col min="5678" max="5678" width="1.7109375" style="4" customWidth="1"/>
    <col min="5679" max="5681" width="5" style="4" customWidth="1"/>
    <col min="5682" max="5682" width="1.7109375" style="4" customWidth="1"/>
    <col min="5683" max="5685" width="5.140625" style="4" customWidth="1"/>
    <col min="5686" max="5686" width="1.7109375" style="4" customWidth="1"/>
    <col min="5687" max="5688" width="5" style="4" customWidth="1"/>
    <col min="5689" max="5689" width="5.28515625" style="4" customWidth="1"/>
    <col min="5690" max="5888" width="11.42578125" style="4"/>
    <col min="5889" max="5889" width="16.140625" style="4" customWidth="1"/>
    <col min="5890" max="5890" width="6" style="4" customWidth="1"/>
    <col min="5891" max="5891" width="6" style="4" bestFit="1" customWidth="1"/>
    <col min="5892" max="5892" width="5.7109375" style="4" bestFit="1" customWidth="1"/>
    <col min="5893" max="5893" width="1.7109375" style="4" customWidth="1"/>
    <col min="5894" max="5894" width="6" style="4" bestFit="1" customWidth="1"/>
    <col min="5895" max="5896" width="5" style="4" customWidth="1"/>
    <col min="5897" max="5897" width="1.7109375" style="4" customWidth="1"/>
    <col min="5898" max="5900" width="5" style="4" customWidth="1"/>
    <col min="5901" max="5901" width="1.7109375" style="4" customWidth="1"/>
    <col min="5902" max="5904" width="5.140625" style="4" bestFit="1" customWidth="1"/>
    <col min="5905" max="5905" width="1.7109375" style="4" customWidth="1"/>
    <col min="5906" max="5908" width="5.140625" style="4" bestFit="1" customWidth="1"/>
    <col min="5909" max="5909" width="1.7109375" style="4" customWidth="1"/>
    <col min="5910" max="5912" width="5.140625" style="4" bestFit="1" customWidth="1"/>
    <col min="5913" max="5913" width="1.7109375" style="4" customWidth="1"/>
    <col min="5914" max="5914" width="4.85546875" style="4" bestFit="1" customWidth="1"/>
    <col min="5915" max="5916" width="4.42578125" style="4" customWidth="1"/>
    <col min="5917" max="5917" width="8.85546875" style="4" customWidth="1"/>
    <col min="5918" max="5918" width="12" style="4" customWidth="1"/>
    <col min="5919" max="5921" width="6" style="4" customWidth="1"/>
    <col min="5922" max="5922" width="1.7109375" style="4" customWidth="1"/>
    <col min="5923" max="5923" width="6.140625" style="4" customWidth="1"/>
    <col min="5924" max="5925" width="5.140625" style="4" customWidth="1"/>
    <col min="5926" max="5926" width="1.7109375" style="4" customWidth="1"/>
    <col min="5927" max="5929" width="5" style="4" customWidth="1"/>
    <col min="5930" max="5930" width="1.7109375" style="4" customWidth="1"/>
    <col min="5931" max="5933" width="5" style="4" customWidth="1"/>
    <col min="5934" max="5934" width="1.7109375" style="4" customWidth="1"/>
    <col min="5935" max="5937" width="5" style="4" customWidth="1"/>
    <col min="5938" max="5938" width="1.7109375" style="4" customWidth="1"/>
    <col min="5939" max="5941" width="5.140625" style="4" customWidth="1"/>
    <col min="5942" max="5942" width="1.7109375" style="4" customWidth="1"/>
    <col min="5943" max="5944" width="5" style="4" customWidth="1"/>
    <col min="5945" max="5945" width="5.28515625" style="4" customWidth="1"/>
    <col min="5946" max="6144" width="11.42578125" style="4"/>
    <col min="6145" max="6145" width="16.140625" style="4" customWidth="1"/>
    <col min="6146" max="6146" width="6" style="4" customWidth="1"/>
    <col min="6147" max="6147" width="6" style="4" bestFit="1" customWidth="1"/>
    <col min="6148" max="6148" width="5.7109375" style="4" bestFit="1" customWidth="1"/>
    <col min="6149" max="6149" width="1.7109375" style="4" customWidth="1"/>
    <col min="6150" max="6150" width="6" style="4" bestFit="1" customWidth="1"/>
    <col min="6151" max="6152" width="5" style="4" customWidth="1"/>
    <col min="6153" max="6153" width="1.7109375" style="4" customWidth="1"/>
    <col min="6154" max="6156" width="5" style="4" customWidth="1"/>
    <col min="6157" max="6157" width="1.7109375" style="4" customWidth="1"/>
    <col min="6158" max="6160" width="5.140625" style="4" bestFit="1" customWidth="1"/>
    <col min="6161" max="6161" width="1.7109375" style="4" customWidth="1"/>
    <col min="6162" max="6164" width="5.140625" style="4" bestFit="1" customWidth="1"/>
    <col min="6165" max="6165" width="1.7109375" style="4" customWidth="1"/>
    <col min="6166" max="6168" width="5.140625" style="4" bestFit="1" customWidth="1"/>
    <col min="6169" max="6169" width="1.7109375" style="4" customWidth="1"/>
    <col min="6170" max="6170" width="4.85546875" style="4" bestFit="1" customWidth="1"/>
    <col min="6171" max="6172" width="4.42578125" style="4" customWidth="1"/>
    <col min="6173" max="6173" width="8.85546875" style="4" customWidth="1"/>
    <col min="6174" max="6174" width="12" style="4" customWidth="1"/>
    <col min="6175" max="6177" width="6" style="4" customWidth="1"/>
    <col min="6178" max="6178" width="1.7109375" style="4" customWidth="1"/>
    <col min="6179" max="6179" width="6.140625" style="4" customWidth="1"/>
    <col min="6180" max="6181" width="5.140625" style="4" customWidth="1"/>
    <col min="6182" max="6182" width="1.7109375" style="4" customWidth="1"/>
    <col min="6183" max="6185" width="5" style="4" customWidth="1"/>
    <col min="6186" max="6186" width="1.7109375" style="4" customWidth="1"/>
    <col min="6187" max="6189" width="5" style="4" customWidth="1"/>
    <col min="6190" max="6190" width="1.7109375" style="4" customWidth="1"/>
    <col min="6191" max="6193" width="5" style="4" customWidth="1"/>
    <col min="6194" max="6194" width="1.7109375" style="4" customWidth="1"/>
    <col min="6195" max="6197" width="5.140625" style="4" customWidth="1"/>
    <col min="6198" max="6198" width="1.7109375" style="4" customWidth="1"/>
    <col min="6199" max="6200" width="5" style="4" customWidth="1"/>
    <col min="6201" max="6201" width="5.28515625" style="4" customWidth="1"/>
    <col min="6202" max="6400" width="11.42578125" style="4"/>
    <col min="6401" max="6401" width="16.140625" style="4" customWidth="1"/>
    <col min="6402" max="6402" width="6" style="4" customWidth="1"/>
    <col min="6403" max="6403" width="6" style="4" bestFit="1" customWidth="1"/>
    <col min="6404" max="6404" width="5.7109375" style="4" bestFit="1" customWidth="1"/>
    <col min="6405" max="6405" width="1.7109375" style="4" customWidth="1"/>
    <col min="6406" max="6406" width="6" style="4" bestFit="1" customWidth="1"/>
    <col min="6407" max="6408" width="5" style="4" customWidth="1"/>
    <col min="6409" max="6409" width="1.7109375" style="4" customWidth="1"/>
    <col min="6410" max="6412" width="5" style="4" customWidth="1"/>
    <col min="6413" max="6413" width="1.7109375" style="4" customWidth="1"/>
    <col min="6414" max="6416" width="5.140625" style="4" bestFit="1" customWidth="1"/>
    <col min="6417" max="6417" width="1.7109375" style="4" customWidth="1"/>
    <col min="6418" max="6420" width="5.140625" style="4" bestFit="1" customWidth="1"/>
    <col min="6421" max="6421" width="1.7109375" style="4" customWidth="1"/>
    <col min="6422" max="6424" width="5.140625" style="4" bestFit="1" customWidth="1"/>
    <col min="6425" max="6425" width="1.7109375" style="4" customWidth="1"/>
    <col min="6426" max="6426" width="4.85546875" style="4" bestFit="1" customWidth="1"/>
    <col min="6427" max="6428" width="4.42578125" style="4" customWidth="1"/>
    <col min="6429" max="6429" width="8.85546875" style="4" customWidth="1"/>
    <col min="6430" max="6430" width="12" style="4" customWidth="1"/>
    <col min="6431" max="6433" width="6" style="4" customWidth="1"/>
    <col min="6434" max="6434" width="1.7109375" style="4" customWidth="1"/>
    <col min="6435" max="6435" width="6.140625" style="4" customWidth="1"/>
    <col min="6436" max="6437" width="5.140625" style="4" customWidth="1"/>
    <col min="6438" max="6438" width="1.7109375" style="4" customWidth="1"/>
    <col min="6439" max="6441" width="5" style="4" customWidth="1"/>
    <col min="6442" max="6442" width="1.7109375" style="4" customWidth="1"/>
    <col min="6443" max="6445" width="5" style="4" customWidth="1"/>
    <col min="6446" max="6446" width="1.7109375" style="4" customWidth="1"/>
    <col min="6447" max="6449" width="5" style="4" customWidth="1"/>
    <col min="6450" max="6450" width="1.7109375" style="4" customWidth="1"/>
    <col min="6451" max="6453" width="5.140625" style="4" customWidth="1"/>
    <col min="6454" max="6454" width="1.7109375" style="4" customWidth="1"/>
    <col min="6455" max="6456" width="5" style="4" customWidth="1"/>
    <col min="6457" max="6457" width="5.28515625" style="4" customWidth="1"/>
    <col min="6458" max="6656" width="11.42578125" style="4"/>
    <col min="6657" max="6657" width="16.140625" style="4" customWidth="1"/>
    <col min="6658" max="6658" width="6" style="4" customWidth="1"/>
    <col min="6659" max="6659" width="6" style="4" bestFit="1" customWidth="1"/>
    <col min="6660" max="6660" width="5.7109375" style="4" bestFit="1" customWidth="1"/>
    <col min="6661" max="6661" width="1.7109375" style="4" customWidth="1"/>
    <col min="6662" max="6662" width="6" style="4" bestFit="1" customWidth="1"/>
    <col min="6663" max="6664" width="5" style="4" customWidth="1"/>
    <col min="6665" max="6665" width="1.7109375" style="4" customWidth="1"/>
    <col min="6666" max="6668" width="5" style="4" customWidth="1"/>
    <col min="6669" max="6669" width="1.7109375" style="4" customWidth="1"/>
    <col min="6670" max="6672" width="5.140625" style="4" bestFit="1" customWidth="1"/>
    <col min="6673" max="6673" width="1.7109375" style="4" customWidth="1"/>
    <col min="6674" max="6676" width="5.140625" style="4" bestFit="1" customWidth="1"/>
    <col min="6677" max="6677" width="1.7109375" style="4" customWidth="1"/>
    <col min="6678" max="6680" width="5.140625" style="4" bestFit="1" customWidth="1"/>
    <col min="6681" max="6681" width="1.7109375" style="4" customWidth="1"/>
    <col min="6682" max="6682" width="4.85546875" style="4" bestFit="1" customWidth="1"/>
    <col min="6683" max="6684" width="4.42578125" style="4" customWidth="1"/>
    <col min="6685" max="6685" width="8.85546875" style="4" customWidth="1"/>
    <col min="6686" max="6686" width="12" style="4" customWidth="1"/>
    <col min="6687" max="6689" width="6" style="4" customWidth="1"/>
    <col min="6690" max="6690" width="1.7109375" style="4" customWidth="1"/>
    <col min="6691" max="6691" width="6.140625" style="4" customWidth="1"/>
    <col min="6692" max="6693" width="5.140625" style="4" customWidth="1"/>
    <col min="6694" max="6694" width="1.7109375" style="4" customWidth="1"/>
    <col min="6695" max="6697" width="5" style="4" customWidth="1"/>
    <col min="6698" max="6698" width="1.7109375" style="4" customWidth="1"/>
    <col min="6699" max="6701" width="5" style="4" customWidth="1"/>
    <col min="6702" max="6702" width="1.7109375" style="4" customWidth="1"/>
    <col min="6703" max="6705" width="5" style="4" customWidth="1"/>
    <col min="6706" max="6706" width="1.7109375" style="4" customWidth="1"/>
    <col min="6707" max="6709" width="5.140625" style="4" customWidth="1"/>
    <col min="6710" max="6710" width="1.7109375" style="4" customWidth="1"/>
    <col min="6711" max="6712" width="5" style="4" customWidth="1"/>
    <col min="6713" max="6713" width="5.28515625" style="4" customWidth="1"/>
    <col min="6714" max="6912" width="11.42578125" style="4"/>
    <col min="6913" max="6913" width="16.140625" style="4" customWidth="1"/>
    <col min="6914" max="6914" width="6" style="4" customWidth="1"/>
    <col min="6915" max="6915" width="6" style="4" bestFit="1" customWidth="1"/>
    <col min="6916" max="6916" width="5.7109375" style="4" bestFit="1" customWidth="1"/>
    <col min="6917" max="6917" width="1.7109375" style="4" customWidth="1"/>
    <col min="6918" max="6918" width="6" style="4" bestFit="1" customWidth="1"/>
    <col min="6919" max="6920" width="5" style="4" customWidth="1"/>
    <col min="6921" max="6921" width="1.7109375" style="4" customWidth="1"/>
    <col min="6922" max="6924" width="5" style="4" customWidth="1"/>
    <col min="6925" max="6925" width="1.7109375" style="4" customWidth="1"/>
    <col min="6926" max="6928" width="5.140625" style="4" bestFit="1" customWidth="1"/>
    <col min="6929" max="6929" width="1.7109375" style="4" customWidth="1"/>
    <col min="6930" max="6932" width="5.140625" style="4" bestFit="1" customWidth="1"/>
    <col min="6933" max="6933" width="1.7109375" style="4" customWidth="1"/>
    <col min="6934" max="6936" width="5.140625" style="4" bestFit="1" customWidth="1"/>
    <col min="6937" max="6937" width="1.7109375" style="4" customWidth="1"/>
    <col min="6938" max="6938" width="4.85546875" style="4" bestFit="1" customWidth="1"/>
    <col min="6939" max="6940" width="4.42578125" style="4" customWidth="1"/>
    <col min="6941" max="6941" width="8.85546875" style="4" customWidth="1"/>
    <col min="6942" max="6942" width="12" style="4" customWidth="1"/>
    <col min="6943" max="6945" width="6" style="4" customWidth="1"/>
    <col min="6946" max="6946" width="1.7109375" style="4" customWidth="1"/>
    <col min="6947" max="6947" width="6.140625" style="4" customWidth="1"/>
    <col min="6948" max="6949" width="5.140625" style="4" customWidth="1"/>
    <col min="6950" max="6950" width="1.7109375" style="4" customWidth="1"/>
    <col min="6951" max="6953" width="5" style="4" customWidth="1"/>
    <col min="6954" max="6954" width="1.7109375" style="4" customWidth="1"/>
    <col min="6955" max="6957" width="5" style="4" customWidth="1"/>
    <col min="6958" max="6958" width="1.7109375" style="4" customWidth="1"/>
    <col min="6959" max="6961" width="5" style="4" customWidth="1"/>
    <col min="6962" max="6962" width="1.7109375" style="4" customWidth="1"/>
    <col min="6963" max="6965" width="5.140625" style="4" customWidth="1"/>
    <col min="6966" max="6966" width="1.7109375" style="4" customWidth="1"/>
    <col min="6967" max="6968" width="5" style="4" customWidth="1"/>
    <col min="6969" max="6969" width="5.28515625" style="4" customWidth="1"/>
    <col min="6970" max="7168" width="11.42578125" style="4"/>
    <col min="7169" max="7169" width="16.140625" style="4" customWidth="1"/>
    <col min="7170" max="7170" width="6" style="4" customWidth="1"/>
    <col min="7171" max="7171" width="6" style="4" bestFit="1" customWidth="1"/>
    <col min="7172" max="7172" width="5.7109375" style="4" bestFit="1" customWidth="1"/>
    <col min="7173" max="7173" width="1.7109375" style="4" customWidth="1"/>
    <col min="7174" max="7174" width="6" style="4" bestFit="1" customWidth="1"/>
    <col min="7175" max="7176" width="5" style="4" customWidth="1"/>
    <col min="7177" max="7177" width="1.7109375" style="4" customWidth="1"/>
    <col min="7178" max="7180" width="5" style="4" customWidth="1"/>
    <col min="7181" max="7181" width="1.7109375" style="4" customWidth="1"/>
    <col min="7182" max="7184" width="5.140625" style="4" bestFit="1" customWidth="1"/>
    <col min="7185" max="7185" width="1.7109375" style="4" customWidth="1"/>
    <col min="7186" max="7188" width="5.140625" style="4" bestFit="1" customWidth="1"/>
    <col min="7189" max="7189" width="1.7109375" style="4" customWidth="1"/>
    <col min="7190" max="7192" width="5.140625" style="4" bestFit="1" customWidth="1"/>
    <col min="7193" max="7193" width="1.7109375" style="4" customWidth="1"/>
    <col min="7194" max="7194" width="4.85546875" style="4" bestFit="1" customWidth="1"/>
    <col min="7195" max="7196" width="4.42578125" style="4" customWidth="1"/>
    <col min="7197" max="7197" width="8.85546875" style="4" customWidth="1"/>
    <col min="7198" max="7198" width="12" style="4" customWidth="1"/>
    <col min="7199" max="7201" width="6" style="4" customWidth="1"/>
    <col min="7202" max="7202" width="1.7109375" style="4" customWidth="1"/>
    <col min="7203" max="7203" width="6.140625" style="4" customWidth="1"/>
    <col min="7204" max="7205" width="5.140625" style="4" customWidth="1"/>
    <col min="7206" max="7206" width="1.7109375" style="4" customWidth="1"/>
    <col min="7207" max="7209" width="5" style="4" customWidth="1"/>
    <col min="7210" max="7210" width="1.7109375" style="4" customWidth="1"/>
    <col min="7211" max="7213" width="5" style="4" customWidth="1"/>
    <col min="7214" max="7214" width="1.7109375" style="4" customWidth="1"/>
    <col min="7215" max="7217" width="5" style="4" customWidth="1"/>
    <col min="7218" max="7218" width="1.7109375" style="4" customWidth="1"/>
    <col min="7219" max="7221" width="5.140625" style="4" customWidth="1"/>
    <col min="7222" max="7222" width="1.7109375" style="4" customWidth="1"/>
    <col min="7223" max="7224" width="5" style="4" customWidth="1"/>
    <col min="7225" max="7225" width="5.28515625" style="4" customWidth="1"/>
    <col min="7226" max="7424" width="11.42578125" style="4"/>
    <col min="7425" max="7425" width="16.140625" style="4" customWidth="1"/>
    <col min="7426" max="7426" width="6" style="4" customWidth="1"/>
    <col min="7427" max="7427" width="6" style="4" bestFit="1" customWidth="1"/>
    <col min="7428" max="7428" width="5.7109375" style="4" bestFit="1" customWidth="1"/>
    <col min="7429" max="7429" width="1.7109375" style="4" customWidth="1"/>
    <col min="7430" max="7430" width="6" style="4" bestFit="1" customWidth="1"/>
    <col min="7431" max="7432" width="5" style="4" customWidth="1"/>
    <col min="7433" max="7433" width="1.7109375" style="4" customWidth="1"/>
    <col min="7434" max="7436" width="5" style="4" customWidth="1"/>
    <col min="7437" max="7437" width="1.7109375" style="4" customWidth="1"/>
    <col min="7438" max="7440" width="5.140625" style="4" bestFit="1" customWidth="1"/>
    <col min="7441" max="7441" width="1.7109375" style="4" customWidth="1"/>
    <col min="7442" max="7444" width="5.140625" style="4" bestFit="1" customWidth="1"/>
    <col min="7445" max="7445" width="1.7109375" style="4" customWidth="1"/>
    <col min="7446" max="7448" width="5.140625" style="4" bestFit="1" customWidth="1"/>
    <col min="7449" max="7449" width="1.7109375" style="4" customWidth="1"/>
    <col min="7450" max="7450" width="4.85546875" style="4" bestFit="1" customWidth="1"/>
    <col min="7451" max="7452" width="4.42578125" style="4" customWidth="1"/>
    <col min="7453" max="7453" width="8.85546875" style="4" customWidth="1"/>
    <col min="7454" max="7454" width="12" style="4" customWidth="1"/>
    <col min="7455" max="7457" width="6" style="4" customWidth="1"/>
    <col min="7458" max="7458" width="1.7109375" style="4" customWidth="1"/>
    <col min="7459" max="7459" width="6.140625" style="4" customWidth="1"/>
    <col min="7460" max="7461" width="5.140625" style="4" customWidth="1"/>
    <col min="7462" max="7462" width="1.7109375" style="4" customWidth="1"/>
    <col min="7463" max="7465" width="5" style="4" customWidth="1"/>
    <col min="7466" max="7466" width="1.7109375" style="4" customWidth="1"/>
    <col min="7467" max="7469" width="5" style="4" customWidth="1"/>
    <col min="7470" max="7470" width="1.7109375" style="4" customWidth="1"/>
    <col min="7471" max="7473" width="5" style="4" customWidth="1"/>
    <col min="7474" max="7474" width="1.7109375" style="4" customWidth="1"/>
    <col min="7475" max="7477" width="5.140625" style="4" customWidth="1"/>
    <col min="7478" max="7478" width="1.7109375" style="4" customWidth="1"/>
    <col min="7479" max="7480" width="5" style="4" customWidth="1"/>
    <col min="7481" max="7481" width="5.28515625" style="4" customWidth="1"/>
    <col min="7482" max="7680" width="11.42578125" style="4"/>
    <col min="7681" max="7681" width="16.140625" style="4" customWidth="1"/>
    <col min="7682" max="7682" width="6" style="4" customWidth="1"/>
    <col min="7683" max="7683" width="6" style="4" bestFit="1" customWidth="1"/>
    <col min="7684" max="7684" width="5.7109375" style="4" bestFit="1" customWidth="1"/>
    <col min="7685" max="7685" width="1.7109375" style="4" customWidth="1"/>
    <col min="7686" max="7686" width="6" style="4" bestFit="1" customWidth="1"/>
    <col min="7687" max="7688" width="5" style="4" customWidth="1"/>
    <col min="7689" max="7689" width="1.7109375" style="4" customWidth="1"/>
    <col min="7690" max="7692" width="5" style="4" customWidth="1"/>
    <col min="7693" max="7693" width="1.7109375" style="4" customWidth="1"/>
    <col min="7694" max="7696" width="5.140625" style="4" bestFit="1" customWidth="1"/>
    <col min="7697" max="7697" width="1.7109375" style="4" customWidth="1"/>
    <col min="7698" max="7700" width="5.140625" style="4" bestFit="1" customWidth="1"/>
    <col min="7701" max="7701" width="1.7109375" style="4" customWidth="1"/>
    <col min="7702" max="7704" width="5.140625" style="4" bestFit="1" customWidth="1"/>
    <col min="7705" max="7705" width="1.7109375" style="4" customWidth="1"/>
    <col min="7706" max="7706" width="4.85546875" style="4" bestFit="1" customWidth="1"/>
    <col min="7707" max="7708" width="4.42578125" style="4" customWidth="1"/>
    <col min="7709" max="7709" width="8.85546875" style="4" customWidth="1"/>
    <col min="7710" max="7710" width="12" style="4" customWidth="1"/>
    <col min="7711" max="7713" width="6" style="4" customWidth="1"/>
    <col min="7714" max="7714" width="1.7109375" style="4" customWidth="1"/>
    <col min="7715" max="7715" width="6.140625" style="4" customWidth="1"/>
    <col min="7716" max="7717" width="5.140625" style="4" customWidth="1"/>
    <col min="7718" max="7718" width="1.7109375" style="4" customWidth="1"/>
    <col min="7719" max="7721" width="5" style="4" customWidth="1"/>
    <col min="7722" max="7722" width="1.7109375" style="4" customWidth="1"/>
    <col min="7723" max="7725" width="5" style="4" customWidth="1"/>
    <col min="7726" max="7726" width="1.7109375" style="4" customWidth="1"/>
    <col min="7727" max="7729" width="5" style="4" customWidth="1"/>
    <col min="7730" max="7730" width="1.7109375" style="4" customWidth="1"/>
    <col min="7731" max="7733" width="5.140625" style="4" customWidth="1"/>
    <col min="7734" max="7734" width="1.7109375" style="4" customWidth="1"/>
    <col min="7735" max="7736" width="5" style="4" customWidth="1"/>
    <col min="7737" max="7737" width="5.28515625" style="4" customWidth="1"/>
    <col min="7738" max="7936" width="11.42578125" style="4"/>
    <col min="7937" max="7937" width="16.140625" style="4" customWidth="1"/>
    <col min="7938" max="7938" width="6" style="4" customWidth="1"/>
    <col min="7939" max="7939" width="6" style="4" bestFit="1" customWidth="1"/>
    <col min="7940" max="7940" width="5.7109375" style="4" bestFit="1" customWidth="1"/>
    <col min="7941" max="7941" width="1.7109375" style="4" customWidth="1"/>
    <col min="7942" max="7942" width="6" style="4" bestFit="1" customWidth="1"/>
    <col min="7943" max="7944" width="5" style="4" customWidth="1"/>
    <col min="7945" max="7945" width="1.7109375" style="4" customWidth="1"/>
    <col min="7946" max="7948" width="5" style="4" customWidth="1"/>
    <col min="7949" max="7949" width="1.7109375" style="4" customWidth="1"/>
    <col min="7950" max="7952" width="5.140625" style="4" bestFit="1" customWidth="1"/>
    <col min="7953" max="7953" width="1.7109375" style="4" customWidth="1"/>
    <col min="7954" max="7956" width="5.140625" style="4" bestFit="1" customWidth="1"/>
    <col min="7957" max="7957" width="1.7109375" style="4" customWidth="1"/>
    <col min="7958" max="7960" width="5.140625" style="4" bestFit="1" customWidth="1"/>
    <col min="7961" max="7961" width="1.7109375" style="4" customWidth="1"/>
    <col min="7962" max="7962" width="4.85546875" style="4" bestFit="1" customWidth="1"/>
    <col min="7963" max="7964" width="4.42578125" style="4" customWidth="1"/>
    <col min="7965" max="7965" width="8.85546875" style="4" customWidth="1"/>
    <col min="7966" max="7966" width="12" style="4" customWidth="1"/>
    <col min="7967" max="7969" width="6" style="4" customWidth="1"/>
    <col min="7970" max="7970" width="1.7109375" style="4" customWidth="1"/>
    <col min="7971" max="7971" width="6.140625" style="4" customWidth="1"/>
    <col min="7972" max="7973" width="5.140625" style="4" customWidth="1"/>
    <col min="7974" max="7974" width="1.7109375" style="4" customWidth="1"/>
    <col min="7975" max="7977" width="5" style="4" customWidth="1"/>
    <col min="7978" max="7978" width="1.7109375" style="4" customWidth="1"/>
    <col min="7979" max="7981" width="5" style="4" customWidth="1"/>
    <col min="7982" max="7982" width="1.7109375" style="4" customWidth="1"/>
    <col min="7983" max="7985" width="5" style="4" customWidth="1"/>
    <col min="7986" max="7986" width="1.7109375" style="4" customWidth="1"/>
    <col min="7987" max="7989" width="5.140625" style="4" customWidth="1"/>
    <col min="7990" max="7990" width="1.7109375" style="4" customWidth="1"/>
    <col min="7991" max="7992" width="5" style="4" customWidth="1"/>
    <col min="7993" max="7993" width="5.28515625" style="4" customWidth="1"/>
    <col min="7994" max="8192" width="11.42578125" style="4"/>
    <col min="8193" max="8193" width="16.140625" style="4" customWidth="1"/>
    <col min="8194" max="8194" width="6" style="4" customWidth="1"/>
    <col min="8195" max="8195" width="6" style="4" bestFit="1" customWidth="1"/>
    <col min="8196" max="8196" width="5.7109375" style="4" bestFit="1" customWidth="1"/>
    <col min="8197" max="8197" width="1.7109375" style="4" customWidth="1"/>
    <col min="8198" max="8198" width="6" style="4" bestFit="1" customWidth="1"/>
    <col min="8199" max="8200" width="5" style="4" customWidth="1"/>
    <col min="8201" max="8201" width="1.7109375" style="4" customWidth="1"/>
    <col min="8202" max="8204" width="5" style="4" customWidth="1"/>
    <col min="8205" max="8205" width="1.7109375" style="4" customWidth="1"/>
    <col min="8206" max="8208" width="5.140625" style="4" bestFit="1" customWidth="1"/>
    <col min="8209" max="8209" width="1.7109375" style="4" customWidth="1"/>
    <col min="8210" max="8212" width="5.140625" style="4" bestFit="1" customWidth="1"/>
    <col min="8213" max="8213" width="1.7109375" style="4" customWidth="1"/>
    <col min="8214" max="8216" width="5.140625" style="4" bestFit="1" customWidth="1"/>
    <col min="8217" max="8217" width="1.7109375" style="4" customWidth="1"/>
    <col min="8218" max="8218" width="4.85546875" style="4" bestFit="1" customWidth="1"/>
    <col min="8219" max="8220" width="4.42578125" style="4" customWidth="1"/>
    <col min="8221" max="8221" width="8.85546875" style="4" customWidth="1"/>
    <col min="8222" max="8222" width="12" style="4" customWidth="1"/>
    <col min="8223" max="8225" width="6" style="4" customWidth="1"/>
    <col min="8226" max="8226" width="1.7109375" style="4" customWidth="1"/>
    <col min="8227" max="8227" width="6.140625" style="4" customWidth="1"/>
    <col min="8228" max="8229" width="5.140625" style="4" customWidth="1"/>
    <col min="8230" max="8230" width="1.7109375" style="4" customWidth="1"/>
    <col min="8231" max="8233" width="5" style="4" customWidth="1"/>
    <col min="8234" max="8234" width="1.7109375" style="4" customWidth="1"/>
    <col min="8235" max="8237" width="5" style="4" customWidth="1"/>
    <col min="8238" max="8238" width="1.7109375" style="4" customWidth="1"/>
    <col min="8239" max="8241" width="5" style="4" customWidth="1"/>
    <col min="8242" max="8242" width="1.7109375" style="4" customWidth="1"/>
    <col min="8243" max="8245" width="5.140625" style="4" customWidth="1"/>
    <col min="8246" max="8246" width="1.7109375" style="4" customWidth="1"/>
    <col min="8247" max="8248" width="5" style="4" customWidth="1"/>
    <col min="8249" max="8249" width="5.28515625" style="4" customWidth="1"/>
    <col min="8250" max="8448" width="11.42578125" style="4"/>
    <col min="8449" max="8449" width="16.140625" style="4" customWidth="1"/>
    <col min="8450" max="8450" width="6" style="4" customWidth="1"/>
    <col min="8451" max="8451" width="6" style="4" bestFit="1" customWidth="1"/>
    <col min="8452" max="8452" width="5.7109375" style="4" bestFit="1" customWidth="1"/>
    <col min="8453" max="8453" width="1.7109375" style="4" customWidth="1"/>
    <col min="8454" max="8454" width="6" style="4" bestFit="1" customWidth="1"/>
    <col min="8455" max="8456" width="5" style="4" customWidth="1"/>
    <col min="8457" max="8457" width="1.7109375" style="4" customWidth="1"/>
    <col min="8458" max="8460" width="5" style="4" customWidth="1"/>
    <col min="8461" max="8461" width="1.7109375" style="4" customWidth="1"/>
    <col min="8462" max="8464" width="5.140625" style="4" bestFit="1" customWidth="1"/>
    <col min="8465" max="8465" width="1.7109375" style="4" customWidth="1"/>
    <col min="8466" max="8468" width="5.140625" style="4" bestFit="1" customWidth="1"/>
    <col min="8469" max="8469" width="1.7109375" style="4" customWidth="1"/>
    <col min="8470" max="8472" width="5.140625" style="4" bestFit="1" customWidth="1"/>
    <col min="8473" max="8473" width="1.7109375" style="4" customWidth="1"/>
    <col min="8474" max="8474" width="4.85546875" style="4" bestFit="1" customWidth="1"/>
    <col min="8475" max="8476" width="4.42578125" style="4" customWidth="1"/>
    <col min="8477" max="8477" width="8.85546875" style="4" customWidth="1"/>
    <col min="8478" max="8478" width="12" style="4" customWidth="1"/>
    <col min="8479" max="8481" width="6" style="4" customWidth="1"/>
    <col min="8482" max="8482" width="1.7109375" style="4" customWidth="1"/>
    <col min="8483" max="8483" width="6.140625" style="4" customWidth="1"/>
    <col min="8484" max="8485" width="5.140625" style="4" customWidth="1"/>
    <col min="8486" max="8486" width="1.7109375" style="4" customWidth="1"/>
    <col min="8487" max="8489" width="5" style="4" customWidth="1"/>
    <col min="8490" max="8490" width="1.7109375" style="4" customWidth="1"/>
    <col min="8491" max="8493" width="5" style="4" customWidth="1"/>
    <col min="8494" max="8494" width="1.7109375" style="4" customWidth="1"/>
    <col min="8495" max="8497" width="5" style="4" customWidth="1"/>
    <col min="8498" max="8498" width="1.7109375" style="4" customWidth="1"/>
    <col min="8499" max="8501" width="5.140625" style="4" customWidth="1"/>
    <col min="8502" max="8502" width="1.7109375" style="4" customWidth="1"/>
    <col min="8503" max="8504" width="5" style="4" customWidth="1"/>
    <col min="8505" max="8505" width="5.28515625" style="4" customWidth="1"/>
    <col min="8506" max="8704" width="11.42578125" style="4"/>
    <col min="8705" max="8705" width="16.140625" style="4" customWidth="1"/>
    <col min="8706" max="8706" width="6" style="4" customWidth="1"/>
    <col min="8707" max="8707" width="6" style="4" bestFit="1" customWidth="1"/>
    <col min="8708" max="8708" width="5.7109375" style="4" bestFit="1" customWidth="1"/>
    <col min="8709" max="8709" width="1.7109375" style="4" customWidth="1"/>
    <col min="8710" max="8710" width="6" style="4" bestFit="1" customWidth="1"/>
    <col min="8711" max="8712" width="5" style="4" customWidth="1"/>
    <col min="8713" max="8713" width="1.7109375" style="4" customWidth="1"/>
    <col min="8714" max="8716" width="5" style="4" customWidth="1"/>
    <col min="8717" max="8717" width="1.7109375" style="4" customWidth="1"/>
    <col min="8718" max="8720" width="5.140625" style="4" bestFit="1" customWidth="1"/>
    <col min="8721" max="8721" width="1.7109375" style="4" customWidth="1"/>
    <col min="8722" max="8724" width="5.140625" style="4" bestFit="1" customWidth="1"/>
    <col min="8725" max="8725" width="1.7109375" style="4" customWidth="1"/>
    <col min="8726" max="8728" width="5.140625" style="4" bestFit="1" customWidth="1"/>
    <col min="8729" max="8729" width="1.7109375" style="4" customWidth="1"/>
    <col min="8730" max="8730" width="4.85546875" style="4" bestFit="1" customWidth="1"/>
    <col min="8731" max="8732" width="4.42578125" style="4" customWidth="1"/>
    <col min="8733" max="8733" width="8.85546875" style="4" customWidth="1"/>
    <col min="8734" max="8734" width="12" style="4" customWidth="1"/>
    <col min="8735" max="8737" width="6" style="4" customWidth="1"/>
    <col min="8738" max="8738" width="1.7109375" style="4" customWidth="1"/>
    <col min="8739" max="8739" width="6.140625" style="4" customWidth="1"/>
    <col min="8740" max="8741" width="5.140625" style="4" customWidth="1"/>
    <col min="8742" max="8742" width="1.7109375" style="4" customWidth="1"/>
    <col min="8743" max="8745" width="5" style="4" customWidth="1"/>
    <col min="8746" max="8746" width="1.7109375" style="4" customWidth="1"/>
    <col min="8747" max="8749" width="5" style="4" customWidth="1"/>
    <col min="8750" max="8750" width="1.7109375" style="4" customWidth="1"/>
    <col min="8751" max="8753" width="5" style="4" customWidth="1"/>
    <col min="8754" max="8754" width="1.7109375" style="4" customWidth="1"/>
    <col min="8755" max="8757" width="5.140625" style="4" customWidth="1"/>
    <col min="8758" max="8758" width="1.7109375" style="4" customWidth="1"/>
    <col min="8759" max="8760" width="5" style="4" customWidth="1"/>
    <col min="8761" max="8761" width="5.28515625" style="4" customWidth="1"/>
    <col min="8762" max="8960" width="11.42578125" style="4"/>
    <col min="8961" max="8961" width="16.140625" style="4" customWidth="1"/>
    <col min="8962" max="8962" width="6" style="4" customWidth="1"/>
    <col min="8963" max="8963" width="6" style="4" bestFit="1" customWidth="1"/>
    <col min="8964" max="8964" width="5.7109375" style="4" bestFit="1" customWidth="1"/>
    <col min="8965" max="8965" width="1.7109375" style="4" customWidth="1"/>
    <col min="8966" max="8966" width="6" style="4" bestFit="1" customWidth="1"/>
    <col min="8967" max="8968" width="5" style="4" customWidth="1"/>
    <col min="8969" max="8969" width="1.7109375" style="4" customWidth="1"/>
    <col min="8970" max="8972" width="5" style="4" customWidth="1"/>
    <col min="8973" max="8973" width="1.7109375" style="4" customWidth="1"/>
    <col min="8974" max="8976" width="5.140625" style="4" bestFit="1" customWidth="1"/>
    <col min="8977" max="8977" width="1.7109375" style="4" customWidth="1"/>
    <col min="8978" max="8980" width="5.140625" style="4" bestFit="1" customWidth="1"/>
    <col min="8981" max="8981" width="1.7109375" style="4" customWidth="1"/>
    <col min="8982" max="8984" width="5.140625" style="4" bestFit="1" customWidth="1"/>
    <col min="8985" max="8985" width="1.7109375" style="4" customWidth="1"/>
    <col min="8986" max="8986" width="4.85546875" style="4" bestFit="1" customWidth="1"/>
    <col min="8987" max="8988" width="4.42578125" style="4" customWidth="1"/>
    <col min="8989" max="8989" width="8.85546875" style="4" customWidth="1"/>
    <col min="8990" max="8990" width="12" style="4" customWidth="1"/>
    <col min="8991" max="8993" width="6" style="4" customWidth="1"/>
    <col min="8994" max="8994" width="1.7109375" style="4" customWidth="1"/>
    <col min="8995" max="8995" width="6.140625" style="4" customWidth="1"/>
    <col min="8996" max="8997" width="5.140625" style="4" customWidth="1"/>
    <col min="8998" max="8998" width="1.7109375" style="4" customWidth="1"/>
    <col min="8999" max="9001" width="5" style="4" customWidth="1"/>
    <col min="9002" max="9002" width="1.7109375" style="4" customWidth="1"/>
    <col min="9003" max="9005" width="5" style="4" customWidth="1"/>
    <col min="9006" max="9006" width="1.7109375" style="4" customWidth="1"/>
    <col min="9007" max="9009" width="5" style="4" customWidth="1"/>
    <col min="9010" max="9010" width="1.7109375" style="4" customWidth="1"/>
    <col min="9011" max="9013" width="5.140625" style="4" customWidth="1"/>
    <col min="9014" max="9014" width="1.7109375" style="4" customWidth="1"/>
    <col min="9015" max="9016" width="5" style="4" customWidth="1"/>
    <col min="9017" max="9017" width="5.28515625" style="4" customWidth="1"/>
    <col min="9018" max="9216" width="11.42578125" style="4"/>
    <col min="9217" max="9217" width="16.140625" style="4" customWidth="1"/>
    <col min="9218" max="9218" width="6" style="4" customWidth="1"/>
    <col min="9219" max="9219" width="6" style="4" bestFit="1" customWidth="1"/>
    <col min="9220" max="9220" width="5.7109375" style="4" bestFit="1" customWidth="1"/>
    <col min="9221" max="9221" width="1.7109375" style="4" customWidth="1"/>
    <col min="9222" max="9222" width="6" style="4" bestFit="1" customWidth="1"/>
    <col min="9223" max="9224" width="5" style="4" customWidth="1"/>
    <col min="9225" max="9225" width="1.7109375" style="4" customWidth="1"/>
    <col min="9226" max="9228" width="5" style="4" customWidth="1"/>
    <col min="9229" max="9229" width="1.7109375" style="4" customWidth="1"/>
    <col min="9230" max="9232" width="5.140625" style="4" bestFit="1" customWidth="1"/>
    <col min="9233" max="9233" width="1.7109375" style="4" customWidth="1"/>
    <col min="9234" max="9236" width="5.140625" style="4" bestFit="1" customWidth="1"/>
    <col min="9237" max="9237" width="1.7109375" style="4" customWidth="1"/>
    <col min="9238" max="9240" width="5.140625" style="4" bestFit="1" customWidth="1"/>
    <col min="9241" max="9241" width="1.7109375" style="4" customWidth="1"/>
    <col min="9242" max="9242" width="4.85546875" style="4" bestFit="1" customWidth="1"/>
    <col min="9243" max="9244" width="4.42578125" style="4" customWidth="1"/>
    <col min="9245" max="9245" width="8.85546875" style="4" customWidth="1"/>
    <col min="9246" max="9246" width="12" style="4" customWidth="1"/>
    <col min="9247" max="9249" width="6" style="4" customWidth="1"/>
    <col min="9250" max="9250" width="1.7109375" style="4" customWidth="1"/>
    <col min="9251" max="9251" width="6.140625" style="4" customWidth="1"/>
    <col min="9252" max="9253" width="5.140625" style="4" customWidth="1"/>
    <col min="9254" max="9254" width="1.7109375" style="4" customWidth="1"/>
    <col min="9255" max="9257" width="5" style="4" customWidth="1"/>
    <col min="9258" max="9258" width="1.7109375" style="4" customWidth="1"/>
    <col min="9259" max="9261" width="5" style="4" customWidth="1"/>
    <col min="9262" max="9262" width="1.7109375" style="4" customWidth="1"/>
    <col min="9263" max="9265" width="5" style="4" customWidth="1"/>
    <col min="9266" max="9266" width="1.7109375" style="4" customWidth="1"/>
    <col min="9267" max="9269" width="5.140625" style="4" customWidth="1"/>
    <col min="9270" max="9270" width="1.7109375" style="4" customWidth="1"/>
    <col min="9271" max="9272" width="5" style="4" customWidth="1"/>
    <col min="9273" max="9273" width="5.28515625" style="4" customWidth="1"/>
    <col min="9274" max="9472" width="11.42578125" style="4"/>
    <col min="9473" max="9473" width="16.140625" style="4" customWidth="1"/>
    <col min="9474" max="9474" width="6" style="4" customWidth="1"/>
    <col min="9475" max="9475" width="6" style="4" bestFit="1" customWidth="1"/>
    <col min="9476" max="9476" width="5.7109375" style="4" bestFit="1" customWidth="1"/>
    <col min="9477" max="9477" width="1.7109375" style="4" customWidth="1"/>
    <col min="9478" max="9478" width="6" style="4" bestFit="1" customWidth="1"/>
    <col min="9479" max="9480" width="5" style="4" customWidth="1"/>
    <col min="9481" max="9481" width="1.7109375" style="4" customWidth="1"/>
    <col min="9482" max="9484" width="5" style="4" customWidth="1"/>
    <col min="9485" max="9485" width="1.7109375" style="4" customWidth="1"/>
    <col min="9486" max="9488" width="5.140625" style="4" bestFit="1" customWidth="1"/>
    <col min="9489" max="9489" width="1.7109375" style="4" customWidth="1"/>
    <col min="9490" max="9492" width="5.140625" style="4" bestFit="1" customWidth="1"/>
    <col min="9493" max="9493" width="1.7109375" style="4" customWidth="1"/>
    <col min="9494" max="9496" width="5.140625" style="4" bestFit="1" customWidth="1"/>
    <col min="9497" max="9497" width="1.7109375" style="4" customWidth="1"/>
    <col min="9498" max="9498" width="4.85546875" style="4" bestFit="1" customWidth="1"/>
    <col min="9499" max="9500" width="4.42578125" style="4" customWidth="1"/>
    <col min="9501" max="9501" width="8.85546875" style="4" customWidth="1"/>
    <col min="9502" max="9502" width="12" style="4" customWidth="1"/>
    <col min="9503" max="9505" width="6" style="4" customWidth="1"/>
    <col min="9506" max="9506" width="1.7109375" style="4" customWidth="1"/>
    <col min="9507" max="9507" width="6.140625" style="4" customWidth="1"/>
    <col min="9508" max="9509" width="5.140625" style="4" customWidth="1"/>
    <col min="9510" max="9510" width="1.7109375" style="4" customWidth="1"/>
    <col min="9511" max="9513" width="5" style="4" customWidth="1"/>
    <col min="9514" max="9514" width="1.7109375" style="4" customWidth="1"/>
    <col min="9515" max="9517" width="5" style="4" customWidth="1"/>
    <col min="9518" max="9518" width="1.7109375" style="4" customWidth="1"/>
    <col min="9519" max="9521" width="5" style="4" customWidth="1"/>
    <col min="9522" max="9522" width="1.7109375" style="4" customWidth="1"/>
    <col min="9523" max="9525" width="5.140625" style="4" customWidth="1"/>
    <col min="9526" max="9526" width="1.7109375" style="4" customWidth="1"/>
    <col min="9527" max="9528" width="5" style="4" customWidth="1"/>
    <col min="9529" max="9529" width="5.28515625" style="4" customWidth="1"/>
    <col min="9530" max="9728" width="11.42578125" style="4"/>
    <col min="9729" max="9729" width="16.140625" style="4" customWidth="1"/>
    <col min="9730" max="9730" width="6" style="4" customWidth="1"/>
    <col min="9731" max="9731" width="6" style="4" bestFit="1" customWidth="1"/>
    <col min="9732" max="9732" width="5.7109375" style="4" bestFit="1" customWidth="1"/>
    <col min="9733" max="9733" width="1.7109375" style="4" customWidth="1"/>
    <col min="9734" max="9734" width="6" style="4" bestFit="1" customWidth="1"/>
    <col min="9735" max="9736" width="5" style="4" customWidth="1"/>
    <col min="9737" max="9737" width="1.7109375" style="4" customWidth="1"/>
    <col min="9738" max="9740" width="5" style="4" customWidth="1"/>
    <col min="9741" max="9741" width="1.7109375" style="4" customWidth="1"/>
    <col min="9742" max="9744" width="5.140625" style="4" bestFit="1" customWidth="1"/>
    <col min="9745" max="9745" width="1.7109375" style="4" customWidth="1"/>
    <col min="9746" max="9748" width="5.140625" style="4" bestFit="1" customWidth="1"/>
    <col min="9749" max="9749" width="1.7109375" style="4" customWidth="1"/>
    <col min="9750" max="9752" width="5.140625" style="4" bestFit="1" customWidth="1"/>
    <col min="9753" max="9753" width="1.7109375" style="4" customWidth="1"/>
    <col min="9754" max="9754" width="4.85546875" style="4" bestFit="1" customWidth="1"/>
    <col min="9755" max="9756" width="4.42578125" style="4" customWidth="1"/>
    <col min="9757" max="9757" width="8.85546875" style="4" customWidth="1"/>
    <col min="9758" max="9758" width="12" style="4" customWidth="1"/>
    <col min="9759" max="9761" width="6" style="4" customWidth="1"/>
    <col min="9762" max="9762" width="1.7109375" style="4" customWidth="1"/>
    <col min="9763" max="9763" width="6.140625" style="4" customWidth="1"/>
    <col min="9764" max="9765" width="5.140625" style="4" customWidth="1"/>
    <col min="9766" max="9766" width="1.7109375" style="4" customWidth="1"/>
    <col min="9767" max="9769" width="5" style="4" customWidth="1"/>
    <col min="9770" max="9770" width="1.7109375" style="4" customWidth="1"/>
    <col min="9771" max="9773" width="5" style="4" customWidth="1"/>
    <col min="9774" max="9774" width="1.7109375" style="4" customWidth="1"/>
    <col min="9775" max="9777" width="5" style="4" customWidth="1"/>
    <col min="9778" max="9778" width="1.7109375" style="4" customWidth="1"/>
    <col min="9779" max="9781" width="5.140625" style="4" customWidth="1"/>
    <col min="9782" max="9782" width="1.7109375" style="4" customWidth="1"/>
    <col min="9783" max="9784" width="5" style="4" customWidth="1"/>
    <col min="9785" max="9785" width="5.28515625" style="4" customWidth="1"/>
    <col min="9786" max="9984" width="11.42578125" style="4"/>
    <col min="9985" max="9985" width="16.140625" style="4" customWidth="1"/>
    <col min="9986" max="9986" width="6" style="4" customWidth="1"/>
    <col min="9987" max="9987" width="6" style="4" bestFit="1" customWidth="1"/>
    <col min="9988" max="9988" width="5.7109375" style="4" bestFit="1" customWidth="1"/>
    <col min="9989" max="9989" width="1.7109375" style="4" customWidth="1"/>
    <col min="9990" max="9990" width="6" style="4" bestFit="1" customWidth="1"/>
    <col min="9991" max="9992" width="5" style="4" customWidth="1"/>
    <col min="9993" max="9993" width="1.7109375" style="4" customWidth="1"/>
    <col min="9994" max="9996" width="5" style="4" customWidth="1"/>
    <col min="9997" max="9997" width="1.7109375" style="4" customWidth="1"/>
    <col min="9998" max="10000" width="5.140625" style="4" bestFit="1" customWidth="1"/>
    <col min="10001" max="10001" width="1.7109375" style="4" customWidth="1"/>
    <col min="10002" max="10004" width="5.140625" style="4" bestFit="1" customWidth="1"/>
    <col min="10005" max="10005" width="1.7109375" style="4" customWidth="1"/>
    <col min="10006" max="10008" width="5.140625" style="4" bestFit="1" customWidth="1"/>
    <col min="10009" max="10009" width="1.7109375" style="4" customWidth="1"/>
    <col min="10010" max="10010" width="4.85546875" style="4" bestFit="1" customWidth="1"/>
    <col min="10011" max="10012" width="4.42578125" style="4" customWidth="1"/>
    <col min="10013" max="10013" width="8.85546875" style="4" customWidth="1"/>
    <col min="10014" max="10014" width="12" style="4" customWidth="1"/>
    <col min="10015" max="10017" width="6" style="4" customWidth="1"/>
    <col min="10018" max="10018" width="1.7109375" style="4" customWidth="1"/>
    <col min="10019" max="10019" width="6.140625" style="4" customWidth="1"/>
    <col min="10020" max="10021" width="5.140625" style="4" customWidth="1"/>
    <col min="10022" max="10022" width="1.7109375" style="4" customWidth="1"/>
    <col min="10023" max="10025" width="5" style="4" customWidth="1"/>
    <col min="10026" max="10026" width="1.7109375" style="4" customWidth="1"/>
    <col min="10027" max="10029" width="5" style="4" customWidth="1"/>
    <col min="10030" max="10030" width="1.7109375" style="4" customWidth="1"/>
    <col min="10031" max="10033" width="5" style="4" customWidth="1"/>
    <col min="10034" max="10034" width="1.7109375" style="4" customWidth="1"/>
    <col min="10035" max="10037" width="5.140625" style="4" customWidth="1"/>
    <col min="10038" max="10038" width="1.7109375" style="4" customWidth="1"/>
    <col min="10039" max="10040" width="5" style="4" customWidth="1"/>
    <col min="10041" max="10041" width="5.28515625" style="4" customWidth="1"/>
    <col min="10042" max="10240" width="11.42578125" style="4"/>
    <col min="10241" max="10241" width="16.140625" style="4" customWidth="1"/>
    <col min="10242" max="10242" width="6" style="4" customWidth="1"/>
    <col min="10243" max="10243" width="6" style="4" bestFit="1" customWidth="1"/>
    <col min="10244" max="10244" width="5.7109375" style="4" bestFit="1" customWidth="1"/>
    <col min="10245" max="10245" width="1.7109375" style="4" customWidth="1"/>
    <col min="10246" max="10246" width="6" style="4" bestFit="1" customWidth="1"/>
    <col min="10247" max="10248" width="5" style="4" customWidth="1"/>
    <col min="10249" max="10249" width="1.7109375" style="4" customWidth="1"/>
    <col min="10250" max="10252" width="5" style="4" customWidth="1"/>
    <col min="10253" max="10253" width="1.7109375" style="4" customWidth="1"/>
    <col min="10254" max="10256" width="5.140625" style="4" bestFit="1" customWidth="1"/>
    <col min="10257" max="10257" width="1.7109375" style="4" customWidth="1"/>
    <col min="10258" max="10260" width="5.140625" style="4" bestFit="1" customWidth="1"/>
    <col min="10261" max="10261" width="1.7109375" style="4" customWidth="1"/>
    <col min="10262" max="10264" width="5.140625" style="4" bestFit="1" customWidth="1"/>
    <col min="10265" max="10265" width="1.7109375" style="4" customWidth="1"/>
    <col min="10266" max="10266" width="4.85546875" style="4" bestFit="1" customWidth="1"/>
    <col min="10267" max="10268" width="4.42578125" style="4" customWidth="1"/>
    <col min="10269" max="10269" width="8.85546875" style="4" customWidth="1"/>
    <col min="10270" max="10270" width="12" style="4" customWidth="1"/>
    <col min="10271" max="10273" width="6" style="4" customWidth="1"/>
    <col min="10274" max="10274" width="1.7109375" style="4" customWidth="1"/>
    <col min="10275" max="10275" width="6.140625" style="4" customWidth="1"/>
    <col min="10276" max="10277" width="5.140625" style="4" customWidth="1"/>
    <col min="10278" max="10278" width="1.7109375" style="4" customWidth="1"/>
    <col min="10279" max="10281" width="5" style="4" customWidth="1"/>
    <col min="10282" max="10282" width="1.7109375" style="4" customWidth="1"/>
    <col min="10283" max="10285" width="5" style="4" customWidth="1"/>
    <col min="10286" max="10286" width="1.7109375" style="4" customWidth="1"/>
    <col min="10287" max="10289" width="5" style="4" customWidth="1"/>
    <col min="10290" max="10290" width="1.7109375" style="4" customWidth="1"/>
    <col min="10291" max="10293" width="5.140625" style="4" customWidth="1"/>
    <col min="10294" max="10294" width="1.7109375" style="4" customWidth="1"/>
    <col min="10295" max="10296" width="5" style="4" customWidth="1"/>
    <col min="10297" max="10297" width="5.28515625" style="4" customWidth="1"/>
    <col min="10298" max="10496" width="11.42578125" style="4"/>
    <col min="10497" max="10497" width="16.140625" style="4" customWidth="1"/>
    <col min="10498" max="10498" width="6" style="4" customWidth="1"/>
    <col min="10499" max="10499" width="6" style="4" bestFit="1" customWidth="1"/>
    <col min="10500" max="10500" width="5.7109375" style="4" bestFit="1" customWidth="1"/>
    <col min="10501" max="10501" width="1.7109375" style="4" customWidth="1"/>
    <col min="10502" max="10502" width="6" style="4" bestFit="1" customWidth="1"/>
    <col min="10503" max="10504" width="5" style="4" customWidth="1"/>
    <col min="10505" max="10505" width="1.7109375" style="4" customWidth="1"/>
    <col min="10506" max="10508" width="5" style="4" customWidth="1"/>
    <col min="10509" max="10509" width="1.7109375" style="4" customWidth="1"/>
    <col min="10510" max="10512" width="5.140625" style="4" bestFit="1" customWidth="1"/>
    <col min="10513" max="10513" width="1.7109375" style="4" customWidth="1"/>
    <col min="10514" max="10516" width="5.140625" style="4" bestFit="1" customWidth="1"/>
    <col min="10517" max="10517" width="1.7109375" style="4" customWidth="1"/>
    <col min="10518" max="10520" width="5.140625" style="4" bestFit="1" customWidth="1"/>
    <col min="10521" max="10521" width="1.7109375" style="4" customWidth="1"/>
    <col min="10522" max="10522" width="4.85546875" style="4" bestFit="1" customWidth="1"/>
    <col min="10523" max="10524" width="4.42578125" style="4" customWidth="1"/>
    <col min="10525" max="10525" width="8.85546875" style="4" customWidth="1"/>
    <col min="10526" max="10526" width="12" style="4" customWidth="1"/>
    <col min="10527" max="10529" width="6" style="4" customWidth="1"/>
    <col min="10530" max="10530" width="1.7109375" style="4" customWidth="1"/>
    <col min="10531" max="10531" width="6.140625" style="4" customWidth="1"/>
    <col min="10532" max="10533" width="5.140625" style="4" customWidth="1"/>
    <col min="10534" max="10534" width="1.7109375" style="4" customWidth="1"/>
    <col min="10535" max="10537" width="5" style="4" customWidth="1"/>
    <col min="10538" max="10538" width="1.7109375" style="4" customWidth="1"/>
    <col min="10539" max="10541" width="5" style="4" customWidth="1"/>
    <col min="10542" max="10542" width="1.7109375" style="4" customWidth="1"/>
    <col min="10543" max="10545" width="5" style="4" customWidth="1"/>
    <col min="10546" max="10546" width="1.7109375" style="4" customWidth="1"/>
    <col min="10547" max="10549" width="5.140625" style="4" customWidth="1"/>
    <col min="10550" max="10550" width="1.7109375" style="4" customWidth="1"/>
    <col min="10551" max="10552" width="5" style="4" customWidth="1"/>
    <col min="10553" max="10553" width="5.28515625" style="4" customWidth="1"/>
    <col min="10554" max="10752" width="11.42578125" style="4"/>
    <col min="10753" max="10753" width="16.140625" style="4" customWidth="1"/>
    <col min="10754" max="10754" width="6" style="4" customWidth="1"/>
    <col min="10755" max="10755" width="6" style="4" bestFit="1" customWidth="1"/>
    <col min="10756" max="10756" width="5.7109375" style="4" bestFit="1" customWidth="1"/>
    <col min="10757" max="10757" width="1.7109375" style="4" customWidth="1"/>
    <col min="10758" max="10758" width="6" style="4" bestFit="1" customWidth="1"/>
    <col min="10759" max="10760" width="5" style="4" customWidth="1"/>
    <col min="10761" max="10761" width="1.7109375" style="4" customWidth="1"/>
    <col min="10762" max="10764" width="5" style="4" customWidth="1"/>
    <col min="10765" max="10765" width="1.7109375" style="4" customWidth="1"/>
    <col min="10766" max="10768" width="5.140625" style="4" bestFit="1" customWidth="1"/>
    <col min="10769" max="10769" width="1.7109375" style="4" customWidth="1"/>
    <col min="10770" max="10772" width="5.140625" style="4" bestFit="1" customWidth="1"/>
    <col min="10773" max="10773" width="1.7109375" style="4" customWidth="1"/>
    <col min="10774" max="10776" width="5.140625" style="4" bestFit="1" customWidth="1"/>
    <col min="10777" max="10777" width="1.7109375" style="4" customWidth="1"/>
    <col min="10778" max="10778" width="4.85546875" style="4" bestFit="1" customWidth="1"/>
    <col min="10779" max="10780" width="4.42578125" style="4" customWidth="1"/>
    <col min="10781" max="10781" width="8.85546875" style="4" customWidth="1"/>
    <col min="10782" max="10782" width="12" style="4" customWidth="1"/>
    <col min="10783" max="10785" width="6" style="4" customWidth="1"/>
    <col min="10786" max="10786" width="1.7109375" style="4" customWidth="1"/>
    <col min="10787" max="10787" width="6.140625" style="4" customWidth="1"/>
    <col min="10788" max="10789" width="5.140625" style="4" customWidth="1"/>
    <col min="10790" max="10790" width="1.7109375" style="4" customWidth="1"/>
    <col min="10791" max="10793" width="5" style="4" customWidth="1"/>
    <col min="10794" max="10794" width="1.7109375" style="4" customWidth="1"/>
    <col min="10795" max="10797" width="5" style="4" customWidth="1"/>
    <col min="10798" max="10798" width="1.7109375" style="4" customWidth="1"/>
    <col min="10799" max="10801" width="5" style="4" customWidth="1"/>
    <col min="10802" max="10802" width="1.7109375" style="4" customWidth="1"/>
    <col min="10803" max="10805" width="5.140625" style="4" customWidth="1"/>
    <col min="10806" max="10806" width="1.7109375" style="4" customWidth="1"/>
    <col min="10807" max="10808" width="5" style="4" customWidth="1"/>
    <col min="10809" max="10809" width="5.28515625" style="4" customWidth="1"/>
    <col min="10810" max="11008" width="11.42578125" style="4"/>
    <col min="11009" max="11009" width="16.140625" style="4" customWidth="1"/>
    <col min="11010" max="11010" width="6" style="4" customWidth="1"/>
    <col min="11011" max="11011" width="6" style="4" bestFit="1" customWidth="1"/>
    <col min="11012" max="11012" width="5.7109375" style="4" bestFit="1" customWidth="1"/>
    <col min="11013" max="11013" width="1.7109375" style="4" customWidth="1"/>
    <col min="11014" max="11014" width="6" style="4" bestFit="1" customWidth="1"/>
    <col min="11015" max="11016" width="5" style="4" customWidth="1"/>
    <col min="11017" max="11017" width="1.7109375" style="4" customWidth="1"/>
    <col min="11018" max="11020" width="5" style="4" customWidth="1"/>
    <col min="11021" max="11021" width="1.7109375" style="4" customWidth="1"/>
    <col min="11022" max="11024" width="5.140625" style="4" bestFit="1" customWidth="1"/>
    <col min="11025" max="11025" width="1.7109375" style="4" customWidth="1"/>
    <col min="11026" max="11028" width="5.140625" style="4" bestFit="1" customWidth="1"/>
    <col min="11029" max="11029" width="1.7109375" style="4" customWidth="1"/>
    <col min="11030" max="11032" width="5.140625" style="4" bestFit="1" customWidth="1"/>
    <col min="11033" max="11033" width="1.7109375" style="4" customWidth="1"/>
    <col min="11034" max="11034" width="4.85546875" style="4" bestFit="1" customWidth="1"/>
    <col min="11035" max="11036" width="4.42578125" style="4" customWidth="1"/>
    <col min="11037" max="11037" width="8.85546875" style="4" customWidth="1"/>
    <col min="11038" max="11038" width="12" style="4" customWidth="1"/>
    <col min="11039" max="11041" width="6" style="4" customWidth="1"/>
    <col min="11042" max="11042" width="1.7109375" style="4" customWidth="1"/>
    <col min="11043" max="11043" width="6.140625" style="4" customWidth="1"/>
    <col min="11044" max="11045" width="5.140625" style="4" customWidth="1"/>
    <col min="11046" max="11046" width="1.7109375" style="4" customWidth="1"/>
    <col min="11047" max="11049" width="5" style="4" customWidth="1"/>
    <col min="11050" max="11050" width="1.7109375" style="4" customWidth="1"/>
    <col min="11051" max="11053" width="5" style="4" customWidth="1"/>
    <col min="11054" max="11054" width="1.7109375" style="4" customWidth="1"/>
    <col min="11055" max="11057" width="5" style="4" customWidth="1"/>
    <col min="11058" max="11058" width="1.7109375" style="4" customWidth="1"/>
    <col min="11059" max="11061" width="5.140625" style="4" customWidth="1"/>
    <col min="11062" max="11062" width="1.7109375" style="4" customWidth="1"/>
    <col min="11063" max="11064" width="5" style="4" customWidth="1"/>
    <col min="11065" max="11065" width="5.28515625" style="4" customWidth="1"/>
    <col min="11066" max="11264" width="11.42578125" style="4"/>
    <col min="11265" max="11265" width="16.140625" style="4" customWidth="1"/>
    <col min="11266" max="11266" width="6" style="4" customWidth="1"/>
    <col min="11267" max="11267" width="6" style="4" bestFit="1" customWidth="1"/>
    <col min="11268" max="11268" width="5.7109375" style="4" bestFit="1" customWidth="1"/>
    <col min="11269" max="11269" width="1.7109375" style="4" customWidth="1"/>
    <col min="11270" max="11270" width="6" style="4" bestFit="1" customWidth="1"/>
    <col min="11271" max="11272" width="5" style="4" customWidth="1"/>
    <col min="11273" max="11273" width="1.7109375" style="4" customWidth="1"/>
    <col min="11274" max="11276" width="5" style="4" customWidth="1"/>
    <col min="11277" max="11277" width="1.7109375" style="4" customWidth="1"/>
    <col min="11278" max="11280" width="5.140625" style="4" bestFit="1" customWidth="1"/>
    <col min="11281" max="11281" width="1.7109375" style="4" customWidth="1"/>
    <col min="11282" max="11284" width="5.140625" style="4" bestFit="1" customWidth="1"/>
    <col min="11285" max="11285" width="1.7109375" style="4" customWidth="1"/>
    <col min="11286" max="11288" width="5.140625" style="4" bestFit="1" customWidth="1"/>
    <col min="11289" max="11289" width="1.7109375" style="4" customWidth="1"/>
    <col min="11290" max="11290" width="4.85546875" style="4" bestFit="1" customWidth="1"/>
    <col min="11291" max="11292" width="4.42578125" style="4" customWidth="1"/>
    <col min="11293" max="11293" width="8.85546875" style="4" customWidth="1"/>
    <col min="11294" max="11294" width="12" style="4" customWidth="1"/>
    <col min="11295" max="11297" width="6" style="4" customWidth="1"/>
    <col min="11298" max="11298" width="1.7109375" style="4" customWidth="1"/>
    <col min="11299" max="11299" width="6.140625" style="4" customWidth="1"/>
    <col min="11300" max="11301" width="5.140625" style="4" customWidth="1"/>
    <col min="11302" max="11302" width="1.7109375" style="4" customWidth="1"/>
    <col min="11303" max="11305" width="5" style="4" customWidth="1"/>
    <col min="11306" max="11306" width="1.7109375" style="4" customWidth="1"/>
    <col min="11307" max="11309" width="5" style="4" customWidth="1"/>
    <col min="11310" max="11310" width="1.7109375" style="4" customWidth="1"/>
    <col min="11311" max="11313" width="5" style="4" customWidth="1"/>
    <col min="11314" max="11314" width="1.7109375" style="4" customWidth="1"/>
    <col min="11315" max="11317" width="5.140625" style="4" customWidth="1"/>
    <col min="11318" max="11318" width="1.7109375" style="4" customWidth="1"/>
    <col min="11319" max="11320" width="5" style="4" customWidth="1"/>
    <col min="11321" max="11321" width="5.28515625" style="4" customWidth="1"/>
    <col min="11322" max="11520" width="11.42578125" style="4"/>
    <col min="11521" max="11521" width="16.140625" style="4" customWidth="1"/>
    <col min="11522" max="11522" width="6" style="4" customWidth="1"/>
    <col min="11523" max="11523" width="6" style="4" bestFit="1" customWidth="1"/>
    <col min="11524" max="11524" width="5.7109375" style="4" bestFit="1" customWidth="1"/>
    <col min="11525" max="11525" width="1.7109375" style="4" customWidth="1"/>
    <col min="11526" max="11526" width="6" style="4" bestFit="1" customWidth="1"/>
    <col min="11527" max="11528" width="5" style="4" customWidth="1"/>
    <col min="11529" max="11529" width="1.7109375" style="4" customWidth="1"/>
    <col min="11530" max="11532" width="5" style="4" customWidth="1"/>
    <col min="11533" max="11533" width="1.7109375" style="4" customWidth="1"/>
    <col min="11534" max="11536" width="5.140625" style="4" bestFit="1" customWidth="1"/>
    <col min="11537" max="11537" width="1.7109375" style="4" customWidth="1"/>
    <col min="11538" max="11540" width="5.140625" style="4" bestFit="1" customWidth="1"/>
    <col min="11541" max="11541" width="1.7109375" style="4" customWidth="1"/>
    <col min="11542" max="11544" width="5.140625" style="4" bestFit="1" customWidth="1"/>
    <col min="11545" max="11545" width="1.7109375" style="4" customWidth="1"/>
    <col min="11546" max="11546" width="4.85546875" style="4" bestFit="1" customWidth="1"/>
    <col min="11547" max="11548" width="4.42578125" style="4" customWidth="1"/>
    <col min="11549" max="11549" width="8.85546875" style="4" customWidth="1"/>
    <col min="11550" max="11550" width="12" style="4" customWidth="1"/>
    <col min="11551" max="11553" width="6" style="4" customWidth="1"/>
    <col min="11554" max="11554" width="1.7109375" style="4" customWidth="1"/>
    <col min="11555" max="11555" width="6.140625" style="4" customWidth="1"/>
    <col min="11556" max="11557" width="5.140625" style="4" customWidth="1"/>
    <col min="11558" max="11558" width="1.7109375" style="4" customWidth="1"/>
    <col min="11559" max="11561" width="5" style="4" customWidth="1"/>
    <col min="11562" max="11562" width="1.7109375" style="4" customWidth="1"/>
    <col min="11563" max="11565" width="5" style="4" customWidth="1"/>
    <col min="11566" max="11566" width="1.7109375" style="4" customWidth="1"/>
    <col min="11567" max="11569" width="5" style="4" customWidth="1"/>
    <col min="11570" max="11570" width="1.7109375" style="4" customWidth="1"/>
    <col min="11571" max="11573" width="5.140625" style="4" customWidth="1"/>
    <col min="11574" max="11574" width="1.7109375" style="4" customWidth="1"/>
    <col min="11575" max="11576" width="5" style="4" customWidth="1"/>
    <col min="11577" max="11577" width="5.28515625" style="4" customWidth="1"/>
    <col min="11578" max="11776" width="11.42578125" style="4"/>
    <col min="11777" max="11777" width="16.140625" style="4" customWidth="1"/>
    <col min="11778" max="11778" width="6" style="4" customWidth="1"/>
    <col min="11779" max="11779" width="6" style="4" bestFit="1" customWidth="1"/>
    <col min="11780" max="11780" width="5.7109375" style="4" bestFit="1" customWidth="1"/>
    <col min="11781" max="11781" width="1.7109375" style="4" customWidth="1"/>
    <col min="11782" max="11782" width="6" style="4" bestFit="1" customWidth="1"/>
    <col min="11783" max="11784" width="5" style="4" customWidth="1"/>
    <col min="11785" max="11785" width="1.7109375" style="4" customWidth="1"/>
    <col min="11786" max="11788" width="5" style="4" customWidth="1"/>
    <col min="11789" max="11789" width="1.7109375" style="4" customWidth="1"/>
    <col min="11790" max="11792" width="5.140625" style="4" bestFit="1" customWidth="1"/>
    <col min="11793" max="11793" width="1.7109375" style="4" customWidth="1"/>
    <col min="11794" max="11796" width="5.140625" style="4" bestFit="1" customWidth="1"/>
    <col min="11797" max="11797" width="1.7109375" style="4" customWidth="1"/>
    <col min="11798" max="11800" width="5.140625" style="4" bestFit="1" customWidth="1"/>
    <col min="11801" max="11801" width="1.7109375" style="4" customWidth="1"/>
    <col min="11802" max="11802" width="4.85546875" style="4" bestFit="1" customWidth="1"/>
    <col min="11803" max="11804" width="4.42578125" style="4" customWidth="1"/>
    <col min="11805" max="11805" width="8.85546875" style="4" customWidth="1"/>
    <col min="11806" max="11806" width="12" style="4" customWidth="1"/>
    <col min="11807" max="11809" width="6" style="4" customWidth="1"/>
    <col min="11810" max="11810" width="1.7109375" style="4" customWidth="1"/>
    <col min="11811" max="11811" width="6.140625" style="4" customWidth="1"/>
    <col min="11812" max="11813" width="5.140625" style="4" customWidth="1"/>
    <col min="11814" max="11814" width="1.7109375" style="4" customWidth="1"/>
    <col min="11815" max="11817" width="5" style="4" customWidth="1"/>
    <col min="11818" max="11818" width="1.7109375" style="4" customWidth="1"/>
    <col min="11819" max="11821" width="5" style="4" customWidth="1"/>
    <col min="11822" max="11822" width="1.7109375" style="4" customWidth="1"/>
    <col min="11823" max="11825" width="5" style="4" customWidth="1"/>
    <col min="11826" max="11826" width="1.7109375" style="4" customWidth="1"/>
    <col min="11827" max="11829" width="5.140625" style="4" customWidth="1"/>
    <col min="11830" max="11830" width="1.7109375" style="4" customWidth="1"/>
    <col min="11831" max="11832" width="5" style="4" customWidth="1"/>
    <col min="11833" max="11833" width="5.28515625" style="4" customWidth="1"/>
    <col min="11834" max="12032" width="11.42578125" style="4"/>
    <col min="12033" max="12033" width="16.140625" style="4" customWidth="1"/>
    <col min="12034" max="12034" width="6" style="4" customWidth="1"/>
    <col min="12035" max="12035" width="6" style="4" bestFit="1" customWidth="1"/>
    <col min="12036" max="12036" width="5.7109375" style="4" bestFit="1" customWidth="1"/>
    <col min="12037" max="12037" width="1.7109375" style="4" customWidth="1"/>
    <col min="12038" max="12038" width="6" style="4" bestFit="1" customWidth="1"/>
    <col min="12039" max="12040" width="5" style="4" customWidth="1"/>
    <col min="12041" max="12041" width="1.7109375" style="4" customWidth="1"/>
    <col min="12042" max="12044" width="5" style="4" customWidth="1"/>
    <col min="12045" max="12045" width="1.7109375" style="4" customWidth="1"/>
    <col min="12046" max="12048" width="5.140625" style="4" bestFit="1" customWidth="1"/>
    <col min="12049" max="12049" width="1.7109375" style="4" customWidth="1"/>
    <col min="12050" max="12052" width="5.140625" style="4" bestFit="1" customWidth="1"/>
    <col min="12053" max="12053" width="1.7109375" style="4" customWidth="1"/>
    <col min="12054" max="12056" width="5.140625" style="4" bestFit="1" customWidth="1"/>
    <col min="12057" max="12057" width="1.7109375" style="4" customWidth="1"/>
    <col min="12058" max="12058" width="4.85546875" style="4" bestFit="1" customWidth="1"/>
    <col min="12059" max="12060" width="4.42578125" style="4" customWidth="1"/>
    <col min="12061" max="12061" width="8.85546875" style="4" customWidth="1"/>
    <col min="12062" max="12062" width="12" style="4" customWidth="1"/>
    <col min="12063" max="12065" width="6" style="4" customWidth="1"/>
    <col min="12066" max="12066" width="1.7109375" style="4" customWidth="1"/>
    <col min="12067" max="12067" width="6.140625" style="4" customWidth="1"/>
    <col min="12068" max="12069" width="5.140625" style="4" customWidth="1"/>
    <col min="12070" max="12070" width="1.7109375" style="4" customWidth="1"/>
    <col min="12071" max="12073" width="5" style="4" customWidth="1"/>
    <col min="12074" max="12074" width="1.7109375" style="4" customWidth="1"/>
    <col min="12075" max="12077" width="5" style="4" customWidth="1"/>
    <col min="12078" max="12078" width="1.7109375" style="4" customWidth="1"/>
    <col min="12079" max="12081" width="5" style="4" customWidth="1"/>
    <col min="12082" max="12082" width="1.7109375" style="4" customWidth="1"/>
    <col min="12083" max="12085" width="5.140625" style="4" customWidth="1"/>
    <col min="12086" max="12086" width="1.7109375" style="4" customWidth="1"/>
    <col min="12087" max="12088" width="5" style="4" customWidth="1"/>
    <col min="12089" max="12089" width="5.28515625" style="4" customWidth="1"/>
    <col min="12090" max="12288" width="11.42578125" style="4"/>
    <col min="12289" max="12289" width="16.140625" style="4" customWidth="1"/>
    <col min="12290" max="12290" width="6" style="4" customWidth="1"/>
    <col min="12291" max="12291" width="6" style="4" bestFit="1" customWidth="1"/>
    <col min="12292" max="12292" width="5.7109375" style="4" bestFit="1" customWidth="1"/>
    <col min="12293" max="12293" width="1.7109375" style="4" customWidth="1"/>
    <col min="12294" max="12294" width="6" style="4" bestFit="1" customWidth="1"/>
    <col min="12295" max="12296" width="5" style="4" customWidth="1"/>
    <col min="12297" max="12297" width="1.7109375" style="4" customWidth="1"/>
    <col min="12298" max="12300" width="5" style="4" customWidth="1"/>
    <col min="12301" max="12301" width="1.7109375" style="4" customWidth="1"/>
    <col min="12302" max="12304" width="5.140625" style="4" bestFit="1" customWidth="1"/>
    <col min="12305" max="12305" width="1.7109375" style="4" customWidth="1"/>
    <col min="12306" max="12308" width="5.140625" style="4" bestFit="1" customWidth="1"/>
    <col min="12309" max="12309" width="1.7109375" style="4" customWidth="1"/>
    <col min="12310" max="12312" width="5.140625" style="4" bestFit="1" customWidth="1"/>
    <col min="12313" max="12313" width="1.7109375" style="4" customWidth="1"/>
    <col min="12314" max="12314" width="4.85546875" style="4" bestFit="1" customWidth="1"/>
    <col min="12315" max="12316" width="4.42578125" style="4" customWidth="1"/>
    <col min="12317" max="12317" width="8.85546875" style="4" customWidth="1"/>
    <col min="12318" max="12318" width="12" style="4" customWidth="1"/>
    <col min="12319" max="12321" width="6" style="4" customWidth="1"/>
    <col min="12322" max="12322" width="1.7109375" style="4" customWidth="1"/>
    <col min="12323" max="12323" width="6.140625" style="4" customWidth="1"/>
    <col min="12324" max="12325" width="5.140625" style="4" customWidth="1"/>
    <col min="12326" max="12326" width="1.7109375" style="4" customWidth="1"/>
    <col min="12327" max="12329" width="5" style="4" customWidth="1"/>
    <col min="12330" max="12330" width="1.7109375" style="4" customWidth="1"/>
    <col min="12331" max="12333" width="5" style="4" customWidth="1"/>
    <col min="12334" max="12334" width="1.7109375" style="4" customWidth="1"/>
    <col min="12335" max="12337" width="5" style="4" customWidth="1"/>
    <col min="12338" max="12338" width="1.7109375" style="4" customWidth="1"/>
    <col min="12339" max="12341" width="5.140625" style="4" customWidth="1"/>
    <col min="12342" max="12342" width="1.7109375" style="4" customWidth="1"/>
    <col min="12343" max="12344" width="5" style="4" customWidth="1"/>
    <col min="12345" max="12345" width="5.28515625" style="4" customWidth="1"/>
    <col min="12346" max="12544" width="11.42578125" style="4"/>
    <col min="12545" max="12545" width="16.140625" style="4" customWidth="1"/>
    <col min="12546" max="12546" width="6" style="4" customWidth="1"/>
    <col min="12547" max="12547" width="6" style="4" bestFit="1" customWidth="1"/>
    <col min="12548" max="12548" width="5.7109375" style="4" bestFit="1" customWidth="1"/>
    <col min="12549" max="12549" width="1.7109375" style="4" customWidth="1"/>
    <col min="12550" max="12550" width="6" style="4" bestFit="1" customWidth="1"/>
    <col min="12551" max="12552" width="5" style="4" customWidth="1"/>
    <col min="12553" max="12553" width="1.7109375" style="4" customWidth="1"/>
    <col min="12554" max="12556" width="5" style="4" customWidth="1"/>
    <col min="12557" max="12557" width="1.7109375" style="4" customWidth="1"/>
    <col min="12558" max="12560" width="5.140625" style="4" bestFit="1" customWidth="1"/>
    <col min="12561" max="12561" width="1.7109375" style="4" customWidth="1"/>
    <col min="12562" max="12564" width="5.140625" style="4" bestFit="1" customWidth="1"/>
    <col min="12565" max="12565" width="1.7109375" style="4" customWidth="1"/>
    <col min="12566" max="12568" width="5.140625" style="4" bestFit="1" customWidth="1"/>
    <col min="12569" max="12569" width="1.7109375" style="4" customWidth="1"/>
    <col min="12570" max="12570" width="4.85546875" style="4" bestFit="1" customWidth="1"/>
    <col min="12571" max="12572" width="4.42578125" style="4" customWidth="1"/>
    <col min="12573" max="12573" width="8.85546875" style="4" customWidth="1"/>
    <col min="12574" max="12574" width="12" style="4" customWidth="1"/>
    <col min="12575" max="12577" width="6" style="4" customWidth="1"/>
    <col min="12578" max="12578" width="1.7109375" style="4" customWidth="1"/>
    <col min="12579" max="12579" width="6.140625" style="4" customWidth="1"/>
    <col min="12580" max="12581" width="5.140625" style="4" customWidth="1"/>
    <col min="12582" max="12582" width="1.7109375" style="4" customWidth="1"/>
    <col min="12583" max="12585" width="5" style="4" customWidth="1"/>
    <col min="12586" max="12586" width="1.7109375" style="4" customWidth="1"/>
    <col min="12587" max="12589" width="5" style="4" customWidth="1"/>
    <col min="12590" max="12590" width="1.7109375" style="4" customWidth="1"/>
    <col min="12591" max="12593" width="5" style="4" customWidth="1"/>
    <col min="12594" max="12594" width="1.7109375" style="4" customWidth="1"/>
    <col min="12595" max="12597" width="5.140625" style="4" customWidth="1"/>
    <col min="12598" max="12598" width="1.7109375" style="4" customWidth="1"/>
    <col min="12599" max="12600" width="5" style="4" customWidth="1"/>
    <col min="12601" max="12601" width="5.28515625" style="4" customWidth="1"/>
    <col min="12602" max="12800" width="11.42578125" style="4"/>
    <col min="12801" max="12801" width="16.140625" style="4" customWidth="1"/>
    <col min="12802" max="12802" width="6" style="4" customWidth="1"/>
    <col min="12803" max="12803" width="6" style="4" bestFit="1" customWidth="1"/>
    <col min="12804" max="12804" width="5.7109375" style="4" bestFit="1" customWidth="1"/>
    <col min="12805" max="12805" width="1.7109375" style="4" customWidth="1"/>
    <col min="12806" max="12806" width="6" style="4" bestFit="1" customWidth="1"/>
    <col min="12807" max="12808" width="5" style="4" customWidth="1"/>
    <col min="12809" max="12809" width="1.7109375" style="4" customWidth="1"/>
    <col min="12810" max="12812" width="5" style="4" customWidth="1"/>
    <col min="12813" max="12813" width="1.7109375" style="4" customWidth="1"/>
    <col min="12814" max="12816" width="5.140625" style="4" bestFit="1" customWidth="1"/>
    <col min="12817" max="12817" width="1.7109375" style="4" customWidth="1"/>
    <col min="12818" max="12820" width="5.140625" style="4" bestFit="1" customWidth="1"/>
    <col min="12821" max="12821" width="1.7109375" style="4" customWidth="1"/>
    <col min="12822" max="12824" width="5.140625" style="4" bestFit="1" customWidth="1"/>
    <col min="12825" max="12825" width="1.7109375" style="4" customWidth="1"/>
    <col min="12826" max="12826" width="4.85546875" style="4" bestFit="1" customWidth="1"/>
    <col min="12827" max="12828" width="4.42578125" style="4" customWidth="1"/>
    <col min="12829" max="12829" width="8.85546875" style="4" customWidth="1"/>
    <col min="12830" max="12830" width="12" style="4" customWidth="1"/>
    <col min="12831" max="12833" width="6" style="4" customWidth="1"/>
    <col min="12834" max="12834" width="1.7109375" style="4" customWidth="1"/>
    <col min="12835" max="12835" width="6.140625" style="4" customWidth="1"/>
    <col min="12836" max="12837" width="5.140625" style="4" customWidth="1"/>
    <col min="12838" max="12838" width="1.7109375" style="4" customWidth="1"/>
    <col min="12839" max="12841" width="5" style="4" customWidth="1"/>
    <col min="12842" max="12842" width="1.7109375" style="4" customWidth="1"/>
    <col min="12843" max="12845" width="5" style="4" customWidth="1"/>
    <col min="12846" max="12846" width="1.7109375" style="4" customWidth="1"/>
    <col min="12847" max="12849" width="5" style="4" customWidth="1"/>
    <col min="12850" max="12850" width="1.7109375" style="4" customWidth="1"/>
    <col min="12851" max="12853" width="5.140625" style="4" customWidth="1"/>
    <col min="12854" max="12854" width="1.7109375" style="4" customWidth="1"/>
    <col min="12855" max="12856" width="5" style="4" customWidth="1"/>
    <col min="12857" max="12857" width="5.28515625" style="4" customWidth="1"/>
    <col min="12858" max="13056" width="11.42578125" style="4"/>
    <col min="13057" max="13057" width="16.140625" style="4" customWidth="1"/>
    <col min="13058" max="13058" width="6" style="4" customWidth="1"/>
    <col min="13059" max="13059" width="6" style="4" bestFit="1" customWidth="1"/>
    <col min="13060" max="13060" width="5.7109375" style="4" bestFit="1" customWidth="1"/>
    <col min="13061" max="13061" width="1.7109375" style="4" customWidth="1"/>
    <col min="13062" max="13062" width="6" style="4" bestFit="1" customWidth="1"/>
    <col min="13063" max="13064" width="5" style="4" customWidth="1"/>
    <col min="13065" max="13065" width="1.7109375" style="4" customWidth="1"/>
    <col min="13066" max="13068" width="5" style="4" customWidth="1"/>
    <col min="13069" max="13069" width="1.7109375" style="4" customWidth="1"/>
    <col min="13070" max="13072" width="5.140625" style="4" bestFit="1" customWidth="1"/>
    <col min="13073" max="13073" width="1.7109375" style="4" customWidth="1"/>
    <col min="13074" max="13076" width="5.140625" style="4" bestFit="1" customWidth="1"/>
    <col min="13077" max="13077" width="1.7109375" style="4" customWidth="1"/>
    <col min="13078" max="13080" width="5.140625" style="4" bestFit="1" customWidth="1"/>
    <col min="13081" max="13081" width="1.7109375" style="4" customWidth="1"/>
    <col min="13082" max="13082" width="4.85546875" style="4" bestFit="1" customWidth="1"/>
    <col min="13083" max="13084" width="4.42578125" style="4" customWidth="1"/>
    <col min="13085" max="13085" width="8.85546875" style="4" customWidth="1"/>
    <col min="13086" max="13086" width="12" style="4" customWidth="1"/>
    <col min="13087" max="13089" width="6" style="4" customWidth="1"/>
    <col min="13090" max="13090" width="1.7109375" style="4" customWidth="1"/>
    <col min="13091" max="13091" width="6.140625" style="4" customWidth="1"/>
    <col min="13092" max="13093" width="5.140625" style="4" customWidth="1"/>
    <col min="13094" max="13094" width="1.7109375" style="4" customWidth="1"/>
    <col min="13095" max="13097" width="5" style="4" customWidth="1"/>
    <col min="13098" max="13098" width="1.7109375" style="4" customWidth="1"/>
    <col min="13099" max="13101" width="5" style="4" customWidth="1"/>
    <col min="13102" max="13102" width="1.7109375" style="4" customWidth="1"/>
    <col min="13103" max="13105" width="5" style="4" customWidth="1"/>
    <col min="13106" max="13106" width="1.7109375" style="4" customWidth="1"/>
    <col min="13107" max="13109" width="5.140625" style="4" customWidth="1"/>
    <col min="13110" max="13110" width="1.7109375" style="4" customWidth="1"/>
    <col min="13111" max="13112" width="5" style="4" customWidth="1"/>
    <col min="13113" max="13113" width="5.28515625" style="4" customWidth="1"/>
    <col min="13114" max="13312" width="11.42578125" style="4"/>
    <col min="13313" max="13313" width="16.140625" style="4" customWidth="1"/>
    <col min="13314" max="13314" width="6" style="4" customWidth="1"/>
    <col min="13315" max="13315" width="6" style="4" bestFit="1" customWidth="1"/>
    <col min="13316" max="13316" width="5.7109375" style="4" bestFit="1" customWidth="1"/>
    <col min="13317" max="13317" width="1.7109375" style="4" customWidth="1"/>
    <col min="13318" max="13318" width="6" style="4" bestFit="1" customWidth="1"/>
    <col min="13319" max="13320" width="5" style="4" customWidth="1"/>
    <col min="13321" max="13321" width="1.7109375" style="4" customWidth="1"/>
    <col min="13322" max="13324" width="5" style="4" customWidth="1"/>
    <col min="13325" max="13325" width="1.7109375" style="4" customWidth="1"/>
    <col min="13326" max="13328" width="5.140625" style="4" bestFit="1" customWidth="1"/>
    <col min="13329" max="13329" width="1.7109375" style="4" customWidth="1"/>
    <col min="13330" max="13332" width="5.140625" style="4" bestFit="1" customWidth="1"/>
    <col min="13333" max="13333" width="1.7109375" style="4" customWidth="1"/>
    <col min="13334" max="13336" width="5.140625" style="4" bestFit="1" customWidth="1"/>
    <col min="13337" max="13337" width="1.7109375" style="4" customWidth="1"/>
    <col min="13338" max="13338" width="4.85546875" style="4" bestFit="1" customWidth="1"/>
    <col min="13339" max="13340" width="4.42578125" style="4" customWidth="1"/>
    <col min="13341" max="13341" width="8.85546875" style="4" customWidth="1"/>
    <col min="13342" max="13342" width="12" style="4" customWidth="1"/>
    <col min="13343" max="13345" width="6" style="4" customWidth="1"/>
    <col min="13346" max="13346" width="1.7109375" style="4" customWidth="1"/>
    <col min="13347" max="13347" width="6.140625" style="4" customWidth="1"/>
    <col min="13348" max="13349" width="5.140625" style="4" customWidth="1"/>
    <col min="13350" max="13350" width="1.7109375" style="4" customWidth="1"/>
    <col min="13351" max="13353" width="5" style="4" customWidth="1"/>
    <col min="13354" max="13354" width="1.7109375" style="4" customWidth="1"/>
    <col min="13355" max="13357" width="5" style="4" customWidth="1"/>
    <col min="13358" max="13358" width="1.7109375" style="4" customWidth="1"/>
    <col min="13359" max="13361" width="5" style="4" customWidth="1"/>
    <col min="13362" max="13362" width="1.7109375" style="4" customWidth="1"/>
    <col min="13363" max="13365" width="5.140625" style="4" customWidth="1"/>
    <col min="13366" max="13366" width="1.7109375" style="4" customWidth="1"/>
    <col min="13367" max="13368" width="5" style="4" customWidth="1"/>
    <col min="13369" max="13369" width="5.28515625" style="4" customWidth="1"/>
    <col min="13370" max="13568" width="11.42578125" style="4"/>
    <col min="13569" max="13569" width="16.140625" style="4" customWidth="1"/>
    <col min="13570" max="13570" width="6" style="4" customWidth="1"/>
    <col min="13571" max="13571" width="6" style="4" bestFit="1" customWidth="1"/>
    <col min="13572" max="13572" width="5.7109375" style="4" bestFit="1" customWidth="1"/>
    <col min="13573" max="13573" width="1.7109375" style="4" customWidth="1"/>
    <col min="13574" max="13574" width="6" style="4" bestFit="1" customWidth="1"/>
    <col min="13575" max="13576" width="5" style="4" customWidth="1"/>
    <col min="13577" max="13577" width="1.7109375" style="4" customWidth="1"/>
    <col min="13578" max="13580" width="5" style="4" customWidth="1"/>
    <col min="13581" max="13581" width="1.7109375" style="4" customWidth="1"/>
    <col min="13582" max="13584" width="5.140625" style="4" bestFit="1" customWidth="1"/>
    <col min="13585" max="13585" width="1.7109375" style="4" customWidth="1"/>
    <col min="13586" max="13588" width="5.140625" style="4" bestFit="1" customWidth="1"/>
    <col min="13589" max="13589" width="1.7109375" style="4" customWidth="1"/>
    <col min="13590" max="13592" width="5.140625" style="4" bestFit="1" customWidth="1"/>
    <col min="13593" max="13593" width="1.7109375" style="4" customWidth="1"/>
    <col min="13594" max="13594" width="4.85546875" style="4" bestFit="1" customWidth="1"/>
    <col min="13595" max="13596" width="4.42578125" style="4" customWidth="1"/>
    <col min="13597" max="13597" width="8.85546875" style="4" customWidth="1"/>
    <col min="13598" max="13598" width="12" style="4" customWidth="1"/>
    <col min="13599" max="13601" width="6" style="4" customWidth="1"/>
    <col min="13602" max="13602" width="1.7109375" style="4" customWidth="1"/>
    <col min="13603" max="13603" width="6.140625" style="4" customWidth="1"/>
    <col min="13604" max="13605" width="5.140625" style="4" customWidth="1"/>
    <col min="13606" max="13606" width="1.7109375" style="4" customWidth="1"/>
    <col min="13607" max="13609" width="5" style="4" customWidth="1"/>
    <col min="13610" max="13610" width="1.7109375" style="4" customWidth="1"/>
    <col min="13611" max="13613" width="5" style="4" customWidth="1"/>
    <col min="13614" max="13614" width="1.7109375" style="4" customWidth="1"/>
    <col min="13615" max="13617" width="5" style="4" customWidth="1"/>
    <col min="13618" max="13618" width="1.7109375" style="4" customWidth="1"/>
    <col min="13619" max="13621" width="5.140625" style="4" customWidth="1"/>
    <col min="13622" max="13622" width="1.7109375" style="4" customWidth="1"/>
    <col min="13623" max="13624" width="5" style="4" customWidth="1"/>
    <col min="13625" max="13625" width="5.28515625" style="4" customWidth="1"/>
    <col min="13626" max="13824" width="11.42578125" style="4"/>
    <col min="13825" max="13825" width="16.140625" style="4" customWidth="1"/>
    <col min="13826" max="13826" width="6" style="4" customWidth="1"/>
    <col min="13827" max="13827" width="6" style="4" bestFit="1" customWidth="1"/>
    <col min="13828" max="13828" width="5.7109375" style="4" bestFit="1" customWidth="1"/>
    <col min="13829" max="13829" width="1.7109375" style="4" customWidth="1"/>
    <col min="13830" max="13830" width="6" style="4" bestFit="1" customWidth="1"/>
    <col min="13831" max="13832" width="5" style="4" customWidth="1"/>
    <col min="13833" max="13833" width="1.7109375" style="4" customWidth="1"/>
    <col min="13834" max="13836" width="5" style="4" customWidth="1"/>
    <col min="13837" max="13837" width="1.7109375" style="4" customWidth="1"/>
    <col min="13838" max="13840" width="5.140625" style="4" bestFit="1" customWidth="1"/>
    <col min="13841" max="13841" width="1.7109375" style="4" customWidth="1"/>
    <col min="13842" max="13844" width="5.140625" style="4" bestFit="1" customWidth="1"/>
    <col min="13845" max="13845" width="1.7109375" style="4" customWidth="1"/>
    <col min="13846" max="13848" width="5.140625" style="4" bestFit="1" customWidth="1"/>
    <col min="13849" max="13849" width="1.7109375" style="4" customWidth="1"/>
    <col min="13850" max="13850" width="4.85546875" style="4" bestFit="1" customWidth="1"/>
    <col min="13851" max="13852" width="4.42578125" style="4" customWidth="1"/>
    <col min="13853" max="13853" width="8.85546875" style="4" customWidth="1"/>
    <col min="13854" max="13854" width="12" style="4" customWidth="1"/>
    <col min="13855" max="13857" width="6" style="4" customWidth="1"/>
    <col min="13858" max="13858" width="1.7109375" style="4" customWidth="1"/>
    <col min="13859" max="13859" width="6.140625" style="4" customWidth="1"/>
    <col min="13860" max="13861" width="5.140625" style="4" customWidth="1"/>
    <col min="13862" max="13862" width="1.7109375" style="4" customWidth="1"/>
    <col min="13863" max="13865" width="5" style="4" customWidth="1"/>
    <col min="13866" max="13866" width="1.7109375" style="4" customWidth="1"/>
    <col min="13867" max="13869" width="5" style="4" customWidth="1"/>
    <col min="13870" max="13870" width="1.7109375" style="4" customWidth="1"/>
    <col min="13871" max="13873" width="5" style="4" customWidth="1"/>
    <col min="13874" max="13874" width="1.7109375" style="4" customWidth="1"/>
    <col min="13875" max="13877" width="5.140625" style="4" customWidth="1"/>
    <col min="13878" max="13878" width="1.7109375" style="4" customWidth="1"/>
    <col min="13879" max="13880" width="5" style="4" customWidth="1"/>
    <col min="13881" max="13881" width="5.28515625" style="4" customWidth="1"/>
    <col min="13882" max="14080" width="11.42578125" style="4"/>
    <col min="14081" max="14081" width="16.140625" style="4" customWidth="1"/>
    <col min="14082" max="14082" width="6" style="4" customWidth="1"/>
    <col min="14083" max="14083" width="6" style="4" bestFit="1" customWidth="1"/>
    <col min="14084" max="14084" width="5.7109375" style="4" bestFit="1" customWidth="1"/>
    <col min="14085" max="14085" width="1.7109375" style="4" customWidth="1"/>
    <col min="14086" max="14086" width="6" style="4" bestFit="1" customWidth="1"/>
    <col min="14087" max="14088" width="5" style="4" customWidth="1"/>
    <col min="14089" max="14089" width="1.7109375" style="4" customWidth="1"/>
    <col min="14090" max="14092" width="5" style="4" customWidth="1"/>
    <col min="14093" max="14093" width="1.7109375" style="4" customWidth="1"/>
    <col min="14094" max="14096" width="5.140625" style="4" bestFit="1" customWidth="1"/>
    <col min="14097" max="14097" width="1.7109375" style="4" customWidth="1"/>
    <col min="14098" max="14100" width="5.140625" style="4" bestFit="1" customWidth="1"/>
    <col min="14101" max="14101" width="1.7109375" style="4" customWidth="1"/>
    <col min="14102" max="14104" width="5.140625" style="4" bestFit="1" customWidth="1"/>
    <col min="14105" max="14105" width="1.7109375" style="4" customWidth="1"/>
    <col min="14106" max="14106" width="4.85546875" style="4" bestFit="1" customWidth="1"/>
    <col min="14107" max="14108" width="4.42578125" style="4" customWidth="1"/>
    <col min="14109" max="14109" width="8.85546875" style="4" customWidth="1"/>
    <col min="14110" max="14110" width="12" style="4" customWidth="1"/>
    <col min="14111" max="14113" width="6" style="4" customWidth="1"/>
    <col min="14114" max="14114" width="1.7109375" style="4" customWidth="1"/>
    <col min="14115" max="14115" width="6.140625" style="4" customWidth="1"/>
    <col min="14116" max="14117" width="5.140625" style="4" customWidth="1"/>
    <col min="14118" max="14118" width="1.7109375" style="4" customWidth="1"/>
    <col min="14119" max="14121" width="5" style="4" customWidth="1"/>
    <col min="14122" max="14122" width="1.7109375" style="4" customWidth="1"/>
    <col min="14123" max="14125" width="5" style="4" customWidth="1"/>
    <col min="14126" max="14126" width="1.7109375" style="4" customWidth="1"/>
    <col min="14127" max="14129" width="5" style="4" customWidth="1"/>
    <col min="14130" max="14130" width="1.7109375" style="4" customWidth="1"/>
    <col min="14131" max="14133" width="5.140625" style="4" customWidth="1"/>
    <col min="14134" max="14134" width="1.7109375" style="4" customWidth="1"/>
    <col min="14135" max="14136" width="5" style="4" customWidth="1"/>
    <col min="14137" max="14137" width="5.28515625" style="4" customWidth="1"/>
    <col min="14138" max="14336" width="11.42578125" style="4"/>
    <col min="14337" max="14337" width="16.140625" style="4" customWidth="1"/>
    <col min="14338" max="14338" width="6" style="4" customWidth="1"/>
    <col min="14339" max="14339" width="6" style="4" bestFit="1" customWidth="1"/>
    <col min="14340" max="14340" width="5.7109375" style="4" bestFit="1" customWidth="1"/>
    <col min="14341" max="14341" width="1.7109375" style="4" customWidth="1"/>
    <col min="14342" max="14342" width="6" style="4" bestFit="1" customWidth="1"/>
    <col min="14343" max="14344" width="5" style="4" customWidth="1"/>
    <col min="14345" max="14345" width="1.7109375" style="4" customWidth="1"/>
    <col min="14346" max="14348" width="5" style="4" customWidth="1"/>
    <col min="14349" max="14349" width="1.7109375" style="4" customWidth="1"/>
    <col min="14350" max="14352" width="5.140625" style="4" bestFit="1" customWidth="1"/>
    <col min="14353" max="14353" width="1.7109375" style="4" customWidth="1"/>
    <col min="14354" max="14356" width="5.140625" style="4" bestFit="1" customWidth="1"/>
    <col min="14357" max="14357" width="1.7109375" style="4" customWidth="1"/>
    <col min="14358" max="14360" width="5.140625" style="4" bestFit="1" customWidth="1"/>
    <col min="14361" max="14361" width="1.7109375" style="4" customWidth="1"/>
    <col min="14362" max="14362" width="4.85546875" style="4" bestFit="1" customWidth="1"/>
    <col min="14363" max="14364" width="4.42578125" style="4" customWidth="1"/>
    <col min="14365" max="14365" width="8.85546875" style="4" customWidth="1"/>
    <col min="14366" max="14366" width="12" style="4" customWidth="1"/>
    <col min="14367" max="14369" width="6" style="4" customWidth="1"/>
    <col min="14370" max="14370" width="1.7109375" style="4" customWidth="1"/>
    <col min="14371" max="14371" width="6.140625" style="4" customWidth="1"/>
    <col min="14372" max="14373" width="5.140625" style="4" customWidth="1"/>
    <col min="14374" max="14374" width="1.7109375" style="4" customWidth="1"/>
    <col min="14375" max="14377" width="5" style="4" customWidth="1"/>
    <col min="14378" max="14378" width="1.7109375" style="4" customWidth="1"/>
    <col min="14379" max="14381" width="5" style="4" customWidth="1"/>
    <col min="14382" max="14382" width="1.7109375" style="4" customWidth="1"/>
    <col min="14383" max="14385" width="5" style="4" customWidth="1"/>
    <col min="14386" max="14386" width="1.7109375" style="4" customWidth="1"/>
    <col min="14387" max="14389" width="5.140625" style="4" customWidth="1"/>
    <col min="14390" max="14390" width="1.7109375" style="4" customWidth="1"/>
    <col min="14391" max="14392" width="5" style="4" customWidth="1"/>
    <col min="14393" max="14393" width="5.28515625" style="4" customWidth="1"/>
    <col min="14394" max="14592" width="11.42578125" style="4"/>
    <col min="14593" max="14593" width="16.140625" style="4" customWidth="1"/>
    <col min="14594" max="14594" width="6" style="4" customWidth="1"/>
    <col min="14595" max="14595" width="6" style="4" bestFit="1" customWidth="1"/>
    <col min="14596" max="14596" width="5.7109375" style="4" bestFit="1" customWidth="1"/>
    <col min="14597" max="14597" width="1.7109375" style="4" customWidth="1"/>
    <col min="14598" max="14598" width="6" style="4" bestFit="1" customWidth="1"/>
    <col min="14599" max="14600" width="5" style="4" customWidth="1"/>
    <col min="14601" max="14601" width="1.7109375" style="4" customWidth="1"/>
    <col min="14602" max="14604" width="5" style="4" customWidth="1"/>
    <col min="14605" max="14605" width="1.7109375" style="4" customWidth="1"/>
    <col min="14606" max="14608" width="5.140625" style="4" bestFit="1" customWidth="1"/>
    <col min="14609" max="14609" width="1.7109375" style="4" customWidth="1"/>
    <col min="14610" max="14612" width="5.140625" style="4" bestFit="1" customWidth="1"/>
    <col min="14613" max="14613" width="1.7109375" style="4" customWidth="1"/>
    <col min="14614" max="14616" width="5.140625" style="4" bestFit="1" customWidth="1"/>
    <col min="14617" max="14617" width="1.7109375" style="4" customWidth="1"/>
    <col min="14618" max="14618" width="4.85546875" style="4" bestFit="1" customWidth="1"/>
    <col min="14619" max="14620" width="4.42578125" style="4" customWidth="1"/>
    <col min="14621" max="14621" width="8.85546875" style="4" customWidth="1"/>
    <col min="14622" max="14622" width="12" style="4" customWidth="1"/>
    <col min="14623" max="14625" width="6" style="4" customWidth="1"/>
    <col min="14626" max="14626" width="1.7109375" style="4" customWidth="1"/>
    <col min="14627" max="14627" width="6.140625" style="4" customWidth="1"/>
    <col min="14628" max="14629" width="5.140625" style="4" customWidth="1"/>
    <col min="14630" max="14630" width="1.7109375" style="4" customWidth="1"/>
    <col min="14631" max="14633" width="5" style="4" customWidth="1"/>
    <col min="14634" max="14634" width="1.7109375" style="4" customWidth="1"/>
    <col min="14635" max="14637" width="5" style="4" customWidth="1"/>
    <col min="14638" max="14638" width="1.7109375" style="4" customWidth="1"/>
    <col min="14639" max="14641" width="5" style="4" customWidth="1"/>
    <col min="14642" max="14642" width="1.7109375" style="4" customWidth="1"/>
    <col min="14643" max="14645" width="5.140625" style="4" customWidth="1"/>
    <col min="14646" max="14646" width="1.7109375" style="4" customWidth="1"/>
    <col min="14647" max="14648" width="5" style="4" customWidth="1"/>
    <col min="14649" max="14649" width="5.28515625" style="4" customWidth="1"/>
    <col min="14650" max="14848" width="11.42578125" style="4"/>
    <col min="14849" max="14849" width="16.140625" style="4" customWidth="1"/>
    <col min="14850" max="14850" width="6" style="4" customWidth="1"/>
    <col min="14851" max="14851" width="6" style="4" bestFit="1" customWidth="1"/>
    <col min="14852" max="14852" width="5.7109375" style="4" bestFit="1" customWidth="1"/>
    <col min="14853" max="14853" width="1.7109375" style="4" customWidth="1"/>
    <col min="14854" max="14854" width="6" style="4" bestFit="1" customWidth="1"/>
    <col min="14855" max="14856" width="5" style="4" customWidth="1"/>
    <col min="14857" max="14857" width="1.7109375" style="4" customWidth="1"/>
    <col min="14858" max="14860" width="5" style="4" customWidth="1"/>
    <col min="14861" max="14861" width="1.7109375" style="4" customWidth="1"/>
    <col min="14862" max="14864" width="5.140625" style="4" bestFit="1" customWidth="1"/>
    <col min="14865" max="14865" width="1.7109375" style="4" customWidth="1"/>
    <col min="14866" max="14868" width="5.140625" style="4" bestFit="1" customWidth="1"/>
    <col min="14869" max="14869" width="1.7109375" style="4" customWidth="1"/>
    <col min="14870" max="14872" width="5.140625" style="4" bestFit="1" customWidth="1"/>
    <col min="14873" max="14873" width="1.7109375" style="4" customWidth="1"/>
    <col min="14874" max="14874" width="4.85546875" style="4" bestFit="1" customWidth="1"/>
    <col min="14875" max="14876" width="4.42578125" style="4" customWidth="1"/>
    <col min="14877" max="14877" width="8.85546875" style="4" customWidth="1"/>
    <col min="14878" max="14878" width="12" style="4" customWidth="1"/>
    <col min="14879" max="14881" width="6" style="4" customWidth="1"/>
    <col min="14882" max="14882" width="1.7109375" style="4" customWidth="1"/>
    <col min="14883" max="14883" width="6.140625" style="4" customWidth="1"/>
    <col min="14884" max="14885" width="5.140625" style="4" customWidth="1"/>
    <col min="14886" max="14886" width="1.7109375" style="4" customWidth="1"/>
    <col min="14887" max="14889" width="5" style="4" customWidth="1"/>
    <col min="14890" max="14890" width="1.7109375" style="4" customWidth="1"/>
    <col min="14891" max="14893" width="5" style="4" customWidth="1"/>
    <col min="14894" max="14894" width="1.7109375" style="4" customWidth="1"/>
    <col min="14895" max="14897" width="5" style="4" customWidth="1"/>
    <col min="14898" max="14898" width="1.7109375" style="4" customWidth="1"/>
    <col min="14899" max="14901" width="5.140625" style="4" customWidth="1"/>
    <col min="14902" max="14902" width="1.7109375" style="4" customWidth="1"/>
    <col min="14903" max="14904" width="5" style="4" customWidth="1"/>
    <col min="14905" max="14905" width="5.28515625" style="4" customWidth="1"/>
    <col min="14906" max="15104" width="11.42578125" style="4"/>
    <col min="15105" max="15105" width="16.140625" style="4" customWidth="1"/>
    <col min="15106" max="15106" width="6" style="4" customWidth="1"/>
    <col min="15107" max="15107" width="6" style="4" bestFit="1" customWidth="1"/>
    <col min="15108" max="15108" width="5.7109375" style="4" bestFit="1" customWidth="1"/>
    <col min="15109" max="15109" width="1.7109375" style="4" customWidth="1"/>
    <col min="15110" max="15110" width="6" style="4" bestFit="1" customWidth="1"/>
    <col min="15111" max="15112" width="5" style="4" customWidth="1"/>
    <col min="15113" max="15113" width="1.7109375" style="4" customWidth="1"/>
    <col min="15114" max="15116" width="5" style="4" customWidth="1"/>
    <col min="15117" max="15117" width="1.7109375" style="4" customWidth="1"/>
    <col min="15118" max="15120" width="5.140625" style="4" bestFit="1" customWidth="1"/>
    <col min="15121" max="15121" width="1.7109375" style="4" customWidth="1"/>
    <col min="15122" max="15124" width="5.140625" style="4" bestFit="1" customWidth="1"/>
    <col min="15125" max="15125" width="1.7109375" style="4" customWidth="1"/>
    <col min="15126" max="15128" width="5.140625" style="4" bestFit="1" customWidth="1"/>
    <col min="15129" max="15129" width="1.7109375" style="4" customWidth="1"/>
    <col min="15130" max="15130" width="4.85546875" style="4" bestFit="1" customWidth="1"/>
    <col min="15131" max="15132" width="4.42578125" style="4" customWidth="1"/>
    <col min="15133" max="15133" width="8.85546875" style="4" customWidth="1"/>
    <col min="15134" max="15134" width="12" style="4" customWidth="1"/>
    <col min="15135" max="15137" width="6" style="4" customWidth="1"/>
    <col min="15138" max="15138" width="1.7109375" style="4" customWidth="1"/>
    <col min="15139" max="15139" width="6.140625" style="4" customWidth="1"/>
    <col min="15140" max="15141" width="5.140625" style="4" customWidth="1"/>
    <col min="15142" max="15142" width="1.7109375" style="4" customWidth="1"/>
    <col min="15143" max="15145" width="5" style="4" customWidth="1"/>
    <col min="15146" max="15146" width="1.7109375" style="4" customWidth="1"/>
    <col min="15147" max="15149" width="5" style="4" customWidth="1"/>
    <col min="15150" max="15150" width="1.7109375" style="4" customWidth="1"/>
    <col min="15151" max="15153" width="5" style="4" customWidth="1"/>
    <col min="15154" max="15154" width="1.7109375" style="4" customWidth="1"/>
    <col min="15155" max="15157" width="5.140625" style="4" customWidth="1"/>
    <col min="15158" max="15158" width="1.7109375" style="4" customWidth="1"/>
    <col min="15159" max="15160" width="5" style="4" customWidth="1"/>
    <col min="15161" max="15161" width="5.28515625" style="4" customWidth="1"/>
    <col min="15162" max="15360" width="11.42578125" style="4"/>
    <col min="15361" max="15361" width="16.140625" style="4" customWidth="1"/>
    <col min="15362" max="15362" width="6" style="4" customWidth="1"/>
    <col min="15363" max="15363" width="6" style="4" bestFit="1" customWidth="1"/>
    <col min="15364" max="15364" width="5.7109375" style="4" bestFit="1" customWidth="1"/>
    <col min="15365" max="15365" width="1.7109375" style="4" customWidth="1"/>
    <col min="15366" max="15366" width="6" style="4" bestFit="1" customWidth="1"/>
    <col min="15367" max="15368" width="5" style="4" customWidth="1"/>
    <col min="15369" max="15369" width="1.7109375" style="4" customWidth="1"/>
    <col min="15370" max="15372" width="5" style="4" customWidth="1"/>
    <col min="15373" max="15373" width="1.7109375" style="4" customWidth="1"/>
    <col min="15374" max="15376" width="5.140625" style="4" bestFit="1" customWidth="1"/>
    <col min="15377" max="15377" width="1.7109375" style="4" customWidth="1"/>
    <col min="15378" max="15380" width="5.140625" style="4" bestFit="1" customWidth="1"/>
    <col min="15381" max="15381" width="1.7109375" style="4" customWidth="1"/>
    <col min="15382" max="15384" width="5.140625" style="4" bestFit="1" customWidth="1"/>
    <col min="15385" max="15385" width="1.7109375" style="4" customWidth="1"/>
    <col min="15386" max="15386" width="4.85546875" style="4" bestFit="1" customWidth="1"/>
    <col min="15387" max="15388" width="4.42578125" style="4" customWidth="1"/>
    <col min="15389" max="15389" width="8.85546875" style="4" customWidth="1"/>
    <col min="15390" max="15390" width="12" style="4" customWidth="1"/>
    <col min="15391" max="15393" width="6" style="4" customWidth="1"/>
    <col min="15394" max="15394" width="1.7109375" style="4" customWidth="1"/>
    <col min="15395" max="15395" width="6.140625" style="4" customWidth="1"/>
    <col min="15396" max="15397" width="5.140625" style="4" customWidth="1"/>
    <col min="15398" max="15398" width="1.7109375" style="4" customWidth="1"/>
    <col min="15399" max="15401" width="5" style="4" customWidth="1"/>
    <col min="15402" max="15402" width="1.7109375" style="4" customWidth="1"/>
    <col min="15403" max="15405" width="5" style="4" customWidth="1"/>
    <col min="15406" max="15406" width="1.7109375" style="4" customWidth="1"/>
    <col min="15407" max="15409" width="5" style="4" customWidth="1"/>
    <col min="15410" max="15410" width="1.7109375" style="4" customWidth="1"/>
    <col min="15411" max="15413" width="5.140625" style="4" customWidth="1"/>
    <col min="15414" max="15414" width="1.7109375" style="4" customWidth="1"/>
    <col min="15415" max="15416" width="5" style="4" customWidth="1"/>
    <col min="15417" max="15417" width="5.28515625" style="4" customWidth="1"/>
    <col min="15418" max="15616" width="11.42578125" style="4"/>
    <col min="15617" max="15617" width="16.140625" style="4" customWidth="1"/>
    <col min="15618" max="15618" width="6" style="4" customWidth="1"/>
    <col min="15619" max="15619" width="6" style="4" bestFit="1" customWidth="1"/>
    <col min="15620" max="15620" width="5.7109375" style="4" bestFit="1" customWidth="1"/>
    <col min="15621" max="15621" width="1.7109375" style="4" customWidth="1"/>
    <col min="15622" max="15622" width="6" style="4" bestFit="1" customWidth="1"/>
    <col min="15623" max="15624" width="5" style="4" customWidth="1"/>
    <col min="15625" max="15625" width="1.7109375" style="4" customWidth="1"/>
    <col min="15626" max="15628" width="5" style="4" customWidth="1"/>
    <col min="15629" max="15629" width="1.7109375" style="4" customWidth="1"/>
    <col min="15630" max="15632" width="5.140625" style="4" bestFit="1" customWidth="1"/>
    <col min="15633" max="15633" width="1.7109375" style="4" customWidth="1"/>
    <col min="15634" max="15636" width="5.140625" style="4" bestFit="1" customWidth="1"/>
    <col min="15637" max="15637" width="1.7109375" style="4" customWidth="1"/>
    <col min="15638" max="15640" width="5.140625" style="4" bestFit="1" customWidth="1"/>
    <col min="15641" max="15641" width="1.7109375" style="4" customWidth="1"/>
    <col min="15642" max="15642" width="4.85546875" style="4" bestFit="1" customWidth="1"/>
    <col min="15643" max="15644" width="4.42578125" style="4" customWidth="1"/>
    <col min="15645" max="15645" width="8.85546875" style="4" customWidth="1"/>
    <col min="15646" max="15646" width="12" style="4" customWidth="1"/>
    <col min="15647" max="15649" width="6" style="4" customWidth="1"/>
    <col min="15650" max="15650" width="1.7109375" style="4" customWidth="1"/>
    <col min="15651" max="15651" width="6.140625" style="4" customWidth="1"/>
    <col min="15652" max="15653" width="5.140625" style="4" customWidth="1"/>
    <col min="15654" max="15654" width="1.7109375" style="4" customWidth="1"/>
    <col min="15655" max="15657" width="5" style="4" customWidth="1"/>
    <col min="15658" max="15658" width="1.7109375" style="4" customWidth="1"/>
    <col min="15659" max="15661" width="5" style="4" customWidth="1"/>
    <col min="15662" max="15662" width="1.7109375" style="4" customWidth="1"/>
    <col min="15663" max="15665" width="5" style="4" customWidth="1"/>
    <col min="15666" max="15666" width="1.7109375" style="4" customWidth="1"/>
    <col min="15667" max="15669" width="5.140625" style="4" customWidth="1"/>
    <col min="15670" max="15670" width="1.7109375" style="4" customWidth="1"/>
    <col min="15671" max="15672" width="5" style="4" customWidth="1"/>
    <col min="15673" max="15673" width="5.28515625" style="4" customWidth="1"/>
    <col min="15674" max="15872" width="11.42578125" style="4"/>
    <col min="15873" max="15873" width="16.140625" style="4" customWidth="1"/>
    <col min="15874" max="15874" width="6" style="4" customWidth="1"/>
    <col min="15875" max="15875" width="6" style="4" bestFit="1" customWidth="1"/>
    <col min="15876" max="15876" width="5.7109375" style="4" bestFit="1" customWidth="1"/>
    <col min="15877" max="15877" width="1.7109375" style="4" customWidth="1"/>
    <col min="15878" max="15878" width="6" style="4" bestFit="1" customWidth="1"/>
    <col min="15879" max="15880" width="5" style="4" customWidth="1"/>
    <col min="15881" max="15881" width="1.7109375" style="4" customWidth="1"/>
    <col min="15882" max="15884" width="5" style="4" customWidth="1"/>
    <col min="15885" max="15885" width="1.7109375" style="4" customWidth="1"/>
    <col min="15886" max="15888" width="5.140625" style="4" bestFit="1" customWidth="1"/>
    <col min="15889" max="15889" width="1.7109375" style="4" customWidth="1"/>
    <col min="15890" max="15892" width="5.140625" style="4" bestFit="1" customWidth="1"/>
    <col min="15893" max="15893" width="1.7109375" style="4" customWidth="1"/>
    <col min="15894" max="15896" width="5.140625" style="4" bestFit="1" customWidth="1"/>
    <col min="15897" max="15897" width="1.7109375" style="4" customWidth="1"/>
    <col min="15898" max="15898" width="4.85546875" style="4" bestFit="1" customWidth="1"/>
    <col min="15899" max="15900" width="4.42578125" style="4" customWidth="1"/>
    <col min="15901" max="15901" width="8.85546875" style="4" customWidth="1"/>
    <col min="15902" max="15902" width="12" style="4" customWidth="1"/>
    <col min="15903" max="15905" width="6" style="4" customWidth="1"/>
    <col min="15906" max="15906" width="1.7109375" style="4" customWidth="1"/>
    <col min="15907" max="15907" width="6.140625" style="4" customWidth="1"/>
    <col min="15908" max="15909" width="5.140625" style="4" customWidth="1"/>
    <col min="15910" max="15910" width="1.7109375" style="4" customWidth="1"/>
    <col min="15911" max="15913" width="5" style="4" customWidth="1"/>
    <col min="15914" max="15914" width="1.7109375" style="4" customWidth="1"/>
    <col min="15915" max="15917" width="5" style="4" customWidth="1"/>
    <col min="15918" max="15918" width="1.7109375" style="4" customWidth="1"/>
    <col min="15919" max="15921" width="5" style="4" customWidth="1"/>
    <col min="15922" max="15922" width="1.7109375" style="4" customWidth="1"/>
    <col min="15923" max="15925" width="5.140625" style="4" customWidth="1"/>
    <col min="15926" max="15926" width="1.7109375" style="4" customWidth="1"/>
    <col min="15927" max="15928" width="5" style="4" customWidth="1"/>
    <col min="15929" max="15929" width="5.28515625" style="4" customWidth="1"/>
    <col min="15930" max="16128" width="11.42578125" style="4"/>
    <col min="16129" max="16129" width="16.140625" style="4" customWidth="1"/>
    <col min="16130" max="16130" width="6" style="4" customWidth="1"/>
    <col min="16131" max="16131" width="6" style="4" bestFit="1" customWidth="1"/>
    <col min="16132" max="16132" width="5.7109375" style="4" bestFit="1" customWidth="1"/>
    <col min="16133" max="16133" width="1.7109375" style="4" customWidth="1"/>
    <col min="16134" max="16134" width="6" style="4" bestFit="1" customWidth="1"/>
    <col min="16135" max="16136" width="5" style="4" customWidth="1"/>
    <col min="16137" max="16137" width="1.7109375" style="4" customWidth="1"/>
    <col min="16138" max="16140" width="5" style="4" customWidth="1"/>
    <col min="16141" max="16141" width="1.7109375" style="4" customWidth="1"/>
    <col min="16142" max="16144" width="5.140625" style="4" bestFit="1" customWidth="1"/>
    <col min="16145" max="16145" width="1.7109375" style="4" customWidth="1"/>
    <col min="16146" max="16148" width="5.140625" style="4" bestFit="1" customWidth="1"/>
    <col min="16149" max="16149" width="1.7109375" style="4" customWidth="1"/>
    <col min="16150" max="16152" width="5.140625" style="4" bestFit="1" customWidth="1"/>
    <col min="16153" max="16153" width="1.7109375" style="4" customWidth="1"/>
    <col min="16154" max="16154" width="4.85546875" style="4" bestFit="1" customWidth="1"/>
    <col min="16155" max="16156" width="4.42578125" style="4" customWidth="1"/>
    <col min="16157" max="16157" width="8.85546875" style="4" customWidth="1"/>
    <col min="16158" max="16158" width="12" style="4" customWidth="1"/>
    <col min="16159" max="16161" width="6" style="4" customWidth="1"/>
    <col min="16162" max="16162" width="1.7109375" style="4" customWidth="1"/>
    <col min="16163" max="16163" width="6.140625" style="4" customWidth="1"/>
    <col min="16164" max="16165" width="5.140625" style="4" customWidth="1"/>
    <col min="16166" max="16166" width="1.7109375" style="4" customWidth="1"/>
    <col min="16167" max="16169" width="5" style="4" customWidth="1"/>
    <col min="16170" max="16170" width="1.7109375" style="4" customWidth="1"/>
    <col min="16171" max="16173" width="5" style="4" customWidth="1"/>
    <col min="16174" max="16174" width="1.7109375" style="4" customWidth="1"/>
    <col min="16175" max="16177" width="5" style="4" customWidth="1"/>
    <col min="16178" max="16178" width="1.7109375" style="4" customWidth="1"/>
    <col min="16179" max="16181" width="5.140625" style="4" customWidth="1"/>
    <col min="16182" max="16182" width="1.7109375" style="4" customWidth="1"/>
    <col min="16183" max="16184" width="5" style="4" customWidth="1"/>
    <col min="16185" max="16185" width="5.28515625" style="4" customWidth="1"/>
    <col min="16186" max="16384" width="11.42578125" style="4"/>
  </cols>
  <sheetData>
    <row r="1" spans="1:59" ht="14.25" customHeight="1" thickBot="1" x14ac:dyDescent="0.3">
      <c r="A1" s="318" t="s">
        <v>181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G1" s="258" t="s">
        <v>232</v>
      </c>
    </row>
    <row r="2" spans="1:59" ht="14.25" x14ac:dyDescent="0.25">
      <c r="A2" s="318" t="s">
        <v>96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D2" s="326" t="s">
        <v>95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8" t="s">
        <v>131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D3" s="326" t="s">
        <v>186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8" t="s">
        <v>133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8" t="s">
        <v>141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D5" s="326" t="s">
        <v>49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8" t="s">
        <v>129</v>
      </c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D6" s="326" t="s">
        <v>191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3.5" thickBot="1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ht="15" customHeight="1" thickBot="1" x14ac:dyDescent="0.3">
      <c r="A8" s="309" t="s">
        <v>145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6" t="s">
        <v>145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ht="15" customHeight="1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ht="15" customHeight="1" x14ac:dyDescent="0.25">
      <c r="A10" s="25"/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50"/>
      <c r="AD10" s="183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7"/>
    </row>
    <row r="11" spans="1:59" s="26" customFormat="1" ht="15" customHeight="1" x14ac:dyDescent="0.25">
      <c r="A11" s="32" t="s">
        <v>50</v>
      </c>
      <c r="B11" s="109">
        <f>SUM(B13:B39)</f>
        <v>36215</v>
      </c>
      <c r="C11" s="109">
        <f>SUM(C13:C39)</f>
        <v>21661</v>
      </c>
      <c r="D11" s="109">
        <f>SUM(D13:D39)</f>
        <v>14554</v>
      </c>
      <c r="E11" s="109"/>
      <c r="F11" s="109">
        <f>SUM(F13:F39)</f>
        <v>11703</v>
      </c>
      <c r="G11" s="109">
        <f>SUM(G13:G39)</f>
        <v>7076</v>
      </c>
      <c r="H11" s="109">
        <f>SUM(H13:H39)</f>
        <v>4627</v>
      </c>
      <c r="I11" s="109"/>
      <c r="J11" s="109">
        <f>SUM(J13:J39)</f>
        <v>9795</v>
      </c>
      <c r="K11" s="109">
        <f>SUM(K13:K39)</f>
        <v>5918</v>
      </c>
      <c r="L11" s="109">
        <f>SUM(L13:L39)</f>
        <v>3877</v>
      </c>
      <c r="M11" s="109"/>
      <c r="N11" s="109">
        <f>SUM(N13:N39)</f>
        <v>5651</v>
      </c>
      <c r="O11" s="109">
        <f>SUM(O13:O39)</f>
        <v>3412</v>
      </c>
      <c r="P11" s="109">
        <f>SUM(P13:P39)</f>
        <v>2239</v>
      </c>
      <c r="Q11" s="109"/>
      <c r="R11" s="109">
        <f>SUM(R13:R39)</f>
        <v>6686</v>
      </c>
      <c r="S11" s="109">
        <f>SUM(S13:S39)</f>
        <v>3917</v>
      </c>
      <c r="T11" s="109">
        <f>SUM(T13:T39)</f>
        <v>2769</v>
      </c>
      <c r="U11" s="109"/>
      <c r="V11" s="109">
        <f>SUM(V13:V39)</f>
        <v>2184</v>
      </c>
      <c r="W11" s="109">
        <f>SUM(W13:W39)</f>
        <v>1222</v>
      </c>
      <c r="X11" s="109">
        <f>SUM(X13:X39)</f>
        <v>962</v>
      </c>
      <c r="Y11" s="109"/>
      <c r="Z11" s="109">
        <f>SUM(Z13:Z39)</f>
        <v>196</v>
      </c>
      <c r="AA11" s="109">
        <f>SUM(AA13:AA39)</f>
        <v>116</v>
      </c>
      <c r="AB11" s="109">
        <f>SUM(AB13:AB39)</f>
        <v>80</v>
      </c>
      <c r="AD11" s="185" t="s">
        <v>50</v>
      </c>
      <c r="AE11" s="190">
        <f>SUM(AE13:AE39)</f>
        <v>369824</v>
      </c>
      <c r="AF11" s="190">
        <f>SUM(AF13:AF39)</f>
        <v>183590</v>
      </c>
      <c r="AG11" s="190">
        <f>SUM(AG13:AG39)</f>
        <v>186234</v>
      </c>
      <c r="AH11" s="190"/>
      <c r="AI11" s="190">
        <f>SUM(AI13:AI39)</f>
        <v>92644</v>
      </c>
      <c r="AJ11" s="190">
        <f>SUM(AJ13:AJ39)</f>
        <v>49128</v>
      </c>
      <c r="AK11" s="144">
        <f>+AI11-AJ11</f>
        <v>43516</v>
      </c>
      <c r="AL11" s="190"/>
      <c r="AM11" s="190">
        <f>SUM(AM13:AM39)</f>
        <v>74374</v>
      </c>
      <c r="AN11" s="190">
        <f>SUM(AN13:AN39)</f>
        <v>38098</v>
      </c>
      <c r="AO11" s="144">
        <f>+AM11-AN11</f>
        <v>36276</v>
      </c>
      <c r="AP11" s="190"/>
      <c r="AQ11" s="190">
        <f>SUM(AQ13:AQ39)</f>
        <v>62047</v>
      </c>
      <c r="AR11" s="190">
        <f>SUM(AR13:AR39)</f>
        <v>30830</v>
      </c>
      <c r="AS11" s="144">
        <f>+AQ11-AR11</f>
        <v>31217</v>
      </c>
      <c r="AT11" s="190"/>
      <c r="AU11" s="190">
        <f>SUM(AU13:AU39)</f>
        <v>71760</v>
      </c>
      <c r="AV11" s="190">
        <f>SUM(AV13:AV39)</f>
        <v>34224</v>
      </c>
      <c r="AW11" s="144">
        <f>+AU11-AV11</f>
        <v>37536</v>
      </c>
      <c r="AX11" s="190"/>
      <c r="AY11" s="190">
        <f>SUM(AY13:AY39)</f>
        <v>54520</v>
      </c>
      <c r="AZ11" s="190">
        <f>SUM(AZ13:AZ39)</f>
        <v>25028</v>
      </c>
      <c r="BA11" s="144">
        <f>+AY11-AZ11</f>
        <v>29492</v>
      </c>
      <c r="BB11" s="190"/>
      <c r="BC11" s="190">
        <f>SUM(BC13:BC39)</f>
        <v>14479</v>
      </c>
      <c r="BD11" s="190">
        <f>SUM(BD13:BD39)</f>
        <v>6282</v>
      </c>
      <c r="BE11" s="144">
        <f>+BC11-BD11</f>
        <v>8197</v>
      </c>
    </row>
    <row r="12" spans="1:59" ht="15" customHeight="1" x14ac:dyDescent="0.25">
      <c r="A12" s="25"/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D12" s="145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</row>
    <row r="13" spans="1:59" ht="15" customHeight="1" x14ac:dyDescent="0.25">
      <c r="A13" s="4" t="s">
        <v>51</v>
      </c>
      <c r="B13" s="241">
        <f>+'C23-C24'!B13+'C29-C30'!B13+'C35-C36'!B13+'C41-C42'!B13</f>
        <v>2304</v>
      </c>
      <c r="C13" s="241">
        <f>+'C23-C24'!C13+'C29-C30'!C13+'C35-C36'!C13+'C41-C42'!C13</f>
        <v>1235</v>
      </c>
      <c r="D13" s="241">
        <f>+'C23-C24'!D13+'C29-C30'!D13+'C35-C36'!D13+'C41-C42'!D13</f>
        <v>1069</v>
      </c>
      <c r="E13" s="241"/>
      <c r="F13" s="241">
        <f>+'C23-C24'!F13+'C29-C30'!F13+'C35-C36'!F13+'C41-C42'!F13</f>
        <v>857</v>
      </c>
      <c r="G13" s="241">
        <f>+'C23-C24'!G13+'C29-C30'!G13+'C35-C36'!G13+'C41-C42'!G13</f>
        <v>478</v>
      </c>
      <c r="H13" s="241">
        <f>+'C23-C24'!H13+'C29-C30'!H13+'C35-C36'!H13+'C41-C42'!H13</f>
        <v>379</v>
      </c>
      <c r="I13" s="241"/>
      <c r="J13" s="241">
        <f>+'C23-C24'!J13+'C29-C30'!J13+'C35-C36'!J13+'C41-C42'!J13</f>
        <v>572</v>
      </c>
      <c r="K13" s="241">
        <f>+'C23-C24'!K13+'C29-C30'!K13+'C35-C36'!K13+'C41-C42'!K13</f>
        <v>276</v>
      </c>
      <c r="L13" s="241">
        <f>+'C23-C24'!L13+'C29-C30'!L13+'C35-C36'!L13+'C41-C42'!L13</f>
        <v>296</v>
      </c>
      <c r="M13" s="241"/>
      <c r="N13" s="241">
        <f>+'C23-C24'!N13+'C29-C30'!N13+'C35-C36'!N13+'C41-C42'!N13</f>
        <v>347</v>
      </c>
      <c r="O13" s="241">
        <f>+'C23-C24'!O13+'C29-C30'!O13+'C35-C36'!O13+'C41-C42'!O13</f>
        <v>200</v>
      </c>
      <c r="P13" s="241">
        <f>+'C23-C24'!P13+'C29-C30'!P13+'C35-C36'!P13+'C41-C42'!P13</f>
        <v>147</v>
      </c>
      <c r="Q13" s="241"/>
      <c r="R13" s="241">
        <f>+'C23-C24'!R13+'C29-C30'!R13+'C35-C36'!R13+'C41-C42'!R13</f>
        <v>429</v>
      </c>
      <c r="S13" s="241">
        <f>+'C23-C24'!S13+'C29-C30'!S13+'C35-C36'!S13+'C41-C42'!S13</f>
        <v>233</v>
      </c>
      <c r="T13" s="241">
        <f>+'C23-C24'!T13+'C29-C30'!T13+'C35-C36'!T13+'C41-C42'!T13</f>
        <v>196</v>
      </c>
      <c r="U13" s="241"/>
      <c r="V13" s="241">
        <f>+'C23-C24'!V13+'C29-C30'!V13+'C35-C36'!V13+'C41-C42'!V13</f>
        <v>93</v>
      </c>
      <c r="W13" s="241">
        <f>+'C23-C24'!W13+'C29-C30'!W13+'C35-C36'!W13+'C41-C42'!W13</f>
        <v>44</v>
      </c>
      <c r="X13" s="241">
        <f>+'C23-C24'!X13+'C29-C30'!X13+'C35-C36'!X13+'C41-C42'!X13</f>
        <v>49</v>
      </c>
      <c r="Y13" s="241"/>
      <c r="Z13" s="241">
        <f>+'C23-C24'!Z13+'C29-C30'!Z13+'C35-C36'!Z13+'C41-C42'!Z13</f>
        <v>6</v>
      </c>
      <c r="AA13" s="241">
        <f>+'C23-C24'!AA13+'C29-C30'!AA13+'C35-C36'!AA13+'C41-C42'!AA13</f>
        <v>4</v>
      </c>
      <c r="AB13" s="241">
        <f>+'C23-C24'!AB13+'C29-C30'!AB13+'C35-C36'!AB13+'C41-C42'!AB13</f>
        <v>2</v>
      </c>
      <c r="AD13" s="145" t="s">
        <v>51</v>
      </c>
      <c r="AE13" s="146">
        <v>22434</v>
      </c>
      <c r="AF13" s="146">
        <v>11387</v>
      </c>
      <c r="AG13" s="146">
        <v>11047</v>
      </c>
      <c r="AH13" s="146"/>
      <c r="AI13" s="146">
        <v>6031</v>
      </c>
      <c r="AJ13" s="146">
        <v>3296</v>
      </c>
      <c r="AK13" s="144">
        <f>+AI13-AJ13</f>
        <v>2735</v>
      </c>
      <c r="AL13" s="146"/>
      <c r="AM13" s="146">
        <v>4591</v>
      </c>
      <c r="AN13" s="146">
        <v>2333</v>
      </c>
      <c r="AO13" s="144">
        <f>+AM13-AN13</f>
        <v>2258</v>
      </c>
      <c r="AP13" s="146"/>
      <c r="AQ13" s="146">
        <v>3892</v>
      </c>
      <c r="AR13" s="146">
        <v>1919</v>
      </c>
      <c r="AS13" s="144">
        <f>+AQ13-AR13</f>
        <v>1973</v>
      </c>
      <c r="AT13" s="146"/>
      <c r="AU13" s="146">
        <v>4153</v>
      </c>
      <c r="AV13" s="146">
        <v>2060</v>
      </c>
      <c r="AW13" s="144">
        <f>+AU13-AV13</f>
        <v>2093</v>
      </c>
      <c r="AX13" s="146"/>
      <c r="AY13" s="146">
        <v>3050</v>
      </c>
      <c r="AZ13" s="146">
        <v>1455</v>
      </c>
      <c r="BA13" s="144">
        <f>+AY13-AZ13</f>
        <v>1595</v>
      </c>
      <c r="BB13" s="146"/>
      <c r="BC13" s="146">
        <v>717</v>
      </c>
      <c r="BD13" s="146">
        <v>324</v>
      </c>
      <c r="BE13" s="144">
        <f>+BC13-BD13</f>
        <v>393</v>
      </c>
    </row>
    <row r="14" spans="1:59" ht="15" customHeight="1" x14ac:dyDescent="0.25">
      <c r="A14" s="4" t="s">
        <v>52</v>
      </c>
      <c r="B14" s="241">
        <f>+'C23-C24'!B14+'C29-C30'!B14+'C35-C36'!B14+'C41-C42'!B14</f>
        <v>2384</v>
      </c>
      <c r="C14" s="241">
        <f>+'C23-C24'!C14+'C29-C30'!C14+'C35-C36'!C14+'C41-C42'!C14</f>
        <v>1413</v>
      </c>
      <c r="D14" s="241">
        <f>+'C23-C24'!D14+'C29-C30'!D14+'C35-C36'!D14+'C41-C42'!D14</f>
        <v>971</v>
      </c>
      <c r="E14" s="241"/>
      <c r="F14" s="241">
        <f>+'C23-C24'!F14+'C29-C30'!F14+'C35-C36'!F14+'C41-C42'!F14</f>
        <v>781</v>
      </c>
      <c r="G14" s="241">
        <f>+'C23-C24'!G14+'C29-C30'!G14+'C35-C36'!G14+'C41-C42'!G14</f>
        <v>476</v>
      </c>
      <c r="H14" s="241">
        <f>+'C23-C24'!H14+'C29-C30'!H14+'C35-C36'!H14+'C41-C42'!H14</f>
        <v>305</v>
      </c>
      <c r="I14" s="241"/>
      <c r="J14" s="241">
        <f>+'C23-C24'!J14+'C29-C30'!J14+'C35-C36'!J14+'C41-C42'!J14</f>
        <v>740</v>
      </c>
      <c r="K14" s="241">
        <f>+'C23-C24'!K14+'C29-C30'!K14+'C35-C36'!K14+'C41-C42'!K14</f>
        <v>431</v>
      </c>
      <c r="L14" s="241">
        <f>+'C23-C24'!L14+'C29-C30'!L14+'C35-C36'!L14+'C41-C42'!L14</f>
        <v>309</v>
      </c>
      <c r="M14" s="241"/>
      <c r="N14" s="241">
        <f>+'C23-C24'!N14+'C29-C30'!N14+'C35-C36'!N14+'C41-C42'!N14</f>
        <v>376</v>
      </c>
      <c r="O14" s="241">
        <f>+'C23-C24'!O14+'C29-C30'!O14+'C35-C36'!O14+'C41-C42'!O14</f>
        <v>220</v>
      </c>
      <c r="P14" s="241">
        <f>+'C23-C24'!P14+'C29-C30'!P14+'C35-C36'!P14+'C41-C42'!P14</f>
        <v>156</v>
      </c>
      <c r="Q14" s="241"/>
      <c r="R14" s="241">
        <f>+'C23-C24'!R14+'C29-C30'!R14+'C35-C36'!R14+'C41-C42'!R14</f>
        <v>397</v>
      </c>
      <c r="S14" s="241">
        <f>+'C23-C24'!S14+'C29-C30'!S14+'C35-C36'!S14+'C41-C42'!S14</f>
        <v>237</v>
      </c>
      <c r="T14" s="241">
        <f>+'C23-C24'!T14+'C29-C30'!T14+'C35-C36'!T14+'C41-C42'!T14</f>
        <v>160</v>
      </c>
      <c r="U14" s="241"/>
      <c r="V14" s="241">
        <f>+'C23-C24'!V14+'C29-C30'!V14+'C35-C36'!V14+'C41-C42'!V14</f>
        <v>84</v>
      </c>
      <c r="W14" s="241">
        <f>+'C23-C24'!W14+'C29-C30'!W14+'C35-C36'!W14+'C41-C42'!W14</f>
        <v>48</v>
      </c>
      <c r="X14" s="241">
        <f>+'C23-C24'!X14+'C29-C30'!X14+'C35-C36'!X14+'C41-C42'!X14</f>
        <v>36</v>
      </c>
      <c r="Y14" s="241"/>
      <c r="Z14" s="241">
        <f>+'C23-C24'!Z14+'C29-C30'!Z14+'C35-C36'!Z14+'C41-C42'!Z14</f>
        <v>6</v>
      </c>
      <c r="AA14" s="241">
        <f>+'C23-C24'!AA14+'C29-C30'!AA14+'C35-C36'!AA14+'C41-C42'!AA14</f>
        <v>1</v>
      </c>
      <c r="AB14" s="241">
        <f>+'C23-C24'!AB14+'C29-C30'!AB14+'C35-C36'!AB14+'C41-C42'!AB14</f>
        <v>5</v>
      </c>
      <c r="AD14" s="145" t="s">
        <v>52</v>
      </c>
      <c r="AE14" s="146">
        <v>25392</v>
      </c>
      <c r="AF14" s="146">
        <v>12624</v>
      </c>
      <c r="AG14" s="146">
        <v>12768</v>
      </c>
      <c r="AH14" s="146"/>
      <c r="AI14" s="146">
        <v>6268</v>
      </c>
      <c r="AJ14" s="146">
        <v>3285</v>
      </c>
      <c r="AK14" s="144">
        <f t="shared" ref="AK14:AK39" si="0">+AI14-AJ14</f>
        <v>2983</v>
      </c>
      <c r="AL14" s="146"/>
      <c r="AM14" s="146">
        <v>5198</v>
      </c>
      <c r="AN14" s="146">
        <v>2620</v>
      </c>
      <c r="AO14" s="144">
        <f t="shared" ref="AO14:AO39" si="1">+AM14-AN14</f>
        <v>2578</v>
      </c>
      <c r="AP14" s="146"/>
      <c r="AQ14" s="146">
        <v>4557</v>
      </c>
      <c r="AR14" s="146">
        <v>2279</v>
      </c>
      <c r="AS14" s="144">
        <f t="shared" ref="AS14:AS39" si="2">+AQ14-AR14</f>
        <v>2278</v>
      </c>
      <c r="AT14" s="146"/>
      <c r="AU14" s="146">
        <v>4742</v>
      </c>
      <c r="AV14" s="146">
        <v>2279</v>
      </c>
      <c r="AW14" s="144">
        <f t="shared" ref="AW14:AW39" si="3">+AU14-AV14</f>
        <v>2463</v>
      </c>
      <c r="AX14" s="146"/>
      <c r="AY14" s="146">
        <v>3844</v>
      </c>
      <c r="AZ14" s="146">
        <v>1813</v>
      </c>
      <c r="BA14" s="144">
        <f t="shared" ref="BA14:BA39" si="4">+AY14-AZ14</f>
        <v>2031</v>
      </c>
      <c r="BB14" s="146"/>
      <c r="BC14" s="146">
        <v>783</v>
      </c>
      <c r="BD14" s="146">
        <v>348</v>
      </c>
      <c r="BE14" s="144">
        <f t="shared" ref="BE14:BE39" si="5">+BC14-BD14</f>
        <v>435</v>
      </c>
    </row>
    <row r="15" spans="1:59" ht="15" customHeight="1" x14ac:dyDescent="0.25">
      <c r="A15" s="4" t="s">
        <v>53</v>
      </c>
      <c r="B15" s="241">
        <f>+'C23-C24'!B15+'C29-C30'!B15+'C35-C36'!B15+'C41-C42'!B15</f>
        <v>1677</v>
      </c>
      <c r="C15" s="241">
        <f>+'C23-C24'!C15+'C29-C30'!C15+'C35-C36'!C15+'C41-C42'!C15</f>
        <v>973</v>
      </c>
      <c r="D15" s="241">
        <f>+'C23-C24'!D15+'C29-C30'!D15+'C35-C36'!D15+'C41-C42'!D15</f>
        <v>704</v>
      </c>
      <c r="E15" s="241"/>
      <c r="F15" s="241">
        <f>+'C23-C24'!F15+'C29-C30'!F15+'C35-C36'!F15+'C41-C42'!F15</f>
        <v>654</v>
      </c>
      <c r="G15" s="241">
        <f>+'C23-C24'!G15+'C29-C30'!G15+'C35-C36'!G15+'C41-C42'!G15</f>
        <v>363</v>
      </c>
      <c r="H15" s="241">
        <f>+'C23-C24'!H15+'C29-C30'!H15+'C35-C36'!H15+'C41-C42'!H15</f>
        <v>291</v>
      </c>
      <c r="I15" s="241"/>
      <c r="J15" s="241">
        <f>+'C23-C24'!J15+'C29-C30'!J15+'C35-C36'!J15+'C41-C42'!J15</f>
        <v>478</v>
      </c>
      <c r="K15" s="241">
        <f>+'C23-C24'!K15+'C29-C30'!K15+'C35-C36'!K15+'C41-C42'!K15</f>
        <v>293</v>
      </c>
      <c r="L15" s="241">
        <f>+'C23-C24'!L15+'C29-C30'!L15+'C35-C36'!L15+'C41-C42'!L15</f>
        <v>185</v>
      </c>
      <c r="M15" s="241"/>
      <c r="N15" s="241">
        <f>+'C23-C24'!N15+'C29-C30'!N15+'C35-C36'!N15+'C41-C42'!N15</f>
        <v>246</v>
      </c>
      <c r="O15" s="241">
        <f>+'C23-C24'!O15+'C29-C30'!O15+'C35-C36'!O15+'C41-C42'!O15</f>
        <v>145</v>
      </c>
      <c r="P15" s="241">
        <f>+'C23-C24'!P15+'C29-C30'!P15+'C35-C36'!P15+'C41-C42'!P15</f>
        <v>101</v>
      </c>
      <c r="Q15" s="241"/>
      <c r="R15" s="241">
        <f>+'C23-C24'!R15+'C29-C30'!R15+'C35-C36'!R15+'C41-C42'!R15</f>
        <v>257</v>
      </c>
      <c r="S15" s="241">
        <f>+'C23-C24'!S15+'C29-C30'!S15+'C35-C36'!S15+'C41-C42'!S15</f>
        <v>151</v>
      </c>
      <c r="T15" s="241">
        <f>+'C23-C24'!T15+'C29-C30'!T15+'C35-C36'!T15+'C41-C42'!T15</f>
        <v>106</v>
      </c>
      <c r="U15" s="241"/>
      <c r="V15" s="241">
        <f>+'C23-C24'!V15+'C29-C30'!V15+'C35-C36'!V15+'C41-C42'!V15</f>
        <v>37</v>
      </c>
      <c r="W15" s="241">
        <f>+'C23-C24'!W15+'C29-C30'!W15+'C35-C36'!W15+'C41-C42'!W15</f>
        <v>17</v>
      </c>
      <c r="X15" s="241">
        <f>+'C23-C24'!X15+'C29-C30'!X15+'C35-C36'!X15+'C41-C42'!X15</f>
        <v>20</v>
      </c>
      <c r="Y15" s="241"/>
      <c r="Z15" s="241">
        <f>+'C23-C24'!Z15+'C29-C30'!Z15+'C35-C36'!Z15+'C41-C42'!Z15</f>
        <v>5</v>
      </c>
      <c r="AA15" s="241">
        <f>+'C23-C24'!AA15+'C29-C30'!AA15+'C35-C36'!AA15+'C41-C42'!AA15</f>
        <v>4</v>
      </c>
      <c r="AB15" s="241">
        <f>+'C23-C24'!AB15+'C29-C30'!AB15+'C35-C36'!AB15+'C41-C42'!AB15</f>
        <v>1</v>
      </c>
      <c r="AD15" s="145" t="s">
        <v>53</v>
      </c>
      <c r="AE15" s="146">
        <v>17924</v>
      </c>
      <c r="AF15" s="146">
        <v>8699</v>
      </c>
      <c r="AG15" s="146">
        <v>9225</v>
      </c>
      <c r="AH15" s="146"/>
      <c r="AI15" s="146">
        <v>4974</v>
      </c>
      <c r="AJ15" s="146">
        <v>2555</v>
      </c>
      <c r="AK15" s="144">
        <f t="shared" si="0"/>
        <v>2419</v>
      </c>
      <c r="AL15" s="146"/>
      <c r="AM15" s="146">
        <v>3696</v>
      </c>
      <c r="AN15" s="146">
        <v>1846</v>
      </c>
      <c r="AO15" s="144">
        <f t="shared" si="1"/>
        <v>1850</v>
      </c>
      <c r="AP15" s="146"/>
      <c r="AQ15" s="146">
        <v>2991</v>
      </c>
      <c r="AR15" s="146">
        <v>1427</v>
      </c>
      <c r="AS15" s="144">
        <f t="shared" si="2"/>
        <v>1564</v>
      </c>
      <c r="AT15" s="146"/>
      <c r="AU15" s="146">
        <v>3105</v>
      </c>
      <c r="AV15" s="146">
        <v>1489</v>
      </c>
      <c r="AW15" s="144">
        <f t="shared" si="3"/>
        <v>1616</v>
      </c>
      <c r="AX15" s="146"/>
      <c r="AY15" s="146">
        <v>2534</v>
      </c>
      <c r="AZ15" s="146">
        <v>1157</v>
      </c>
      <c r="BA15" s="144">
        <f t="shared" si="4"/>
        <v>1377</v>
      </c>
      <c r="BB15" s="146"/>
      <c r="BC15" s="146">
        <v>624</v>
      </c>
      <c r="BD15" s="146">
        <v>225</v>
      </c>
      <c r="BE15" s="144">
        <f t="shared" si="5"/>
        <v>399</v>
      </c>
    </row>
    <row r="16" spans="1:59" ht="15" customHeight="1" x14ac:dyDescent="0.25">
      <c r="A16" s="4" t="s">
        <v>54</v>
      </c>
      <c r="B16" s="241">
        <f>+'C23-C24'!B16+'C29-C30'!B16+'C35-C36'!B16+'C41-C42'!B16</f>
        <v>3063</v>
      </c>
      <c r="C16" s="241">
        <f>+'C23-C24'!C16+'C29-C30'!C16+'C35-C36'!C16+'C41-C42'!C16</f>
        <v>1767</v>
      </c>
      <c r="D16" s="241">
        <f>+'C23-C24'!D16+'C29-C30'!D16+'C35-C36'!D16+'C41-C42'!D16</f>
        <v>1296</v>
      </c>
      <c r="E16" s="241"/>
      <c r="F16" s="241">
        <f>+'C23-C24'!F16+'C29-C30'!F16+'C35-C36'!F16+'C41-C42'!F16</f>
        <v>1137</v>
      </c>
      <c r="G16" s="241">
        <f>+'C23-C24'!G16+'C29-C30'!G16+'C35-C36'!G16+'C41-C42'!G16</f>
        <v>670</v>
      </c>
      <c r="H16" s="241">
        <f>+'C23-C24'!H16+'C29-C30'!H16+'C35-C36'!H16+'C41-C42'!H16</f>
        <v>467</v>
      </c>
      <c r="I16" s="241"/>
      <c r="J16" s="241">
        <f>+'C23-C24'!J16+'C29-C30'!J16+'C35-C36'!J16+'C41-C42'!J16</f>
        <v>695</v>
      </c>
      <c r="K16" s="241">
        <f>+'C23-C24'!K16+'C29-C30'!K16+'C35-C36'!K16+'C41-C42'!K16</f>
        <v>428</v>
      </c>
      <c r="L16" s="241">
        <f>+'C23-C24'!L16+'C29-C30'!L16+'C35-C36'!L16+'C41-C42'!L16</f>
        <v>267</v>
      </c>
      <c r="M16" s="241"/>
      <c r="N16" s="241">
        <f>+'C23-C24'!N16+'C29-C30'!N16+'C35-C36'!N16+'C41-C42'!N16</f>
        <v>509</v>
      </c>
      <c r="O16" s="241">
        <f>+'C23-C24'!O16+'C29-C30'!O16+'C35-C36'!O16+'C41-C42'!O16</f>
        <v>287</v>
      </c>
      <c r="P16" s="241">
        <f>+'C23-C24'!P16+'C29-C30'!P16+'C35-C36'!P16+'C41-C42'!P16</f>
        <v>222</v>
      </c>
      <c r="Q16" s="241"/>
      <c r="R16" s="241">
        <f>+'C23-C24'!R16+'C29-C30'!R16+'C35-C36'!R16+'C41-C42'!R16</f>
        <v>539</v>
      </c>
      <c r="S16" s="241">
        <f>+'C23-C24'!S16+'C29-C30'!S16+'C35-C36'!S16+'C41-C42'!S16</f>
        <v>274</v>
      </c>
      <c r="T16" s="241">
        <f>+'C23-C24'!T16+'C29-C30'!T16+'C35-C36'!T16+'C41-C42'!T16</f>
        <v>265</v>
      </c>
      <c r="U16" s="241"/>
      <c r="V16" s="241">
        <f>+'C23-C24'!V16+'C29-C30'!V16+'C35-C36'!V16+'C41-C42'!V16</f>
        <v>155</v>
      </c>
      <c r="W16" s="241">
        <f>+'C23-C24'!W16+'C29-C30'!W16+'C35-C36'!W16+'C41-C42'!W16</f>
        <v>93</v>
      </c>
      <c r="X16" s="241">
        <f>+'C23-C24'!X16+'C29-C30'!X16+'C35-C36'!X16+'C41-C42'!X16</f>
        <v>62</v>
      </c>
      <c r="Y16" s="241"/>
      <c r="Z16" s="241">
        <f>+'C23-C24'!Z16+'C29-C30'!Z16+'C35-C36'!Z16+'C41-C42'!Z16</f>
        <v>28</v>
      </c>
      <c r="AA16" s="241">
        <f>+'C23-C24'!AA16+'C29-C30'!AA16+'C35-C36'!AA16+'C41-C42'!AA16</f>
        <v>15</v>
      </c>
      <c r="AB16" s="241">
        <f>+'C23-C24'!AB16+'C29-C30'!AB16+'C35-C36'!AB16+'C41-C42'!AB16</f>
        <v>13</v>
      </c>
      <c r="AD16" s="145" t="s">
        <v>54</v>
      </c>
      <c r="AE16" s="146">
        <v>24183</v>
      </c>
      <c r="AF16" s="146">
        <v>11742</v>
      </c>
      <c r="AG16" s="146">
        <v>12441</v>
      </c>
      <c r="AH16" s="146"/>
      <c r="AI16" s="146">
        <v>6137</v>
      </c>
      <c r="AJ16" s="146">
        <v>3196</v>
      </c>
      <c r="AK16" s="144">
        <f t="shared" si="0"/>
        <v>2941</v>
      </c>
      <c r="AL16" s="146"/>
      <c r="AM16" s="146">
        <v>4622</v>
      </c>
      <c r="AN16" s="146">
        <v>2312</v>
      </c>
      <c r="AO16" s="144">
        <f t="shared" si="1"/>
        <v>2310</v>
      </c>
      <c r="AP16" s="146"/>
      <c r="AQ16" s="146">
        <v>4051</v>
      </c>
      <c r="AR16" s="146">
        <v>2020</v>
      </c>
      <c r="AS16" s="144">
        <f t="shared" si="2"/>
        <v>2031</v>
      </c>
      <c r="AT16" s="146"/>
      <c r="AU16" s="146">
        <v>4633</v>
      </c>
      <c r="AV16" s="146">
        <v>2131</v>
      </c>
      <c r="AW16" s="144">
        <f t="shared" si="3"/>
        <v>2502</v>
      </c>
      <c r="AX16" s="146"/>
      <c r="AY16" s="146">
        <v>3123</v>
      </c>
      <c r="AZ16" s="146">
        <v>1379</v>
      </c>
      <c r="BA16" s="144">
        <f t="shared" si="4"/>
        <v>1744</v>
      </c>
      <c r="BB16" s="146"/>
      <c r="BC16" s="146">
        <v>1617</v>
      </c>
      <c r="BD16" s="146">
        <v>704</v>
      </c>
      <c r="BE16" s="144">
        <f t="shared" si="5"/>
        <v>913</v>
      </c>
    </row>
    <row r="17" spans="1:57" ht="15" customHeight="1" x14ac:dyDescent="0.25">
      <c r="A17" s="4" t="s">
        <v>55</v>
      </c>
      <c r="B17" s="241">
        <f>+'C23-C24'!B17+'C29-C30'!B17+'C35-C36'!B17+'C41-C42'!B17</f>
        <v>908</v>
      </c>
      <c r="C17" s="241">
        <f>+'C23-C24'!C17+'C29-C30'!C17+'C35-C36'!C17+'C41-C42'!C17</f>
        <v>539</v>
      </c>
      <c r="D17" s="241">
        <f>+'C23-C24'!D17+'C29-C30'!D17+'C35-C36'!D17+'C41-C42'!D17</f>
        <v>369</v>
      </c>
      <c r="E17" s="241"/>
      <c r="F17" s="241">
        <f>+'C23-C24'!F17+'C29-C30'!F17+'C35-C36'!F17+'C41-C42'!F17</f>
        <v>222</v>
      </c>
      <c r="G17" s="241">
        <f>+'C23-C24'!G17+'C29-C30'!G17+'C35-C36'!G17+'C41-C42'!G17</f>
        <v>147</v>
      </c>
      <c r="H17" s="241">
        <f>+'C23-C24'!H17+'C29-C30'!H17+'C35-C36'!H17+'C41-C42'!H17</f>
        <v>75</v>
      </c>
      <c r="I17" s="241"/>
      <c r="J17" s="241">
        <f>+'C23-C24'!J17+'C29-C30'!J17+'C35-C36'!J17+'C41-C42'!J17</f>
        <v>212</v>
      </c>
      <c r="K17" s="241">
        <f>+'C23-C24'!K17+'C29-C30'!K17+'C35-C36'!K17+'C41-C42'!K17</f>
        <v>132</v>
      </c>
      <c r="L17" s="241">
        <f>+'C23-C24'!L17+'C29-C30'!L17+'C35-C36'!L17+'C41-C42'!L17</f>
        <v>80</v>
      </c>
      <c r="M17" s="241"/>
      <c r="N17" s="241">
        <f>+'C23-C24'!N17+'C29-C30'!N17+'C35-C36'!N17+'C41-C42'!N17</f>
        <v>160</v>
      </c>
      <c r="O17" s="241">
        <f>+'C23-C24'!O17+'C29-C30'!O17+'C35-C36'!O17+'C41-C42'!O17</f>
        <v>96</v>
      </c>
      <c r="P17" s="241">
        <f>+'C23-C24'!P17+'C29-C30'!P17+'C35-C36'!P17+'C41-C42'!P17</f>
        <v>64</v>
      </c>
      <c r="Q17" s="241"/>
      <c r="R17" s="241">
        <f>+'C23-C24'!R17+'C29-C30'!R17+'C35-C36'!R17+'C41-C42'!R17</f>
        <v>211</v>
      </c>
      <c r="S17" s="241">
        <f>+'C23-C24'!S17+'C29-C30'!S17+'C35-C36'!S17+'C41-C42'!S17</f>
        <v>113</v>
      </c>
      <c r="T17" s="241">
        <f>+'C23-C24'!T17+'C29-C30'!T17+'C35-C36'!T17+'C41-C42'!T17</f>
        <v>98</v>
      </c>
      <c r="U17" s="241"/>
      <c r="V17" s="241">
        <f>+'C23-C24'!V17+'C29-C30'!V17+'C35-C36'!V17+'C41-C42'!V17</f>
        <v>103</v>
      </c>
      <c r="W17" s="241">
        <f>+'C23-C24'!W17+'C29-C30'!W17+'C35-C36'!W17+'C41-C42'!W17</f>
        <v>51</v>
      </c>
      <c r="X17" s="241">
        <f>+'C23-C24'!X17+'C29-C30'!X17+'C35-C36'!X17+'C41-C42'!X17</f>
        <v>52</v>
      </c>
      <c r="Y17" s="241"/>
      <c r="Z17" s="241">
        <f>+'C23-C24'!Z17+'C29-C30'!Z17+'C35-C36'!Z17+'C41-C42'!Z17</f>
        <v>0</v>
      </c>
      <c r="AA17" s="241">
        <f>+'C23-C24'!AA17+'C29-C30'!AA17+'C35-C36'!AA17+'C41-C42'!AA17</f>
        <v>0</v>
      </c>
      <c r="AB17" s="241">
        <f>+'C23-C24'!AB17+'C29-C30'!AB17+'C35-C36'!AB17+'C41-C42'!AB17</f>
        <v>0</v>
      </c>
      <c r="AD17" s="145" t="s">
        <v>55</v>
      </c>
      <c r="AE17" s="146">
        <v>6362</v>
      </c>
      <c r="AF17" s="146">
        <v>3250</v>
      </c>
      <c r="AG17" s="146">
        <v>3112</v>
      </c>
      <c r="AH17" s="146"/>
      <c r="AI17" s="146">
        <v>1355</v>
      </c>
      <c r="AJ17" s="146">
        <v>754</v>
      </c>
      <c r="AK17" s="144">
        <f t="shared" si="0"/>
        <v>601</v>
      </c>
      <c r="AL17" s="146"/>
      <c r="AM17" s="146">
        <v>1260</v>
      </c>
      <c r="AN17" s="146">
        <v>679</v>
      </c>
      <c r="AO17" s="144">
        <f t="shared" si="1"/>
        <v>581</v>
      </c>
      <c r="AP17" s="146"/>
      <c r="AQ17" s="146">
        <v>1107</v>
      </c>
      <c r="AR17" s="146">
        <v>578</v>
      </c>
      <c r="AS17" s="144">
        <f t="shared" si="2"/>
        <v>529</v>
      </c>
      <c r="AT17" s="146"/>
      <c r="AU17" s="146">
        <v>1328</v>
      </c>
      <c r="AV17" s="146">
        <v>632</v>
      </c>
      <c r="AW17" s="144">
        <f t="shared" si="3"/>
        <v>696</v>
      </c>
      <c r="AX17" s="146"/>
      <c r="AY17" s="146">
        <v>963</v>
      </c>
      <c r="AZ17" s="146">
        <v>443</v>
      </c>
      <c r="BA17" s="144">
        <f t="shared" si="4"/>
        <v>520</v>
      </c>
      <c r="BB17" s="146"/>
      <c r="BC17" s="146">
        <v>349</v>
      </c>
      <c r="BD17" s="146">
        <v>164</v>
      </c>
      <c r="BE17" s="144">
        <f t="shared" si="5"/>
        <v>185</v>
      </c>
    </row>
    <row r="18" spans="1:57" ht="15" customHeight="1" x14ac:dyDescent="0.25">
      <c r="A18" s="4" t="s">
        <v>56</v>
      </c>
      <c r="B18" s="241">
        <f>+'C23-C24'!B18+'C29-C30'!B18+'C35-C36'!B18+'C41-C42'!B18</f>
        <v>2261</v>
      </c>
      <c r="C18" s="241">
        <f>+'C23-C24'!C18+'C29-C30'!C18+'C35-C36'!C18+'C41-C42'!C18</f>
        <v>1414</v>
      </c>
      <c r="D18" s="241">
        <f>+'C23-C24'!D18+'C29-C30'!D18+'C35-C36'!D18+'C41-C42'!D18</f>
        <v>847</v>
      </c>
      <c r="E18" s="241"/>
      <c r="F18" s="241">
        <f>+'C23-C24'!F18+'C29-C30'!F18+'C35-C36'!F18+'C41-C42'!F18</f>
        <v>556</v>
      </c>
      <c r="G18" s="241">
        <f>+'C23-C24'!G18+'C29-C30'!G18+'C35-C36'!G18+'C41-C42'!G18</f>
        <v>381</v>
      </c>
      <c r="H18" s="241">
        <f>+'C23-C24'!H18+'C29-C30'!H18+'C35-C36'!H18+'C41-C42'!H18</f>
        <v>175</v>
      </c>
      <c r="I18" s="241"/>
      <c r="J18" s="241">
        <f>+'C23-C24'!J18+'C29-C30'!J18+'C35-C36'!J18+'C41-C42'!J18</f>
        <v>589</v>
      </c>
      <c r="K18" s="241">
        <f>+'C23-C24'!K18+'C29-C30'!K18+'C35-C36'!K18+'C41-C42'!K18</f>
        <v>390</v>
      </c>
      <c r="L18" s="241">
        <f>+'C23-C24'!L18+'C29-C30'!L18+'C35-C36'!L18+'C41-C42'!L18</f>
        <v>199</v>
      </c>
      <c r="M18" s="241"/>
      <c r="N18" s="241">
        <f>+'C23-C24'!N18+'C29-C30'!N18+'C35-C36'!N18+'C41-C42'!N18</f>
        <v>359</v>
      </c>
      <c r="O18" s="241">
        <f>+'C23-C24'!O18+'C29-C30'!O18+'C35-C36'!O18+'C41-C42'!O18</f>
        <v>209</v>
      </c>
      <c r="P18" s="241">
        <f>+'C23-C24'!P18+'C29-C30'!P18+'C35-C36'!P18+'C41-C42'!P18</f>
        <v>150</v>
      </c>
      <c r="Q18" s="241"/>
      <c r="R18" s="241">
        <f>+'C23-C24'!R18+'C29-C30'!R18+'C35-C36'!R18+'C41-C42'!R18</f>
        <v>466</v>
      </c>
      <c r="S18" s="241">
        <f>+'C23-C24'!S18+'C29-C30'!S18+'C35-C36'!S18+'C41-C42'!S18</f>
        <v>287</v>
      </c>
      <c r="T18" s="241">
        <f>+'C23-C24'!T18+'C29-C30'!T18+'C35-C36'!T18+'C41-C42'!T18</f>
        <v>179</v>
      </c>
      <c r="U18" s="241"/>
      <c r="V18" s="241">
        <f>+'C23-C24'!V18+'C29-C30'!V18+'C35-C36'!V18+'C41-C42'!V18</f>
        <v>285</v>
      </c>
      <c r="W18" s="241">
        <f>+'C23-C24'!W18+'C29-C30'!W18+'C35-C36'!W18+'C41-C42'!W18</f>
        <v>143</v>
      </c>
      <c r="X18" s="241">
        <f>+'C23-C24'!X18+'C29-C30'!X18+'C35-C36'!X18+'C41-C42'!X18</f>
        <v>142</v>
      </c>
      <c r="Y18" s="241"/>
      <c r="Z18" s="241">
        <f>+'C23-C24'!Z18+'C29-C30'!Z18+'C35-C36'!Z18+'C41-C42'!Z18</f>
        <v>6</v>
      </c>
      <c r="AA18" s="241">
        <f>+'C23-C24'!AA18+'C29-C30'!AA18+'C35-C36'!AA18+'C41-C42'!AA18</f>
        <v>4</v>
      </c>
      <c r="AB18" s="241">
        <f>+'C23-C24'!AB18+'C29-C30'!AB18+'C35-C36'!AB18+'C41-C42'!AB18</f>
        <v>2</v>
      </c>
      <c r="AD18" s="145" t="s">
        <v>56</v>
      </c>
      <c r="AE18" s="146">
        <v>15064</v>
      </c>
      <c r="AF18" s="146">
        <v>7711</v>
      </c>
      <c r="AG18" s="146">
        <v>7353</v>
      </c>
      <c r="AH18" s="146"/>
      <c r="AI18" s="146">
        <v>3332</v>
      </c>
      <c r="AJ18" s="146">
        <v>1860</v>
      </c>
      <c r="AK18" s="144">
        <f t="shared" si="0"/>
        <v>1472</v>
      </c>
      <c r="AL18" s="146"/>
      <c r="AM18" s="146">
        <v>3045</v>
      </c>
      <c r="AN18" s="146">
        <v>1587</v>
      </c>
      <c r="AO18" s="144">
        <f t="shared" si="1"/>
        <v>1458</v>
      </c>
      <c r="AP18" s="146"/>
      <c r="AQ18" s="146">
        <v>2544</v>
      </c>
      <c r="AR18" s="146">
        <v>1293</v>
      </c>
      <c r="AS18" s="144">
        <f t="shared" si="2"/>
        <v>1251</v>
      </c>
      <c r="AT18" s="146"/>
      <c r="AU18" s="146">
        <v>3174</v>
      </c>
      <c r="AV18" s="146">
        <v>1571</v>
      </c>
      <c r="AW18" s="144">
        <f t="shared" si="3"/>
        <v>1603</v>
      </c>
      <c r="AX18" s="146"/>
      <c r="AY18" s="146">
        <v>2533</v>
      </c>
      <c r="AZ18" s="146">
        <v>1206</v>
      </c>
      <c r="BA18" s="144">
        <f t="shared" si="4"/>
        <v>1327</v>
      </c>
      <c r="BB18" s="146"/>
      <c r="BC18" s="146">
        <v>436</v>
      </c>
      <c r="BD18" s="146">
        <v>194</v>
      </c>
      <c r="BE18" s="144">
        <f t="shared" si="5"/>
        <v>242</v>
      </c>
    </row>
    <row r="19" spans="1:57" ht="15" customHeight="1" x14ac:dyDescent="0.25">
      <c r="A19" s="4" t="s">
        <v>57</v>
      </c>
      <c r="B19" s="241">
        <f>+'C23-C24'!B19+'C29-C30'!B19+'C35-C36'!B19+'C41-C42'!B19</f>
        <v>194</v>
      </c>
      <c r="C19" s="241">
        <f>+'C23-C24'!C19+'C29-C30'!C19+'C35-C36'!C19+'C41-C42'!C19</f>
        <v>130</v>
      </c>
      <c r="D19" s="241">
        <f>+'C23-C24'!D19+'C29-C30'!D19+'C35-C36'!D19+'C41-C42'!D19</f>
        <v>64</v>
      </c>
      <c r="E19" s="241"/>
      <c r="F19" s="241">
        <f>+'C23-C24'!F19+'C29-C30'!F19+'C35-C36'!F19+'C41-C42'!F19</f>
        <v>46</v>
      </c>
      <c r="G19" s="241">
        <f>+'C23-C24'!G19+'C29-C30'!G19+'C35-C36'!G19+'C41-C42'!G19</f>
        <v>33</v>
      </c>
      <c r="H19" s="241">
        <f>+'C23-C24'!H19+'C29-C30'!H19+'C35-C36'!H19+'C41-C42'!H19</f>
        <v>13</v>
      </c>
      <c r="I19" s="241"/>
      <c r="J19" s="241">
        <f>+'C23-C24'!J19+'C29-C30'!J19+'C35-C36'!J19+'C41-C42'!J19</f>
        <v>49</v>
      </c>
      <c r="K19" s="241">
        <f>+'C23-C24'!K19+'C29-C30'!K19+'C35-C36'!K19+'C41-C42'!K19</f>
        <v>32</v>
      </c>
      <c r="L19" s="241">
        <f>+'C23-C24'!L19+'C29-C30'!L19+'C35-C36'!L19+'C41-C42'!L19</f>
        <v>17</v>
      </c>
      <c r="M19" s="241"/>
      <c r="N19" s="241">
        <f>+'C23-C24'!N19+'C29-C30'!N19+'C35-C36'!N19+'C41-C42'!N19</f>
        <v>31</v>
      </c>
      <c r="O19" s="241">
        <f>+'C23-C24'!O19+'C29-C30'!O19+'C35-C36'!O19+'C41-C42'!O19</f>
        <v>18</v>
      </c>
      <c r="P19" s="241">
        <f>+'C23-C24'!P19+'C29-C30'!P19+'C35-C36'!P19+'C41-C42'!P19</f>
        <v>13</v>
      </c>
      <c r="Q19" s="241"/>
      <c r="R19" s="241">
        <f>+'C23-C24'!R19+'C29-C30'!R19+'C35-C36'!R19+'C41-C42'!R19</f>
        <v>47</v>
      </c>
      <c r="S19" s="241">
        <f>+'C23-C24'!S19+'C29-C30'!S19+'C35-C36'!S19+'C41-C42'!S19</f>
        <v>35</v>
      </c>
      <c r="T19" s="241">
        <f>+'C23-C24'!T19+'C29-C30'!T19+'C35-C36'!T19+'C41-C42'!T19</f>
        <v>12</v>
      </c>
      <c r="U19" s="241"/>
      <c r="V19" s="241">
        <f>+'C23-C24'!V19+'C29-C30'!V19+'C35-C36'!V19+'C41-C42'!V19</f>
        <v>19</v>
      </c>
      <c r="W19" s="241">
        <f>+'C23-C24'!W19+'C29-C30'!W19+'C35-C36'!W19+'C41-C42'!W19</f>
        <v>10</v>
      </c>
      <c r="X19" s="241">
        <f>+'C23-C24'!X19+'C29-C30'!X19+'C35-C36'!X19+'C41-C42'!X19</f>
        <v>9</v>
      </c>
      <c r="Y19" s="241"/>
      <c r="Z19" s="241">
        <f>+'C23-C24'!Z19+'C29-C30'!Z19+'C35-C36'!Z19+'C41-C42'!Z19</f>
        <v>2</v>
      </c>
      <c r="AA19" s="241">
        <f>+'C23-C24'!AA19+'C29-C30'!AA19+'C35-C36'!AA19+'C41-C42'!AA19</f>
        <v>2</v>
      </c>
      <c r="AB19" s="241">
        <f>+'C23-C24'!AB19+'C29-C30'!AB19+'C35-C36'!AB19+'C41-C42'!AB19</f>
        <v>0</v>
      </c>
      <c r="AD19" s="145" t="s">
        <v>57</v>
      </c>
      <c r="AE19" s="146">
        <v>3043</v>
      </c>
      <c r="AF19" s="146">
        <v>1500</v>
      </c>
      <c r="AG19" s="146">
        <v>1543</v>
      </c>
      <c r="AH19" s="146"/>
      <c r="AI19" s="146">
        <v>605</v>
      </c>
      <c r="AJ19" s="146">
        <v>310</v>
      </c>
      <c r="AK19" s="144">
        <f t="shared" si="0"/>
        <v>295</v>
      </c>
      <c r="AL19" s="146"/>
      <c r="AM19" s="146">
        <v>544</v>
      </c>
      <c r="AN19" s="146">
        <v>290</v>
      </c>
      <c r="AO19" s="144">
        <f t="shared" si="1"/>
        <v>254</v>
      </c>
      <c r="AP19" s="146"/>
      <c r="AQ19" s="146">
        <v>446</v>
      </c>
      <c r="AR19" s="146">
        <v>225</v>
      </c>
      <c r="AS19" s="144">
        <f t="shared" si="2"/>
        <v>221</v>
      </c>
      <c r="AT19" s="146"/>
      <c r="AU19" s="146">
        <v>690</v>
      </c>
      <c r="AV19" s="146">
        <v>331</v>
      </c>
      <c r="AW19" s="144">
        <f t="shared" si="3"/>
        <v>359</v>
      </c>
      <c r="AX19" s="146"/>
      <c r="AY19" s="146">
        <v>544</v>
      </c>
      <c r="AZ19" s="146">
        <v>242</v>
      </c>
      <c r="BA19" s="144">
        <f t="shared" si="4"/>
        <v>302</v>
      </c>
      <c r="BB19" s="146"/>
      <c r="BC19" s="146">
        <v>214</v>
      </c>
      <c r="BD19" s="146">
        <v>102</v>
      </c>
      <c r="BE19" s="144">
        <f t="shared" si="5"/>
        <v>112</v>
      </c>
    </row>
    <row r="20" spans="1:57" ht="15" customHeight="1" x14ac:dyDescent="0.25">
      <c r="A20" s="4" t="s">
        <v>58</v>
      </c>
      <c r="B20" s="241">
        <f>+'C23-C24'!B20+'C29-C30'!B20+'C35-C36'!B20+'C41-C42'!B20</f>
        <v>3038</v>
      </c>
      <c r="C20" s="241">
        <f>+'C23-C24'!C20+'C29-C30'!C20+'C35-C36'!C20+'C41-C42'!C20</f>
        <v>1850</v>
      </c>
      <c r="D20" s="241">
        <f>+'C23-C24'!D20+'C29-C30'!D20+'C35-C36'!D20+'C41-C42'!D20</f>
        <v>1188</v>
      </c>
      <c r="E20" s="241"/>
      <c r="F20" s="241">
        <f>+'C23-C24'!F20+'C29-C30'!F20+'C35-C36'!F20+'C41-C42'!F20</f>
        <v>1007</v>
      </c>
      <c r="G20" s="241">
        <f>+'C23-C24'!G20+'C29-C30'!G20+'C35-C36'!G20+'C41-C42'!G20</f>
        <v>600</v>
      </c>
      <c r="H20" s="241">
        <f>+'C23-C24'!H20+'C29-C30'!H20+'C35-C36'!H20+'C41-C42'!H20</f>
        <v>407</v>
      </c>
      <c r="I20" s="241"/>
      <c r="J20" s="241">
        <f>+'C23-C24'!J20+'C29-C30'!J20+'C35-C36'!J20+'C41-C42'!J20</f>
        <v>866</v>
      </c>
      <c r="K20" s="241">
        <f>+'C23-C24'!K20+'C29-C30'!K20+'C35-C36'!K20+'C41-C42'!K20</f>
        <v>537</v>
      </c>
      <c r="L20" s="241">
        <f>+'C23-C24'!L20+'C29-C30'!L20+'C35-C36'!L20+'C41-C42'!L20</f>
        <v>329</v>
      </c>
      <c r="M20" s="241"/>
      <c r="N20" s="241">
        <f>+'C23-C24'!N20+'C29-C30'!N20+'C35-C36'!N20+'C41-C42'!N20</f>
        <v>440</v>
      </c>
      <c r="O20" s="241">
        <f>+'C23-C24'!O20+'C29-C30'!O20+'C35-C36'!O20+'C41-C42'!O20</f>
        <v>258</v>
      </c>
      <c r="P20" s="241">
        <f>+'C23-C24'!P20+'C29-C30'!P20+'C35-C36'!P20+'C41-C42'!P20</f>
        <v>182</v>
      </c>
      <c r="Q20" s="241"/>
      <c r="R20" s="241">
        <f>+'C23-C24'!R20+'C29-C30'!R20+'C35-C36'!R20+'C41-C42'!R20</f>
        <v>549</v>
      </c>
      <c r="S20" s="241">
        <f>+'C23-C24'!S20+'C29-C30'!S20+'C35-C36'!S20+'C41-C42'!S20</f>
        <v>341</v>
      </c>
      <c r="T20" s="241">
        <f>+'C23-C24'!T20+'C29-C30'!T20+'C35-C36'!T20+'C41-C42'!T20</f>
        <v>208</v>
      </c>
      <c r="U20" s="241"/>
      <c r="V20" s="241">
        <f>+'C23-C24'!V20+'C29-C30'!V20+'C35-C36'!V20+'C41-C42'!V20</f>
        <v>151</v>
      </c>
      <c r="W20" s="241">
        <f>+'C23-C24'!W20+'C29-C30'!W20+'C35-C36'!W20+'C41-C42'!W20</f>
        <v>97</v>
      </c>
      <c r="X20" s="241">
        <f>+'C23-C24'!X20+'C29-C30'!X20+'C35-C36'!X20+'C41-C42'!X20</f>
        <v>54</v>
      </c>
      <c r="Y20" s="241"/>
      <c r="Z20" s="241">
        <f>+'C23-C24'!Z20+'C29-C30'!Z20+'C35-C36'!Z20+'C41-C42'!Z20</f>
        <v>25</v>
      </c>
      <c r="AA20" s="241">
        <f>+'C23-C24'!AA20+'C29-C30'!AA20+'C35-C36'!AA20+'C41-C42'!AA20</f>
        <v>17</v>
      </c>
      <c r="AB20" s="241">
        <f>+'C23-C24'!AB20+'C29-C30'!AB20+'C35-C36'!AB20+'C41-C42'!AB20</f>
        <v>8</v>
      </c>
      <c r="AD20" s="145" t="s">
        <v>58</v>
      </c>
      <c r="AE20" s="146">
        <v>32544</v>
      </c>
      <c r="AF20" s="146">
        <v>16216</v>
      </c>
      <c r="AG20" s="146">
        <v>16328</v>
      </c>
      <c r="AH20" s="146"/>
      <c r="AI20" s="146">
        <v>8229</v>
      </c>
      <c r="AJ20" s="146">
        <v>4364</v>
      </c>
      <c r="AK20" s="144">
        <f t="shared" si="0"/>
        <v>3865</v>
      </c>
      <c r="AL20" s="146"/>
      <c r="AM20" s="146">
        <v>6638</v>
      </c>
      <c r="AN20" s="146">
        <v>3430</v>
      </c>
      <c r="AO20" s="144">
        <f t="shared" si="1"/>
        <v>3208</v>
      </c>
      <c r="AP20" s="146"/>
      <c r="AQ20" s="146">
        <v>5314</v>
      </c>
      <c r="AR20" s="146">
        <v>2543</v>
      </c>
      <c r="AS20" s="144">
        <f t="shared" si="2"/>
        <v>2771</v>
      </c>
      <c r="AT20" s="146"/>
      <c r="AU20" s="146">
        <v>6214</v>
      </c>
      <c r="AV20" s="146">
        <v>3050</v>
      </c>
      <c r="AW20" s="144">
        <f t="shared" si="3"/>
        <v>3164</v>
      </c>
      <c r="AX20" s="146"/>
      <c r="AY20" s="146">
        <v>4751</v>
      </c>
      <c r="AZ20" s="146">
        <v>2208</v>
      </c>
      <c r="BA20" s="144">
        <f t="shared" si="4"/>
        <v>2543</v>
      </c>
      <c r="BB20" s="146"/>
      <c r="BC20" s="146">
        <v>1398</v>
      </c>
      <c r="BD20" s="146">
        <v>621</v>
      </c>
      <c r="BE20" s="144">
        <f t="shared" si="5"/>
        <v>777</v>
      </c>
    </row>
    <row r="21" spans="1:57" ht="15" customHeight="1" x14ac:dyDescent="0.25">
      <c r="A21" s="4" t="s">
        <v>59</v>
      </c>
      <c r="B21" s="241">
        <f>+'C23-C24'!B21+'C29-C30'!B21+'C35-C36'!B21+'C41-C42'!B21</f>
        <v>1637</v>
      </c>
      <c r="C21" s="241">
        <f>+'C23-C24'!C21+'C29-C30'!C21+'C35-C36'!C21+'C41-C42'!C21</f>
        <v>1007</v>
      </c>
      <c r="D21" s="241">
        <f>+'C23-C24'!D21+'C29-C30'!D21+'C35-C36'!D21+'C41-C42'!D21</f>
        <v>630</v>
      </c>
      <c r="E21" s="241"/>
      <c r="F21" s="241">
        <f>+'C23-C24'!F21+'C29-C30'!F21+'C35-C36'!F21+'C41-C42'!F21</f>
        <v>530</v>
      </c>
      <c r="G21" s="241">
        <f>+'C23-C24'!G21+'C29-C30'!G21+'C35-C36'!G21+'C41-C42'!G21</f>
        <v>325</v>
      </c>
      <c r="H21" s="241">
        <f>+'C23-C24'!H21+'C29-C30'!H21+'C35-C36'!H21+'C41-C42'!H21</f>
        <v>205</v>
      </c>
      <c r="I21" s="241"/>
      <c r="J21" s="241">
        <f>+'C23-C24'!J21+'C29-C30'!J21+'C35-C36'!J21+'C41-C42'!J21</f>
        <v>458</v>
      </c>
      <c r="K21" s="241">
        <f>+'C23-C24'!K21+'C29-C30'!K21+'C35-C36'!K21+'C41-C42'!K21</f>
        <v>272</v>
      </c>
      <c r="L21" s="241">
        <f>+'C23-C24'!L21+'C29-C30'!L21+'C35-C36'!L21+'C41-C42'!L21</f>
        <v>186</v>
      </c>
      <c r="M21" s="241"/>
      <c r="N21" s="241">
        <f>+'C23-C24'!N21+'C29-C30'!N21+'C35-C36'!N21+'C41-C42'!N21</f>
        <v>282</v>
      </c>
      <c r="O21" s="241">
        <f>+'C23-C24'!O21+'C29-C30'!O21+'C35-C36'!O21+'C41-C42'!O21</f>
        <v>185</v>
      </c>
      <c r="P21" s="241">
        <f>+'C23-C24'!P21+'C29-C30'!P21+'C35-C36'!P21+'C41-C42'!P21</f>
        <v>97</v>
      </c>
      <c r="Q21" s="241"/>
      <c r="R21" s="241">
        <f>+'C23-C24'!R21+'C29-C30'!R21+'C35-C36'!R21+'C41-C42'!R21</f>
        <v>284</v>
      </c>
      <c r="S21" s="241">
        <f>+'C23-C24'!S21+'C29-C30'!S21+'C35-C36'!S21+'C41-C42'!S21</f>
        <v>178</v>
      </c>
      <c r="T21" s="241">
        <f>+'C23-C24'!T21+'C29-C30'!T21+'C35-C36'!T21+'C41-C42'!T21</f>
        <v>106</v>
      </c>
      <c r="U21" s="241"/>
      <c r="V21" s="241">
        <f>+'C23-C24'!V21+'C29-C30'!V21+'C35-C36'!V21+'C41-C42'!V21</f>
        <v>82</v>
      </c>
      <c r="W21" s="241">
        <f>+'C23-C24'!W21+'C29-C30'!W21+'C35-C36'!W21+'C41-C42'!W21</f>
        <v>46</v>
      </c>
      <c r="X21" s="241">
        <f>+'C23-C24'!X21+'C29-C30'!X21+'C35-C36'!X21+'C41-C42'!X21</f>
        <v>36</v>
      </c>
      <c r="Y21" s="241"/>
      <c r="Z21" s="241">
        <f>+'C23-C24'!Z21+'C29-C30'!Z21+'C35-C36'!Z21+'C41-C42'!Z21</f>
        <v>1</v>
      </c>
      <c r="AA21" s="241">
        <f>+'C23-C24'!AA21+'C29-C30'!AA21+'C35-C36'!AA21+'C41-C42'!AA21</f>
        <v>1</v>
      </c>
      <c r="AB21" s="241">
        <f>+'C23-C24'!AB21+'C29-C30'!AB21+'C35-C36'!AB21+'C41-C42'!AB21</f>
        <v>0</v>
      </c>
      <c r="AD21" s="145" t="s">
        <v>59</v>
      </c>
      <c r="AE21" s="146">
        <v>16688</v>
      </c>
      <c r="AF21" s="146">
        <v>8380</v>
      </c>
      <c r="AG21" s="146">
        <v>8308</v>
      </c>
      <c r="AH21" s="146"/>
      <c r="AI21" s="146">
        <v>3897</v>
      </c>
      <c r="AJ21" s="146">
        <v>2045</v>
      </c>
      <c r="AK21" s="144">
        <f t="shared" si="0"/>
        <v>1852</v>
      </c>
      <c r="AL21" s="146"/>
      <c r="AM21" s="146">
        <v>3386</v>
      </c>
      <c r="AN21" s="146">
        <v>1730</v>
      </c>
      <c r="AO21" s="144">
        <f t="shared" si="1"/>
        <v>1656</v>
      </c>
      <c r="AP21" s="146"/>
      <c r="AQ21" s="146">
        <v>2894</v>
      </c>
      <c r="AR21" s="146">
        <v>1454</v>
      </c>
      <c r="AS21" s="144">
        <f t="shared" si="2"/>
        <v>1440</v>
      </c>
      <c r="AT21" s="146"/>
      <c r="AU21" s="146">
        <v>3384</v>
      </c>
      <c r="AV21" s="146">
        <v>1675</v>
      </c>
      <c r="AW21" s="144">
        <f t="shared" si="3"/>
        <v>1709</v>
      </c>
      <c r="AX21" s="146"/>
      <c r="AY21" s="146">
        <v>2698</v>
      </c>
      <c r="AZ21" s="146">
        <v>1291</v>
      </c>
      <c r="BA21" s="144">
        <f t="shared" si="4"/>
        <v>1407</v>
      </c>
      <c r="BB21" s="146"/>
      <c r="BC21" s="146">
        <v>429</v>
      </c>
      <c r="BD21" s="146">
        <v>185</v>
      </c>
      <c r="BE21" s="144">
        <f t="shared" si="5"/>
        <v>244</v>
      </c>
    </row>
    <row r="22" spans="1:57" ht="15" customHeight="1" x14ac:dyDescent="0.25">
      <c r="A22" s="4" t="s">
        <v>60</v>
      </c>
      <c r="B22" s="241">
        <f>+'C23-C24'!B22+'C29-C30'!B22+'C35-C36'!B22+'C41-C42'!B22</f>
        <v>1296</v>
      </c>
      <c r="C22" s="241">
        <f>+'C23-C24'!C22+'C29-C30'!C22+'C35-C36'!C22+'C41-C42'!C22</f>
        <v>817</v>
      </c>
      <c r="D22" s="241">
        <f>+'C23-C24'!D22+'C29-C30'!D22+'C35-C36'!D22+'C41-C42'!D22</f>
        <v>479</v>
      </c>
      <c r="E22" s="241"/>
      <c r="F22" s="241">
        <f>+'C23-C24'!F22+'C29-C30'!F22+'C35-C36'!F22+'C41-C42'!F22</f>
        <v>476</v>
      </c>
      <c r="G22" s="241">
        <f>+'C23-C24'!G22+'C29-C30'!G22+'C35-C36'!G22+'C41-C42'!G22</f>
        <v>302</v>
      </c>
      <c r="H22" s="241">
        <f>+'C23-C24'!H22+'C29-C30'!H22+'C35-C36'!H22+'C41-C42'!H22</f>
        <v>174</v>
      </c>
      <c r="I22" s="241"/>
      <c r="J22" s="241">
        <f>+'C23-C24'!J22+'C29-C30'!J22+'C35-C36'!J22+'C41-C42'!J22</f>
        <v>334</v>
      </c>
      <c r="K22" s="241">
        <f>+'C23-C24'!K22+'C29-C30'!K22+'C35-C36'!K22+'C41-C42'!K22</f>
        <v>205</v>
      </c>
      <c r="L22" s="241">
        <f>+'C23-C24'!L22+'C29-C30'!L22+'C35-C36'!L22+'C41-C42'!L22</f>
        <v>129</v>
      </c>
      <c r="M22" s="241"/>
      <c r="N22" s="241">
        <f>+'C23-C24'!N22+'C29-C30'!N22+'C35-C36'!N22+'C41-C42'!N22</f>
        <v>196</v>
      </c>
      <c r="O22" s="241">
        <f>+'C23-C24'!O22+'C29-C30'!O22+'C35-C36'!O22+'C41-C42'!O22</f>
        <v>126</v>
      </c>
      <c r="P22" s="241">
        <f>+'C23-C24'!P22+'C29-C30'!P22+'C35-C36'!P22+'C41-C42'!P22</f>
        <v>70</v>
      </c>
      <c r="Q22" s="241"/>
      <c r="R22" s="241">
        <f>+'C23-C24'!R22+'C29-C30'!R22+'C35-C36'!R22+'C41-C42'!R22</f>
        <v>206</v>
      </c>
      <c r="S22" s="241">
        <f>+'C23-C24'!S22+'C29-C30'!S22+'C35-C36'!S22+'C41-C42'!S22</f>
        <v>131</v>
      </c>
      <c r="T22" s="241">
        <f>+'C23-C24'!T22+'C29-C30'!T22+'C35-C36'!T22+'C41-C42'!T22</f>
        <v>75</v>
      </c>
      <c r="U22" s="241"/>
      <c r="V22" s="241">
        <f>+'C23-C24'!V22+'C29-C30'!V22+'C35-C36'!V22+'C41-C42'!V22</f>
        <v>79</v>
      </c>
      <c r="W22" s="241">
        <f>+'C23-C24'!W22+'C29-C30'!W22+'C35-C36'!W22+'C41-C42'!W22</f>
        <v>49</v>
      </c>
      <c r="X22" s="241">
        <f>+'C23-C24'!X22+'C29-C30'!X22+'C35-C36'!X22+'C41-C42'!X22</f>
        <v>30</v>
      </c>
      <c r="Y22" s="241"/>
      <c r="Z22" s="241">
        <f>+'C23-C24'!Z22+'C29-C30'!Z22+'C35-C36'!Z22+'C41-C42'!Z22</f>
        <v>5</v>
      </c>
      <c r="AA22" s="241">
        <f>+'C23-C24'!AA22+'C29-C30'!AA22+'C35-C36'!AA22+'C41-C42'!AA22</f>
        <v>4</v>
      </c>
      <c r="AB22" s="241">
        <f>+'C23-C24'!AB22+'C29-C30'!AB22+'C35-C36'!AB22+'C41-C42'!AB22</f>
        <v>1</v>
      </c>
      <c r="AD22" s="145" t="s">
        <v>60</v>
      </c>
      <c r="AE22" s="146">
        <v>17630</v>
      </c>
      <c r="AF22" s="146">
        <v>8522</v>
      </c>
      <c r="AG22" s="146">
        <v>9108</v>
      </c>
      <c r="AH22" s="146"/>
      <c r="AI22" s="146">
        <v>4408</v>
      </c>
      <c r="AJ22" s="146">
        <v>2279</v>
      </c>
      <c r="AK22" s="144">
        <f t="shared" si="0"/>
        <v>2129</v>
      </c>
      <c r="AL22" s="146"/>
      <c r="AM22" s="146">
        <v>3641</v>
      </c>
      <c r="AN22" s="146">
        <v>1820</v>
      </c>
      <c r="AO22" s="144">
        <f t="shared" si="1"/>
        <v>1821</v>
      </c>
      <c r="AP22" s="146"/>
      <c r="AQ22" s="146">
        <v>3005</v>
      </c>
      <c r="AR22" s="146">
        <v>1466</v>
      </c>
      <c r="AS22" s="144">
        <f t="shared" si="2"/>
        <v>1539</v>
      </c>
      <c r="AT22" s="146"/>
      <c r="AU22" s="146">
        <v>3272</v>
      </c>
      <c r="AV22" s="146">
        <v>1516</v>
      </c>
      <c r="AW22" s="144">
        <f t="shared" si="3"/>
        <v>1756</v>
      </c>
      <c r="AX22" s="146"/>
      <c r="AY22" s="146">
        <v>2442</v>
      </c>
      <c r="AZ22" s="146">
        <v>1079</v>
      </c>
      <c r="BA22" s="144">
        <f t="shared" si="4"/>
        <v>1363</v>
      </c>
      <c r="BB22" s="146"/>
      <c r="BC22" s="146">
        <v>862</v>
      </c>
      <c r="BD22" s="146">
        <v>362</v>
      </c>
      <c r="BE22" s="144">
        <f t="shared" si="5"/>
        <v>500</v>
      </c>
    </row>
    <row r="23" spans="1:57" ht="15" customHeight="1" x14ac:dyDescent="0.25">
      <c r="A23" s="4" t="s">
        <v>61</v>
      </c>
      <c r="B23" s="241">
        <f>+'C23-C24'!B23+'C29-C30'!B23+'C35-C36'!B23+'C41-C42'!B23</f>
        <v>554</v>
      </c>
      <c r="C23" s="241">
        <f>+'C23-C24'!C23+'C29-C30'!C23+'C35-C36'!C23+'C41-C42'!C23</f>
        <v>344</v>
      </c>
      <c r="D23" s="241">
        <f>+'C23-C24'!D23+'C29-C30'!D23+'C35-C36'!D23+'C41-C42'!D23</f>
        <v>210</v>
      </c>
      <c r="E23" s="241"/>
      <c r="F23" s="241">
        <f>+'C23-C24'!F23+'C29-C30'!F23+'C35-C36'!F23+'C41-C42'!F23</f>
        <v>210</v>
      </c>
      <c r="G23" s="241">
        <f>+'C23-C24'!G23+'C29-C30'!G23+'C35-C36'!G23+'C41-C42'!G23</f>
        <v>136</v>
      </c>
      <c r="H23" s="241">
        <f>+'C23-C24'!H23+'C29-C30'!H23+'C35-C36'!H23+'C41-C42'!H23</f>
        <v>74</v>
      </c>
      <c r="I23" s="241"/>
      <c r="J23" s="241">
        <f>+'C23-C24'!J23+'C29-C30'!J23+'C35-C36'!J23+'C41-C42'!J23</f>
        <v>149</v>
      </c>
      <c r="K23" s="241">
        <f>+'C23-C24'!K23+'C29-C30'!K23+'C35-C36'!K23+'C41-C42'!K23</f>
        <v>96</v>
      </c>
      <c r="L23" s="241">
        <f>+'C23-C24'!L23+'C29-C30'!L23+'C35-C36'!L23+'C41-C42'!L23</f>
        <v>53</v>
      </c>
      <c r="M23" s="241"/>
      <c r="N23" s="241">
        <f>+'C23-C24'!N23+'C29-C30'!N23+'C35-C36'!N23+'C41-C42'!N23</f>
        <v>59</v>
      </c>
      <c r="O23" s="241">
        <f>+'C23-C24'!O23+'C29-C30'!O23+'C35-C36'!O23+'C41-C42'!O23</f>
        <v>40</v>
      </c>
      <c r="P23" s="241">
        <f>+'C23-C24'!P23+'C29-C30'!P23+'C35-C36'!P23+'C41-C42'!P23</f>
        <v>19</v>
      </c>
      <c r="Q23" s="241"/>
      <c r="R23" s="241">
        <f>+'C23-C24'!R23+'C29-C30'!R23+'C35-C36'!R23+'C41-C42'!R23</f>
        <v>113</v>
      </c>
      <c r="S23" s="241">
        <f>+'C23-C24'!S23+'C29-C30'!S23+'C35-C36'!S23+'C41-C42'!S23</f>
        <v>62</v>
      </c>
      <c r="T23" s="241">
        <f>+'C23-C24'!T23+'C29-C30'!T23+'C35-C36'!T23+'C41-C42'!T23</f>
        <v>51</v>
      </c>
      <c r="U23" s="241"/>
      <c r="V23" s="241">
        <f>+'C23-C24'!V23+'C29-C30'!V23+'C35-C36'!V23+'C41-C42'!V23</f>
        <v>19</v>
      </c>
      <c r="W23" s="241">
        <f>+'C23-C24'!W23+'C29-C30'!W23+'C35-C36'!W23+'C41-C42'!W23</f>
        <v>10</v>
      </c>
      <c r="X23" s="241">
        <f>+'C23-C24'!X23+'C29-C30'!X23+'C35-C36'!X23+'C41-C42'!X23</f>
        <v>9</v>
      </c>
      <c r="Y23" s="241"/>
      <c r="Z23" s="241">
        <f>+'C23-C24'!Z23+'C29-C30'!Z23+'C35-C36'!Z23+'C41-C42'!Z23</f>
        <v>4</v>
      </c>
      <c r="AA23" s="241">
        <f>+'C23-C24'!AA23+'C29-C30'!AA23+'C35-C36'!AA23+'C41-C42'!AA23</f>
        <v>0</v>
      </c>
      <c r="AB23" s="241">
        <f>+'C23-C24'!AB23+'C29-C30'!AB23+'C35-C36'!AB23+'C41-C42'!AB23</f>
        <v>4</v>
      </c>
      <c r="AD23" s="145" t="s">
        <v>61</v>
      </c>
      <c r="AE23" s="146">
        <v>5415</v>
      </c>
      <c r="AF23" s="146">
        <v>2593</v>
      </c>
      <c r="AG23" s="146">
        <v>2822</v>
      </c>
      <c r="AH23" s="146"/>
      <c r="AI23" s="146">
        <v>1591</v>
      </c>
      <c r="AJ23" s="146">
        <v>842</v>
      </c>
      <c r="AK23" s="144">
        <f t="shared" si="0"/>
        <v>749</v>
      </c>
      <c r="AL23" s="146"/>
      <c r="AM23" s="146">
        <v>1142</v>
      </c>
      <c r="AN23" s="146">
        <v>558</v>
      </c>
      <c r="AO23" s="144">
        <f t="shared" si="1"/>
        <v>584</v>
      </c>
      <c r="AP23" s="146"/>
      <c r="AQ23" s="146">
        <v>878</v>
      </c>
      <c r="AR23" s="146">
        <v>410</v>
      </c>
      <c r="AS23" s="144">
        <f t="shared" si="2"/>
        <v>468</v>
      </c>
      <c r="AT23" s="146"/>
      <c r="AU23" s="146">
        <v>946</v>
      </c>
      <c r="AV23" s="146">
        <v>428</v>
      </c>
      <c r="AW23" s="144">
        <f t="shared" si="3"/>
        <v>518</v>
      </c>
      <c r="AX23" s="146"/>
      <c r="AY23" s="146">
        <v>674</v>
      </c>
      <c r="AZ23" s="146">
        <v>294</v>
      </c>
      <c r="BA23" s="144">
        <f t="shared" si="4"/>
        <v>380</v>
      </c>
      <c r="BB23" s="146"/>
      <c r="BC23" s="146">
        <v>184</v>
      </c>
      <c r="BD23" s="146">
        <v>61</v>
      </c>
      <c r="BE23" s="144">
        <f t="shared" si="5"/>
        <v>123</v>
      </c>
    </row>
    <row r="24" spans="1:57" ht="15" customHeight="1" x14ac:dyDescent="0.25">
      <c r="A24" s="93" t="s">
        <v>62</v>
      </c>
      <c r="B24" s="241">
        <f>+'C23-C24'!B24+'C29-C30'!B24+'C35-C36'!B24+'C41-C42'!B24</f>
        <v>3593</v>
      </c>
      <c r="C24" s="241">
        <f>+'C23-C24'!C24+'C29-C30'!C24+'C35-C36'!C24+'C41-C42'!C24</f>
        <v>2053</v>
      </c>
      <c r="D24" s="241">
        <f>+'C23-C24'!D24+'C29-C30'!D24+'C35-C36'!D24+'C41-C42'!D24</f>
        <v>1540</v>
      </c>
      <c r="E24" s="241"/>
      <c r="F24" s="241">
        <f>+'C23-C24'!F24+'C29-C30'!F24+'C35-C36'!F24+'C41-C42'!F24</f>
        <v>1122</v>
      </c>
      <c r="G24" s="241">
        <f>+'C23-C24'!G24+'C29-C30'!G24+'C35-C36'!G24+'C41-C42'!G24</f>
        <v>667</v>
      </c>
      <c r="H24" s="241">
        <f>+'C23-C24'!H24+'C29-C30'!H24+'C35-C36'!H24+'C41-C42'!H24</f>
        <v>455</v>
      </c>
      <c r="I24" s="241"/>
      <c r="J24" s="241">
        <f>+'C23-C24'!J24+'C29-C30'!J24+'C35-C36'!J24+'C41-C42'!J24</f>
        <v>1034</v>
      </c>
      <c r="K24" s="241">
        <f>+'C23-C24'!K24+'C29-C30'!K24+'C35-C36'!K24+'C41-C42'!K24</f>
        <v>582</v>
      </c>
      <c r="L24" s="241">
        <f>+'C23-C24'!L24+'C29-C30'!L24+'C35-C36'!L24+'C41-C42'!L24</f>
        <v>452</v>
      </c>
      <c r="M24" s="241"/>
      <c r="N24" s="241">
        <f>+'C23-C24'!N24+'C29-C30'!N24+'C35-C36'!N24+'C41-C42'!N24</f>
        <v>521</v>
      </c>
      <c r="O24" s="241">
        <f>+'C23-C24'!O24+'C29-C30'!O24+'C35-C36'!O24+'C41-C42'!O24</f>
        <v>290</v>
      </c>
      <c r="P24" s="241">
        <f>+'C23-C24'!P24+'C29-C30'!P24+'C35-C36'!P24+'C41-C42'!P24</f>
        <v>231</v>
      </c>
      <c r="Q24" s="241"/>
      <c r="R24" s="241">
        <f>+'C23-C24'!R24+'C29-C30'!R24+'C35-C36'!R24+'C41-C42'!R24</f>
        <v>684</v>
      </c>
      <c r="S24" s="241">
        <f>+'C23-C24'!S24+'C29-C30'!S24+'C35-C36'!S24+'C41-C42'!S24</f>
        <v>389</v>
      </c>
      <c r="T24" s="241">
        <f>+'C23-C24'!T24+'C29-C30'!T24+'C35-C36'!T24+'C41-C42'!T24</f>
        <v>295</v>
      </c>
      <c r="U24" s="241"/>
      <c r="V24" s="241">
        <f>+'C23-C24'!V24+'C29-C30'!V24+'C35-C36'!V24+'C41-C42'!V24</f>
        <v>214</v>
      </c>
      <c r="W24" s="241">
        <f>+'C23-C24'!W24+'C29-C30'!W24+'C35-C36'!W24+'C41-C42'!W24</f>
        <v>114</v>
      </c>
      <c r="X24" s="241">
        <f>+'C23-C24'!X24+'C29-C30'!X24+'C35-C36'!X24+'C41-C42'!X24</f>
        <v>100</v>
      </c>
      <c r="Y24" s="241"/>
      <c r="Z24" s="241">
        <f>+'C23-C24'!Z24+'C29-C30'!Z24+'C35-C36'!Z24+'C41-C42'!Z24</f>
        <v>18</v>
      </c>
      <c r="AA24" s="241">
        <f>+'C23-C24'!AA24+'C29-C30'!AA24+'C35-C36'!AA24+'C41-C42'!AA24</f>
        <v>11</v>
      </c>
      <c r="AB24" s="241">
        <f>+'C23-C24'!AB24+'C29-C30'!AB24+'C35-C36'!AB24+'C41-C42'!AB24</f>
        <v>7</v>
      </c>
      <c r="AD24" s="186" t="s">
        <v>62</v>
      </c>
      <c r="AE24" s="146">
        <v>31277</v>
      </c>
      <c r="AF24" s="146">
        <v>15864</v>
      </c>
      <c r="AG24" s="146">
        <v>15413</v>
      </c>
      <c r="AH24" s="146"/>
      <c r="AI24" s="146">
        <v>8081</v>
      </c>
      <c r="AJ24" s="146">
        <v>4390</v>
      </c>
      <c r="AK24" s="144">
        <f t="shared" si="0"/>
        <v>3691</v>
      </c>
      <c r="AL24" s="146"/>
      <c r="AM24" s="146">
        <v>6335</v>
      </c>
      <c r="AN24" s="146">
        <v>3297</v>
      </c>
      <c r="AO24" s="144">
        <f t="shared" si="1"/>
        <v>3038</v>
      </c>
      <c r="AP24" s="146"/>
      <c r="AQ24" s="146">
        <v>5061</v>
      </c>
      <c r="AR24" s="146">
        <v>2501</v>
      </c>
      <c r="AS24" s="144">
        <f t="shared" si="2"/>
        <v>2560</v>
      </c>
      <c r="AT24" s="146"/>
      <c r="AU24" s="146">
        <v>6054</v>
      </c>
      <c r="AV24" s="146">
        <v>3025</v>
      </c>
      <c r="AW24" s="144">
        <f t="shared" si="3"/>
        <v>3029</v>
      </c>
      <c r="AX24" s="146"/>
      <c r="AY24" s="146">
        <v>4514</v>
      </c>
      <c r="AZ24" s="146">
        <v>2074</v>
      </c>
      <c r="BA24" s="144">
        <f t="shared" si="4"/>
        <v>2440</v>
      </c>
      <c r="BB24" s="146"/>
      <c r="BC24" s="146">
        <v>1232</v>
      </c>
      <c r="BD24" s="146">
        <v>577</v>
      </c>
      <c r="BE24" s="144">
        <f t="shared" si="5"/>
        <v>655</v>
      </c>
    </row>
    <row r="25" spans="1:57" ht="15" customHeight="1" x14ac:dyDescent="0.25">
      <c r="A25" s="4" t="s">
        <v>63</v>
      </c>
      <c r="B25" s="241">
        <f>+'C23-C24'!B25+'C29-C30'!B25+'C35-C36'!B25+'C41-C42'!B25</f>
        <v>743</v>
      </c>
      <c r="C25" s="241">
        <f>+'C23-C24'!C25+'C29-C30'!C25+'C35-C36'!C25+'C41-C42'!C25</f>
        <v>467</v>
      </c>
      <c r="D25" s="241">
        <f>+'C23-C24'!D25+'C29-C30'!D25+'C35-C36'!D25+'C41-C42'!D25</f>
        <v>276</v>
      </c>
      <c r="E25" s="241"/>
      <c r="F25" s="241">
        <f>+'C23-C24'!F25+'C29-C30'!F25+'C35-C36'!F25+'C41-C42'!F25</f>
        <v>210</v>
      </c>
      <c r="G25" s="241">
        <f>+'C23-C24'!G25+'C29-C30'!G25+'C35-C36'!G25+'C41-C42'!G25</f>
        <v>127</v>
      </c>
      <c r="H25" s="241">
        <f>+'C23-C24'!H25+'C29-C30'!H25+'C35-C36'!H25+'C41-C42'!H25</f>
        <v>83</v>
      </c>
      <c r="I25" s="241"/>
      <c r="J25" s="241">
        <f>+'C23-C24'!J25+'C29-C30'!J25+'C35-C36'!J25+'C41-C42'!J25</f>
        <v>219</v>
      </c>
      <c r="K25" s="241">
        <f>+'C23-C24'!K25+'C29-C30'!K25+'C35-C36'!K25+'C41-C42'!K25</f>
        <v>143</v>
      </c>
      <c r="L25" s="241">
        <f>+'C23-C24'!L25+'C29-C30'!L25+'C35-C36'!L25+'C41-C42'!L25</f>
        <v>76</v>
      </c>
      <c r="M25" s="241"/>
      <c r="N25" s="241">
        <f>+'C23-C24'!N25+'C29-C30'!N25+'C35-C36'!N25+'C41-C42'!N25</f>
        <v>97</v>
      </c>
      <c r="O25" s="241">
        <f>+'C23-C24'!O25+'C29-C30'!O25+'C35-C36'!O25+'C41-C42'!O25</f>
        <v>68</v>
      </c>
      <c r="P25" s="241">
        <f>+'C23-C24'!P25+'C29-C30'!P25+'C35-C36'!P25+'C41-C42'!P25</f>
        <v>29</v>
      </c>
      <c r="Q25" s="241"/>
      <c r="R25" s="241">
        <f>+'C23-C24'!R25+'C29-C30'!R25+'C35-C36'!R25+'C41-C42'!R25</f>
        <v>165</v>
      </c>
      <c r="S25" s="241">
        <f>+'C23-C24'!S25+'C29-C30'!S25+'C35-C36'!S25+'C41-C42'!S25</f>
        <v>101</v>
      </c>
      <c r="T25" s="241">
        <f>+'C23-C24'!T25+'C29-C30'!T25+'C35-C36'!T25+'C41-C42'!T25</f>
        <v>64</v>
      </c>
      <c r="U25" s="241"/>
      <c r="V25" s="241">
        <f>+'C23-C24'!V25+'C29-C30'!V25+'C35-C36'!V25+'C41-C42'!V25</f>
        <v>52</v>
      </c>
      <c r="W25" s="241">
        <f>+'C23-C24'!W25+'C29-C30'!W25+'C35-C36'!W25+'C41-C42'!W25</f>
        <v>28</v>
      </c>
      <c r="X25" s="241">
        <f>+'C23-C24'!X25+'C29-C30'!X25+'C35-C36'!X25+'C41-C42'!X25</f>
        <v>24</v>
      </c>
      <c r="Y25" s="241"/>
      <c r="Z25" s="241">
        <f>+'C23-C24'!Z25+'C29-C30'!Z25+'C35-C36'!Z25+'C41-C42'!Z25</f>
        <v>0</v>
      </c>
      <c r="AA25" s="241">
        <f>+'C23-C24'!AA25+'C29-C30'!AA25+'C35-C36'!AA25+'C41-C42'!AA25</f>
        <v>0</v>
      </c>
      <c r="AB25" s="241">
        <f>+'C23-C24'!AB25+'C29-C30'!AB25+'C35-C36'!AB25+'C41-C42'!AB25</f>
        <v>0</v>
      </c>
      <c r="AD25" s="145" t="s">
        <v>63</v>
      </c>
      <c r="AE25" s="146">
        <v>6968</v>
      </c>
      <c r="AF25" s="146">
        <v>3543</v>
      </c>
      <c r="AG25" s="146">
        <v>3425</v>
      </c>
      <c r="AH25" s="146"/>
      <c r="AI25" s="146">
        <v>1729</v>
      </c>
      <c r="AJ25" s="146">
        <v>891</v>
      </c>
      <c r="AK25" s="144">
        <f t="shared" si="0"/>
        <v>838</v>
      </c>
      <c r="AL25" s="146"/>
      <c r="AM25" s="146">
        <v>1413</v>
      </c>
      <c r="AN25" s="146">
        <v>736</v>
      </c>
      <c r="AO25" s="144">
        <f t="shared" si="1"/>
        <v>677</v>
      </c>
      <c r="AP25" s="146"/>
      <c r="AQ25" s="146">
        <v>1241</v>
      </c>
      <c r="AR25" s="146">
        <v>662</v>
      </c>
      <c r="AS25" s="144">
        <f t="shared" si="2"/>
        <v>579</v>
      </c>
      <c r="AT25" s="146"/>
      <c r="AU25" s="146">
        <v>1399</v>
      </c>
      <c r="AV25" s="146">
        <v>694</v>
      </c>
      <c r="AW25" s="144">
        <f t="shared" si="3"/>
        <v>705</v>
      </c>
      <c r="AX25" s="146"/>
      <c r="AY25" s="146">
        <v>1062</v>
      </c>
      <c r="AZ25" s="146">
        <v>491</v>
      </c>
      <c r="BA25" s="144">
        <f t="shared" si="4"/>
        <v>571</v>
      </c>
      <c r="BB25" s="146"/>
      <c r="BC25" s="146">
        <v>124</v>
      </c>
      <c r="BD25" s="146">
        <v>69</v>
      </c>
      <c r="BE25" s="144">
        <f t="shared" si="5"/>
        <v>55</v>
      </c>
    </row>
    <row r="26" spans="1:57" ht="15" customHeight="1" x14ac:dyDescent="0.25">
      <c r="A26" s="4" t="s">
        <v>64</v>
      </c>
      <c r="B26" s="241">
        <f>+'C23-C24'!B26+'C29-C30'!B26+'C35-C36'!B26+'C41-C42'!B26</f>
        <v>2457</v>
      </c>
      <c r="C26" s="241">
        <f>+'C23-C24'!C26+'C29-C30'!C26+'C35-C36'!C26+'C41-C42'!C26</f>
        <v>1410</v>
      </c>
      <c r="D26" s="241">
        <f>+'C23-C24'!D26+'C29-C30'!D26+'C35-C36'!D26+'C41-C42'!D26</f>
        <v>1047</v>
      </c>
      <c r="E26" s="241"/>
      <c r="F26" s="241">
        <f>+'C23-C24'!F26+'C29-C30'!F26+'C35-C36'!F26+'C41-C42'!F26</f>
        <v>772</v>
      </c>
      <c r="G26" s="241">
        <f>+'C23-C24'!G26+'C29-C30'!G26+'C35-C36'!G26+'C41-C42'!G26</f>
        <v>446</v>
      </c>
      <c r="H26" s="241">
        <f>+'C23-C24'!H26+'C29-C30'!H26+'C35-C36'!H26+'C41-C42'!H26</f>
        <v>326</v>
      </c>
      <c r="I26" s="241"/>
      <c r="J26" s="241">
        <f>+'C23-C24'!J26+'C29-C30'!J26+'C35-C36'!J26+'C41-C42'!J26</f>
        <v>661</v>
      </c>
      <c r="K26" s="241">
        <f>+'C23-C24'!K26+'C29-C30'!K26+'C35-C36'!K26+'C41-C42'!K26</f>
        <v>389</v>
      </c>
      <c r="L26" s="241">
        <f>+'C23-C24'!L26+'C29-C30'!L26+'C35-C36'!L26+'C41-C42'!L26</f>
        <v>272</v>
      </c>
      <c r="M26" s="241"/>
      <c r="N26" s="241">
        <f>+'C23-C24'!N26+'C29-C30'!N26+'C35-C36'!N26+'C41-C42'!N26</f>
        <v>411</v>
      </c>
      <c r="O26" s="241">
        <f>+'C23-C24'!O26+'C29-C30'!O26+'C35-C36'!O26+'C41-C42'!O26</f>
        <v>216</v>
      </c>
      <c r="P26" s="241">
        <f>+'C23-C24'!P26+'C29-C30'!P26+'C35-C36'!P26+'C41-C42'!P26</f>
        <v>195</v>
      </c>
      <c r="Q26" s="241"/>
      <c r="R26" s="241">
        <f>+'C23-C24'!R26+'C29-C30'!R26+'C35-C36'!R26+'C41-C42'!R26</f>
        <v>486</v>
      </c>
      <c r="S26" s="241">
        <f>+'C23-C24'!S26+'C29-C30'!S26+'C35-C36'!S26+'C41-C42'!S26</f>
        <v>289</v>
      </c>
      <c r="T26" s="241">
        <f>+'C23-C24'!T26+'C29-C30'!T26+'C35-C36'!T26+'C41-C42'!T26</f>
        <v>197</v>
      </c>
      <c r="U26" s="241"/>
      <c r="V26" s="241">
        <f>+'C23-C24'!V26+'C29-C30'!V26+'C35-C36'!V26+'C41-C42'!V26</f>
        <v>105</v>
      </c>
      <c r="W26" s="241">
        <f>+'C23-C24'!W26+'C29-C30'!W26+'C35-C36'!W26+'C41-C42'!W26</f>
        <v>53</v>
      </c>
      <c r="X26" s="241">
        <f>+'C23-C24'!X26+'C29-C30'!X26+'C35-C36'!X26+'C41-C42'!X26</f>
        <v>52</v>
      </c>
      <c r="Y26" s="241"/>
      <c r="Z26" s="241">
        <f>+'C23-C24'!Z26+'C29-C30'!Z26+'C35-C36'!Z26+'C41-C42'!Z26</f>
        <v>22</v>
      </c>
      <c r="AA26" s="241">
        <f>+'C23-C24'!AA26+'C29-C30'!AA26+'C35-C36'!AA26+'C41-C42'!AA26</f>
        <v>17</v>
      </c>
      <c r="AB26" s="241">
        <f>+'C23-C24'!AB26+'C29-C30'!AB26+'C35-C36'!AB26+'C41-C42'!AB26</f>
        <v>5</v>
      </c>
      <c r="AD26" s="145" t="s">
        <v>64</v>
      </c>
      <c r="AE26" s="146">
        <v>30358</v>
      </c>
      <c r="AF26" s="146">
        <v>14834</v>
      </c>
      <c r="AG26" s="146">
        <v>15524</v>
      </c>
      <c r="AH26" s="146"/>
      <c r="AI26" s="146">
        <v>7513</v>
      </c>
      <c r="AJ26" s="146">
        <v>3813</v>
      </c>
      <c r="AK26" s="144">
        <f t="shared" si="0"/>
        <v>3700</v>
      </c>
      <c r="AL26" s="146"/>
      <c r="AM26" s="146">
        <v>5975</v>
      </c>
      <c r="AN26" s="146">
        <v>3033</v>
      </c>
      <c r="AO26" s="144">
        <f t="shared" si="1"/>
        <v>2942</v>
      </c>
      <c r="AP26" s="146"/>
      <c r="AQ26" s="146">
        <v>5082</v>
      </c>
      <c r="AR26" s="146">
        <v>2552</v>
      </c>
      <c r="AS26" s="144">
        <f t="shared" si="2"/>
        <v>2530</v>
      </c>
      <c r="AT26" s="146"/>
      <c r="AU26" s="146">
        <v>5907</v>
      </c>
      <c r="AV26" s="146">
        <v>2735</v>
      </c>
      <c r="AW26" s="144">
        <f t="shared" si="3"/>
        <v>3172</v>
      </c>
      <c r="AX26" s="146"/>
      <c r="AY26" s="146">
        <v>4643</v>
      </c>
      <c r="AZ26" s="146">
        <v>2169</v>
      </c>
      <c r="BA26" s="144">
        <f t="shared" si="4"/>
        <v>2474</v>
      </c>
      <c r="BB26" s="146"/>
      <c r="BC26" s="146">
        <v>1238</v>
      </c>
      <c r="BD26" s="146">
        <v>532</v>
      </c>
      <c r="BE26" s="144">
        <f t="shared" si="5"/>
        <v>706</v>
      </c>
    </row>
    <row r="27" spans="1:57" ht="15" customHeight="1" x14ac:dyDescent="0.25">
      <c r="A27" s="4" t="s">
        <v>65</v>
      </c>
      <c r="B27" s="241">
        <f>+'C23-C24'!B27+'C29-C30'!B27+'C35-C36'!B27+'C41-C42'!B27</f>
        <v>672</v>
      </c>
      <c r="C27" s="241">
        <f>+'C23-C24'!C27+'C29-C30'!C27+'C35-C36'!C27+'C41-C42'!C27</f>
        <v>395</v>
      </c>
      <c r="D27" s="241">
        <f>+'C23-C24'!D27+'C29-C30'!D27+'C35-C36'!D27+'C41-C42'!D27</f>
        <v>277</v>
      </c>
      <c r="E27" s="241"/>
      <c r="F27" s="241">
        <f>+'C23-C24'!F27+'C29-C30'!F27+'C35-C36'!F27+'C41-C42'!F27</f>
        <v>266</v>
      </c>
      <c r="G27" s="241">
        <f>+'C23-C24'!G27+'C29-C30'!G27+'C35-C36'!G27+'C41-C42'!G27</f>
        <v>141</v>
      </c>
      <c r="H27" s="241">
        <f>+'C23-C24'!H27+'C29-C30'!H27+'C35-C36'!H27+'C41-C42'!H27</f>
        <v>125</v>
      </c>
      <c r="I27" s="241"/>
      <c r="J27" s="241">
        <f>+'C23-C24'!J27+'C29-C30'!J27+'C35-C36'!J27+'C41-C42'!J27</f>
        <v>156</v>
      </c>
      <c r="K27" s="241">
        <f>+'C23-C24'!K27+'C29-C30'!K27+'C35-C36'!K27+'C41-C42'!K27</f>
        <v>105</v>
      </c>
      <c r="L27" s="241">
        <f>+'C23-C24'!L27+'C29-C30'!L27+'C35-C36'!L27+'C41-C42'!L27</f>
        <v>51</v>
      </c>
      <c r="M27" s="241"/>
      <c r="N27" s="241">
        <f>+'C23-C24'!N27+'C29-C30'!N27+'C35-C36'!N27+'C41-C42'!N27</f>
        <v>106</v>
      </c>
      <c r="O27" s="241">
        <f>+'C23-C24'!O27+'C29-C30'!O27+'C35-C36'!O27+'C41-C42'!O27</f>
        <v>65</v>
      </c>
      <c r="P27" s="241">
        <f>+'C23-C24'!P27+'C29-C30'!P27+'C35-C36'!P27+'C41-C42'!P27</f>
        <v>41</v>
      </c>
      <c r="Q27" s="241"/>
      <c r="R27" s="241">
        <f>+'C23-C24'!R27+'C29-C30'!R27+'C35-C36'!R27+'C41-C42'!R27</f>
        <v>87</v>
      </c>
      <c r="S27" s="241">
        <f>+'C23-C24'!S27+'C29-C30'!S27+'C35-C36'!S27+'C41-C42'!S27</f>
        <v>53</v>
      </c>
      <c r="T27" s="241">
        <f>+'C23-C24'!T27+'C29-C30'!T27+'C35-C36'!T27+'C41-C42'!T27</f>
        <v>34</v>
      </c>
      <c r="U27" s="241"/>
      <c r="V27" s="241">
        <f>+'C23-C24'!V27+'C29-C30'!V27+'C35-C36'!V27+'C41-C42'!V27</f>
        <v>46</v>
      </c>
      <c r="W27" s="241">
        <f>+'C23-C24'!W27+'C29-C30'!W27+'C35-C36'!W27+'C41-C42'!W27</f>
        <v>27</v>
      </c>
      <c r="X27" s="241">
        <f>+'C23-C24'!X27+'C29-C30'!X27+'C35-C36'!X27+'C41-C42'!X27</f>
        <v>19</v>
      </c>
      <c r="Y27" s="241"/>
      <c r="Z27" s="241">
        <f>+'C23-C24'!Z27+'C29-C30'!Z27+'C35-C36'!Z27+'C41-C42'!Z27</f>
        <v>11</v>
      </c>
      <c r="AA27" s="241">
        <f>+'C23-C24'!AA27+'C29-C30'!AA27+'C35-C36'!AA27+'C41-C42'!AA27</f>
        <v>4</v>
      </c>
      <c r="AB27" s="241">
        <f>+'C23-C24'!AB27+'C29-C30'!AB27+'C35-C36'!AB27+'C41-C42'!AB27</f>
        <v>7</v>
      </c>
      <c r="AD27" s="145" t="s">
        <v>65</v>
      </c>
      <c r="AE27" s="146">
        <v>6230</v>
      </c>
      <c r="AF27" s="146">
        <v>3146</v>
      </c>
      <c r="AG27" s="146">
        <v>3084</v>
      </c>
      <c r="AH27" s="146"/>
      <c r="AI27" s="146">
        <v>1797</v>
      </c>
      <c r="AJ27" s="146">
        <v>951</v>
      </c>
      <c r="AK27" s="144">
        <f t="shared" si="0"/>
        <v>846</v>
      </c>
      <c r="AL27" s="146"/>
      <c r="AM27" s="146">
        <v>1316</v>
      </c>
      <c r="AN27" s="146">
        <v>723</v>
      </c>
      <c r="AO27" s="144">
        <f t="shared" si="1"/>
        <v>593</v>
      </c>
      <c r="AP27" s="146"/>
      <c r="AQ27" s="146">
        <v>1045</v>
      </c>
      <c r="AR27" s="146">
        <v>517</v>
      </c>
      <c r="AS27" s="144">
        <f t="shared" si="2"/>
        <v>528</v>
      </c>
      <c r="AT27" s="146"/>
      <c r="AU27" s="146">
        <v>1122</v>
      </c>
      <c r="AV27" s="146">
        <v>527</v>
      </c>
      <c r="AW27" s="144">
        <f t="shared" si="3"/>
        <v>595</v>
      </c>
      <c r="AX27" s="146"/>
      <c r="AY27" s="146">
        <v>845</v>
      </c>
      <c r="AZ27" s="146">
        <v>396</v>
      </c>
      <c r="BA27" s="144">
        <f t="shared" si="4"/>
        <v>449</v>
      </c>
      <c r="BB27" s="146"/>
      <c r="BC27" s="146">
        <v>105</v>
      </c>
      <c r="BD27" s="146">
        <v>32</v>
      </c>
      <c r="BE27" s="144">
        <f t="shared" si="5"/>
        <v>73</v>
      </c>
    </row>
    <row r="28" spans="1:57" ht="15" customHeight="1" x14ac:dyDescent="0.25">
      <c r="A28" s="4" t="s">
        <v>66</v>
      </c>
      <c r="B28" s="241">
        <f>+'C23-C24'!B28+'C29-C30'!B28+'C35-C36'!B28+'C41-C42'!B28</f>
        <v>813</v>
      </c>
      <c r="C28" s="241">
        <f>+'C23-C24'!C28+'C29-C30'!C28+'C35-C36'!C28+'C41-C42'!C28</f>
        <v>499</v>
      </c>
      <c r="D28" s="241">
        <f>+'C23-C24'!D28+'C29-C30'!D28+'C35-C36'!D28+'C41-C42'!D28</f>
        <v>314</v>
      </c>
      <c r="E28" s="241"/>
      <c r="F28" s="241">
        <f>+'C23-C24'!F28+'C29-C30'!F28+'C35-C36'!F28+'C41-C42'!F28</f>
        <v>240</v>
      </c>
      <c r="G28" s="241">
        <f>+'C23-C24'!G28+'C29-C30'!G28+'C35-C36'!G28+'C41-C42'!G28</f>
        <v>149</v>
      </c>
      <c r="H28" s="241">
        <f>+'C23-C24'!H28+'C29-C30'!H28+'C35-C36'!H28+'C41-C42'!H28</f>
        <v>91</v>
      </c>
      <c r="I28" s="241"/>
      <c r="J28" s="241">
        <f>+'C23-C24'!J28+'C29-C30'!J28+'C35-C36'!J28+'C41-C42'!J28</f>
        <v>191</v>
      </c>
      <c r="K28" s="241">
        <f>+'C23-C24'!K28+'C29-C30'!K28+'C35-C36'!K28+'C41-C42'!K28</f>
        <v>130</v>
      </c>
      <c r="L28" s="241">
        <f>+'C23-C24'!L28+'C29-C30'!L28+'C35-C36'!L28+'C41-C42'!L28</f>
        <v>61</v>
      </c>
      <c r="M28" s="241"/>
      <c r="N28" s="241">
        <f>+'C23-C24'!N28+'C29-C30'!N28+'C35-C36'!N28+'C41-C42'!N28</f>
        <v>141</v>
      </c>
      <c r="O28" s="241">
        <f>+'C23-C24'!O28+'C29-C30'!O28+'C35-C36'!O28+'C41-C42'!O28</f>
        <v>87</v>
      </c>
      <c r="P28" s="241">
        <f>+'C23-C24'!P28+'C29-C30'!P28+'C35-C36'!P28+'C41-C42'!P28</f>
        <v>54</v>
      </c>
      <c r="Q28" s="241"/>
      <c r="R28" s="241">
        <f>+'C23-C24'!R28+'C29-C30'!R28+'C35-C36'!R28+'C41-C42'!R28</f>
        <v>191</v>
      </c>
      <c r="S28" s="241">
        <f>+'C23-C24'!S28+'C29-C30'!S28+'C35-C36'!S28+'C41-C42'!S28</f>
        <v>105</v>
      </c>
      <c r="T28" s="241">
        <f>+'C23-C24'!T28+'C29-C30'!T28+'C35-C36'!T28+'C41-C42'!T28</f>
        <v>86</v>
      </c>
      <c r="U28" s="241"/>
      <c r="V28" s="241">
        <f>+'C23-C24'!V28+'C29-C30'!V28+'C35-C36'!V28+'C41-C42'!V28</f>
        <v>45</v>
      </c>
      <c r="W28" s="241">
        <f>+'C23-C24'!W28+'C29-C30'!W28+'C35-C36'!W28+'C41-C42'!W28</f>
        <v>26</v>
      </c>
      <c r="X28" s="241">
        <f>+'C23-C24'!X28+'C29-C30'!X28+'C35-C36'!X28+'C41-C42'!X28</f>
        <v>19</v>
      </c>
      <c r="Y28" s="241"/>
      <c r="Z28" s="241">
        <f>+'C23-C24'!Z28+'C29-C30'!Z28+'C35-C36'!Z28+'C41-C42'!Z28</f>
        <v>5</v>
      </c>
      <c r="AA28" s="241">
        <f>+'C23-C24'!AA28+'C29-C30'!AA28+'C35-C36'!AA28+'C41-C42'!AA28</f>
        <v>2</v>
      </c>
      <c r="AB28" s="241">
        <f>+'C23-C24'!AB28+'C29-C30'!AB28+'C35-C36'!AB28+'C41-C42'!AB28</f>
        <v>3</v>
      </c>
      <c r="AD28" s="145" t="s">
        <v>66</v>
      </c>
      <c r="AE28" s="146">
        <v>10400</v>
      </c>
      <c r="AF28" s="146">
        <v>5107</v>
      </c>
      <c r="AG28" s="146">
        <v>5293</v>
      </c>
      <c r="AH28" s="146"/>
      <c r="AI28" s="146">
        <v>2798</v>
      </c>
      <c r="AJ28" s="146">
        <v>1494</v>
      </c>
      <c r="AK28" s="144">
        <f t="shared" si="0"/>
        <v>1304</v>
      </c>
      <c r="AL28" s="146"/>
      <c r="AM28" s="146">
        <v>2084</v>
      </c>
      <c r="AN28" s="146">
        <v>1061</v>
      </c>
      <c r="AO28" s="144">
        <f t="shared" si="1"/>
        <v>1023</v>
      </c>
      <c r="AP28" s="146"/>
      <c r="AQ28" s="146">
        <v>1842</v>
      </c>
      <c r="AR28" s="146">
        <v>879</v>
      </c>
      <c r="AS28" s="144">
        <f t="shared" si="2"/>
        <v>963</v>
      </c>
      <c r="AT28" s="146"/>
      <c r="AU28" s="146">
        <v>1994</v>
      </c>
      <c r="AV28" s="146">
        <v>918</v>
      </c>
      <c r="AW28" s="144">
        <f t="shared" si="3"/>
        <v>1076</v>
      </c>
      <c r="AX28" s="146"/>
      <c r="AY28" s="146">
        <v>1411</v>
      </c>
      <c r="AZ28" s="146">
        <v>649</v>
      </c>
      <c r="BA28" s="144">
        <f t="shared" si="4"/>
        <v>762</v>
      </c>
      <c r="BB28" s="146"/>
      <c r="BC28" s="146">
        <v>271</v>
      </c>
      <c r="BD28" s="146">
        <v>106</v>
      </c>
      <c r="BE28" s="144">
        <f t="shared" si="5"/>
        <v>165</v>
      </c>
    </row>
    <row r="29" spans="1:57" ht="15" customHeight="1" x14ac:dyDescent="0.25">
      <c r="A29" s="4" t="s">
        <v>67</v>
      </c>
      <c r="B29" s="241">
        <f>+'C23-C24'!B29+'C29-C30'!B29+'C35-C36'!B29+'C41-C42'!B29</f>
        <v>513</v>
      </c>
      <c r="C29" s="241">
        <f>+'C23-C24'!C29+'C29-C30'!C29+'C35-C36'!C29+'C41-C42'!C29</f>
        <v>326</v>
      </c>
      <c r="D29" s="241">
        <f>+'C23-C24'!D29+'C29-C30'!D29+'C35-C36'!D29+'C41-C42'!D29</f>
        <v>187</v>
      </c>
      <c r="E29" s="241"/>
      <c r="F29" s="241">
        <f>+'C23-C24'!F29+'C29-C30'!F29+'C35-C36'!F29+'C41-C42'!F29</f>
        <v>100</v>
      </c>
      <c r="G29" s="241">
        <f>+'C23-C24'!G29+'C29-C30'!G29+'C35-C36'!G29+'C41-C42'!G29</f>
        <v>70</v>
      </c>
      <c r="H29" s="241">
        <f>+'C23-C24'!H29+'C29-C30'!H29+'C35-C36'!H29+'C41-C42'!H29</f>
        <v>30</v>
      </c>
      <c r="I29" s="241"/>
      <c r="J29" s="241">
        <f>+'C23-C24'!J29+'C29-C30'!J29+'C35-C36'!J29+'C41-C42'!J29</f>
        <v>141</v>
      </c>
      <c r="K29" s="241">
        <f>+'C23-C24'!K29+'C29-C30'!K29+'C35-C36'!K29+'C41-C42'!K29</f>
        <v>91</v>
      </c>
      <c r="L29" s="241">
        <f>+'C23-C24'!L29+'C29-C30'!L29+'C35-C36'!L29+'C41-C42'!L29</f>
        <v>50</v>
      </c>
      <c r="M29" s="241"/>
      <c r="N29" s="241">
        <f>+'C23-C24'!N29+'C29-C30'!N29+'C35-C36'!N29+'C41-C42'!N29</f>
        <v>101</v>
      </c>
      <c r="O29" s="241">
        <f>+'C23-C24'!O29+'C29-C30'!O29+'C35-C36'!O29+'C41-C42'!O29</f>
        <v>60</v>
      </c>
      <c r="P29" s="241">
        <f>+'C23-C24'!P29+'C29-C30'!P29+'C35-C36'!P29+'C41-C42'!P29</f>
        <v>41</v>
      </c>
      <c r="Q29" s="241"/>
      <c r="R29" s="241">
        <f>+'C23-C24'!R29+'C29-C30'!R29+'C35-C36'!R29+'C41-C42'!R29</f>
        <v>74</v>
      </c>
      <c r="S29" s="241">
        <f>+'C23-C24'!S29+'C29-C30'!S29+'C35-C36'!S29+'C41-C42'!S29</f>
        <v>47</v>
      </c>
      <c r="T29" s="241">
        <f>+'C23-C24'!T29+'C29-C30'!T29+'C35-C36'!T29+'C41-C42'!T29</f>
        <v>27</v>
      </c>
      <c r="U29" s="241"/>
      <c r="V29" s="241">
        <f>+'C23-C24'!V29+'C29-C30'!V29+'C35-C36'!V29+'C41-C42'!V29</f>
        <v>72</v>
      </c>
      <c r="W29" s="241">
        <f>+'C23-C24'!W29+'C29-C30'!W29+'C35-C36'!W29+'C41-C42'!W29</f>
        <v>44</v>
      </c>
      <c r="X29" s="241">
        <f>+'C23-C24'!X29+'C29-C30'!X29+'C35-C36'!X29+'C41-C42'!X29</f>
        <v>28</v>
      </c>
      <c r="Y29" s="241"/>
      <c r="Z29" s="241">
        <f>+'C23-C24'!Z29+'C29-C30'!Z29+'C35-C36'!Z29+'C41-C42'!Z29</f>
        <v>25</v>
      </c>
      <c r="AA29" s="241">
        <f>+'C23-C24'!AA29+'C29-C30'!AA29+'C35-C36'!AA29+'C41-C42'!AA29</f>
        <v>14</v>
      </c>
      <c r="AB29" s="241">
        <f>+'C23-C24'!AB29+'C29-C30'!AB29+'C35-C36'!AB29+'C41-C42'!AB29</f>
        <v>11</v>
      </c>
      <c r="AD29" s="145" t="s">
        <v>67</v>
      </c>
      <c r="AE29" s="146">
        <v>6813</v>
      </c>
      <c r="AF29" s="146">
        <v>3359</v>
      </c>
      <c r="AG29" s="146">
        <v>3454</v>
      </c>
      <c r="AH29" s="146"/>
      <c r="AI29" s="146">
        <v>1353</v>
      </c>
      <c r="AJ29" s="146">
        <v>715</v>
      </c>
      <c r="AK29" s="144">
        <f t="shared" si="0"/>
        <v>638</v>
      </c>
      <c r="AL29" s="146"/>
      <c r="AM29" s="146">
        <v>1148</v>
      </c>
      <c r="AN29" s="146">
        <v>587</v>
      </c>
      <c r="AO29" s="144">
        <f t="shared" si="1"/>
        <v>561</v>
      </c>
      <c r="AP29" s="146"/>
      <c r="AQ29" s="146">
        <v>1111</v>
      </c>
      <c r="AR29" s="146">
        <v>578</v>
      </c>
      <c r="AS29" s="144">
        <f t="shared" si="2"/>
        <v>533</v>
      </c>
      <c r="AT29" s="146"/>
      <c r="AU29" s="146">
        <v>1456</v>
      </c>
      <c r="AV29" s="146">
        <v>685</v>
      </c>
      <c r="AW29" s="144">
        <f t="shared" si="3"/>
        <v>771</v>
      </c>
      <c r="AX29" s="146"/>
      <c r="AY29" s="146">
        <v>1261</v>
      </c>
      <c r="AZ29" s="146">
        <v>590</v>
      </c>
      <c r="BA29" s="144">
        <f t="shared" si="4"/>
        <v>671</v>
      </c>
      <c r="BB29" s="146"/>
      <c r="BC29" s="146">
        <v>484</v>
      </c>
      <c r="BD29" s="146">
        <v>204</v>
      </c>
      <c r="BE29" s="144">
        <f t="shared" si="5"/>
        <v>280</v>
      </c>
    </row>
    <row r="30" spans="1:57" ht="15" customHeight="1" x14ac:dyDescent="0.25">
      <c r="A30" s="4" t="s">
        <v>68</v>
      </c>
      <c r="B30" s="241">
        <f>+'C23-C24'!B30+'C29-C30'!B30+'C35-C36'!B30+'C41-C42'!B30</f>
        <v>532</v>
      </c>
      <c r="C30" s="241">
        <f>+'C23-C24'!C30+'C29-C30'!C30+'C35-C36'!C30+'C41-C42'!C30</f>
        <v>357</v>
      </c>
      <c r="D30" s="241">
        <f>+'C23-C24'!D30+'C29-C30'!D30+'C35-C36'!D30+'C41-C42'!D30</f>
        <v>175</v>
      </c>
      <c r="E30" s="241"/>
      <c r="F30" s="241">
        <f>+'C23-C24'!F30+'C29-C30'!F30+'C35-C36'!F30+'C41-C42'!F30</f>
        <v>158</v>
      </c>
      <c r="G30" s="241">
        <f>+'C23-C24'!G30+'C29-C30'!G30+'C35-C36'!G30+'C41-C42'!G30</f>
        <v>103</v>
      </c>
      <c r="H30" s="241">
        <f>+'C23-C24'!H30+'C29-C30'!H30+'C35-C36'!H30+'C41-C42'!H30</f>
        <v>55</v>
      </c>
      <c r="I30" s="241"/>
      <c r="J30" s="241">
        <f>+'C23-C24'!J30+'C29-C30'!J30+'C35-C36'!J30+'C41-C42'!J30</f>
        <v>146</v>
      </c>
      <c r="K30" s="241">
        <f>+'C23-C24'!K30+'C29-C30'!K30+'C35-C36'!K30+'C41-C42'!K30</f>
        <v>102</v>
      </c>
      <c r="L30" s="241">
        <f>+'C23-C24'!L30+'C29-C30'!L30+'C35-C36'!L30+'C41-C42'!L30</f>
        <v>44</v>
      </c>
      <c r="M30" s="241"/>
      <c r="N30" s="241">
        <f>+'C23-C24'!N30+'C29-C30'!N30+'C35-C36'!N30+'C41-C42'!N30</f>
        <v>97</v>
      </c>
      <c r="O30" s="241">
        <f>+'C23-C24'!O30+'C29-C30'!O30+'C35-C36'!O30+'C41-C42'!O30</f>
        <v>72</v>
      </c>
      <c r="P30" s="241">
        <f>+'C23-C24'!P30+'C29-C30'!P30+'C35-C36'!P30+'C41-C42'!P30</f>
        <v>25</v>
      </c>
      <c r="Q30" s="241"/>
      <c r="R30" s="241">
        <f>+'C23-C24'!R30+'C29-C30'!R30+'C35-C36'!R30+'C41-C42'!R30</f>
        <v>98</v>
      </c>
      <c r="S30" s="241">
        <f>+'C23-C24'!S30+'C29-C30'!S30+'C35-C36'!S30+'C41-C42'!S30</f>
        <v>60</v>
      </c>
      <c r="T30" s="241">
        <f>+'C23-C24'!T30+'C29-C30'!T30+'C35-C36'!T30+'C41-C42'!T30</f>
        <v>38</v>
      </c>
      <c r="U30" s="241"/>
      <c r="V30" s="241">
        <f>+'C23-C24'!V30+'C29-C30'!V30+'C35-C36'!V30+'C41-C42'!V30</f>
        <v>30</v>
      </c>
      <c r="W30" s="241">
        <f>+'C23-C24'!W30+'C29-C30'!W30+'C35-C36'!W30+'C41-C42'!W30</f>
        <v>19</v>
      </c>
      <c r="X30" s="241">
        <f>+'C23-C24'!X30+'C29-C30'!X30+'C35-C36'!X30+'C41-C42'!X30</f>
        <v>11</v>
      </c>
      <c r="Y30" s="241"/>
      <c r="Z30" s="241">
        <f>+'C23-C24'!Z30+'C29-C30'!Z30+'C35-C36'!Z30+'C41-C42'!Z30</f>
        <v>3</v>
      </c>
      <c r="AA30" s="241">
        <f>+'C23-C24'!AA30+'C29-C30'!AA30+'C35-C36'!AA30+'C41-C42'!AA30</f>
        <v>1</v>
      </c>
      <c r="AB30" s="241">
        <f>+'C23-C24'!AB30+'C29-C30'!AB30+'C35-C36'!AB30+'C41-C42'!AB30</f>
        <v>2</v>
      </c>
      <c r="AD30" s="145" t="s">
        <v>68</v>
      </c>
      <c r="AE30" s="146">
        <v>8181</v>
      </c>
      <c r="AF30" s="146">
        <v>4009</v>
      </c>
      <c r="AG30" s="146">
        <v>4172</v>
      </c>
      <c r="AH30" s="146"/>
      <c r="AI30" s="146">
        <v>1796</v>
      </c>
      <c r="AJ30" s="146">
        <v>977</v>
      </c>
      <c r="AK30" s="144">
        <f t="shared" si="0"/>
        <v>819</v>
      </c>
      <c r="AL30" s="146"/>
      <c r="AM30" s="146">
        <v>1498</v>
      </c>
      <c r="AN30" s="146">
        <v>769</v>
      </c>
      <c r="AO30" s="144">
        <f t="shared" si="1"/>
        <v>729</v>
      </c>
      <c r="AP30" s="146"/>
      <c r="AQ30" s="146">
        <v>1268</v>
      </c>
      <c r="AR30" s="146">
        <v>645</v>
      </c>
      <c r="AS30" s="144">
        <f t="shared" si="2"/>
        <v>623</v>
      </c>
      <c r="AT30" s="146"/>
      <c r="AU30" s="146">
        <v>1704</v>
      </c>
      <c r="AV30" s="146">
        <v>763</v>
      </c>
      <c r="AW30" s="144">
        <f t="shared" si="3"/>
        <v>941</v>
      </c>
      <c r="AX30" s="146"/>
      <c r="AY30" s="146">
        <v>1380</v>
      </c>
      <c r="AZ30" s="146">
        <v>624</v>
      </c>
      <c r="BA30" s="144">
        <f t="shared" si="4"/>
        <v>756</v>
      </c>
      <c r="BB30" s="146"/>
      <c r="BC30" s="146">
        <v>535</v>
      </c>
      <c r="BD30" s="146">
        <v>231</v>
      </c>
      <c r="BE30" s="144">
        <f t="shared" si="5"/>
        <v>304</v>
      </c>
    </row>
    <row r="31" spans="1:57" ht="15" customHeight="1" x14ac:dyDescent="0.25">
      <c r="A31" s="4" t="s">
        <v>69</v>
      </c>
      <c r="B31" s="241">
        <f>+'C23-C24'!B31+'C29-C30'!B31+'C35-C36'!B31+'C41-C42'!B31</f>
        <v>531</v>
      </c>
      <c r="C31" s="241">
        <f>+'C23-C24'!C31+'C29-C30'!C31+'C35-C36'!C31+'C41-C42'!C31</f>
        <v>331</v>
      </c>
      <c r="D31" s="241">
        <f>+'C23-C24'!D31+'C29-C30'!D31+'C35-C36'!D31+'C41-C42'!D31</f>
        <v>200</v>
      </c>
      <c r="E31" s="241"/>
      <c r="F31" s="241">
        <f>+'C23-C24'!F31+'C29-C30'!F31+'C35-C36'!F31+'C41-C42'!F31</f>
        <v>155</v>
      </c>
      <c r="G31" s="241">
        <f>+'C23-C24'!G31+'C29-C30'!G31+'C35-C36'!G31+'C41-C42'!G31</f>
        <v>86</v>
      </c>
      <c r="H31" s="241">
        <f>+'C23-C24'!H31+'C29-C30'!H31+'C35-C36'!H31+'C41-C42'!H31</f>
        <v>69</v>
      </c>
      <c r="I31" s="241"/>
      <c r="J31" s="241">
        <f>+'C23-C24'!J31+'C29-C30'!J31+'C35-C36'!J31+'C41-C42'!J31</f>
        <v>146</v>
      </c>
      <c r="K31" s="241">
        <f>+'C23-C24'!K31+'C29-C30'!K31+'C35-C36'!K31+'C41-C42'!K31</f>
        <v>94</v>
      </c>
      <c r="L31" s="241">
        <f>+'C23-C24'!L31+'C29-C30'!L31+'C35-C36'!L31+'C41-C42'!L31</f>
        <v>52</v>
      </c>
      <c r="M31" s="241"/>
      <c r="N31" s="241">
        <f>+'C23-C24'!N31+'C29-C30'!N31+'C35-C36'!N31+'C41-C42'!N31</f>
        <v>63</v>
      </c>
      <c r="O31" s="241">
        <f>+'C23-C24'!O31+'C29-C30'!O31+'C35-C36'!O31+'C41-C42'!O31</f>
        <v>40</v>
      </c>
      <c r="P31" s="241">
        <f>+'C23-C24'!P31+'C29-C30'!P31+'C35-C36'!P31+'C41-C42'!P31</f>
        <v>23</v>
      </c>
      <c r="Q31" s="241"/>
      <c r="R31" s="241">
        <f>+'C23-C24'!R31+'C29-C30'!R31+'C35-C36'!R31+'C41-C42'!R31</f>
        <v>115</v>
      </c>
      <c r="S31" s="241">
        <f>+'C23-C24'!S31+'C29-C30'!S31+'C35-C36'!S31+'C41-C42'!S31</f>
        <v>78</v>
      </c>
      <c r="T31" s="241">
        <f>+'C23-C24'!T31+'C29-C30'!T31+'C35-C36'!T31+'C41-C42'!T31</f>
        <v>37</v>
      </c>
      <c r="U31" s="241"/>
      <c r="V31" s="241">
        <f>+'C23-C24'!V31+'C29-C30'!V31+'C35-C36'!V31+'C41-C42'!V31</f>
        <v>52</v>
      </c>
      <c r="W31" s="241">
        <f>+'C23-C24'!W31+'C29-C30'!W31+'C35-C36'!W31+'C41-C42'!W31</f>
        <v>33</v>
      </c>
      <c r="X31" s="241">
        <f>+'C23-C24'!X31+'C29-C30'!X31+'C35-C36'!X31+'C41-C42'!X31</f>
        <v>19</v>
      </c>
      <c r="Y31" s="241"/>
      <c r="Z31" s="241">
        <f>+'C23-C24'!Z31+'C29-C30'!Z31+'C35-C36'!Z31+'C41-C42'!Z31</f>
        <v>0</v>
      </c>
      <c r="AA31" s="241">
        <f>+'C23-C24'!AA31+'C29-C30'!AA31+'C35-C36'!AA31+'C41-C42'!AA31</f>
        <v>0</v>
      </c>
      <c r="AB31" s="241">
        <f>+'C23-C24'!AB31+'C29-C30'!AB31+'C35-C36'!AB31+'C41-C42'!AB31</f>
        <v>0</v>
      </c>
      <c r="AD31" s="145" t="s">
        <v>69</v>
      </c>
      <c r="AE31" s="146">
        <v>5784</v>
      </c>
      <c r="AF31" s="146">
        <v>2890</v>
      </c>
      <c r="AG31" s="146">
        <v>2894</v>
      </c>
      <c r="AH31" s="146"/>
      <c r="AI31" s="146">
        <v>1245</v>
      </c>
      <c r="AJ31" s="146">
        <v>662</v>
      </c>
      <c r="AK31" s="144">
        <f t="shared" si="0"/>
        <v>583</v>
      </c>
      <c r="AL31" s="146"/>
      <c r="AM31" s="146">
        <v>1107</v>
      </c>
      <c r="AN31" s="146">
        <v>575</v>
      </c>
      <c r="AO31" s="144">
        <f t="shared" si="1"/>
        <v>532</v>
      </c>
      <c r="AP31" s="146"/>
      <c r="AQ31" s="146">
        <v>995</v>
      </c>
      <c r="AR31" s="146">
        <v>479</v>
      </c>
      <c r="AS31" s="144">
        <f t="shared" si="2"/>
        <v>516</v>
      </c>
      <c r="AT31" s="146"/>
      <c r="AU31" s="146">
        <v>1192</v>
      </c>
      <c r="AV31" s="146">
        <v>597</v>
      </c>
      <c r="AW31" s="144">
        <f t="shared" si="3"/>
        <v>595</v>
      </c>
      <c r="AX31" s="146"/>
      <c r="AY31" s="146">
        <v>1049</v>
      </c>
      <c r="AZ31" s="146">
        <v>491</v>
      </c>
      <c r="BA31" s="144">
        <f t="shared" si="4"/>
        <v>558</v>
      </c>
      <c r="BB31" s="146"/>
      <c r="BC31" s="146">
        <v>196</v>
      </c>
      <c r="BD31" s="146">
        <v>86</v>
      </c>
      <c r="BE31" s="144">
        <f t="shared" si="5"/>
        <v>110</v>
      </c>
    </row>
    <row r="32" spans="1:57" ht="15" customHeight="1" x14ac:dyDescent="0.25">
      <c r="A32" s="4" t="s">
        <v>70</v>
      </c>
      <c r="B32" s="241">
        <f>+'C23-C24'!B32+'C29-C30'!B32+'C35-C36'!B32+'C41-C42'!B32</f>
        <v>1201</v>
      </c>
      <c r="C32" s="241">
        <f>+'C23-C24'!C32+'C29-C30'!C32+'C35-C36'!C32+'C41-C42'!C32</f>
        <v>714</v>
      </c>
      <c r="D32" s="241">
        <f>+'C23-C24'!D32+'C29-C30'!D32+'C35-C36'!D32+'C41-C42'!D32</f>
        <v>487</v>
      </c>
      <c r="E32" s="241"/>
      <c r="F32" s="241">
        <f>+'C23-C24'!F32+'C29-C30'!F32+'C35-C36'!F32+'C41-C42'!F32</f>
        <v>370</v>
      </c>
      <c r="G32" s="241">
        <f>+'C23-C24'!G32+'C29-C30'!G32+'C35-C36'!G32+'C41-C42'!G32</f>
        <v>223</v>
      </c>
      <c r="H32" s="241">
        <f>+'C23-C24'!H32+'C29-C30'!H32+'C35-C36'!H32+'C41-C42'!H32</f>
        <v>147</v>
      </c>
      <c r="I32" s="241"/>
      <c r="J32" s="241">
        <f>+'C23-C24'!J32+'C29-C30'!J32+'C35-C36'!J32+'C41-C42'!J32</f>
        <v>324</v>
      </c>
      <c r="K32" s="241">
        <f>+'C23-C24'!K32+'C29-C30'!K32+'C35-C36'!K32+'C41-C42'!K32</f>
        <v>193</v>
      </c>
      <c r="L32" s="241">
        <f>+'C23-C24'!L32+'C29-C30'!L32+'C35-C36'!L32+'C41-C42'!L32</f>
        <v>131</v>
      </c>
      <c r="M32" s="241"/>
      <c r="N32" s="241">
        <f>+'C23-C24'!N32+'C29-C30'!N32+'C35-C36'!N32+'C41-C42'!N32</f>
        <v>165</v>
      </c>
      <c r="O32" s="241">
        <f>+'C23-C24'!O32+'C29-C30'!O32+'C35-C36'!O32+'C41-C42'!O32</f>
        <v>109</v>
      </c>
      <c r="P32" s="241">
        <f>+'C23-C24'!P32+'C29-C30'!P32+'C35-C36'!P32+'C41-C42'!P32</f>
        <v>56</v>
      </c>
      <c r="Q32" s="241"/>
      <c r="R32" s="241">
        <f>+'C23-C24'!R32+'C29-C30'!R32+'C35-C36'!R32+'C41-C42'!R32</f>
        <v>280</v>
      </c>
      <c r="S32" s="241">
        <f>+'C23-C24'!S32+'C29-C30'!S32+'C35-C36'!S32+'C41-C42'!S32</f>
        <v>153</v>
      </c>
      <c r="T32" s="241">
        <f>+'C23-C24'!T32+'C29-C30'!T32+'C35-C36'!T32+'C41-C42'!T32</f>
        <v>127</v>
      </c>
      <c r="U32" s="241"/>
      <c r="V32" s="241">
        <f>+'C23-C24'!V32+'C29-C30'!V32+'C35-C36'!V32+'C41-C42'!V32</f>
        <v>61</v>
      </c>
      <c r="W32" s="241">
        <f>+'C23-C24'!W32+'C29-C30'!W32+'C35-C36'!W32+'C41-C42'!W32</f>
        <v>36</v>
      </c>
      <c r="X32" s="241">
        <f>+'C23-C24'!X32+'C29-C30'!X32+'C35-C36'!X32+'C41-C42'!X32</f>
        <v>25</v>
      </c>
      <c r="Y32" s="241"/>
      <c r="Z32" s="241">
        <f>+'C23-C24'!Z32+'C29-C30'!Z32+'C35-C36'!Z32+'C41-C42'!Z32</f>
        <v>1</v>
      </c>
      <c r="AA32" s="241">
        <f>+'C23-C24'!AA32+'C29-C30'!AA32+'C35-C36'!AA32+'C41-C42'!AA32</f>
        <v>0</v>
      </c>
      <c r="AB32" s="241">
        <f>+'C23-C24'!AB32+'C29-C30'!AB32+'C35-C36'!AB32+'C41-C42'!AB32</f>
        <v>1</v>
      </c>
      <c r="AD32" s="145" t="s">
        <v>70</v>
      </c>
      <c r="AE32" s="146">
        <v>11023</v>
      </c>
      <c r="AF32" s="146">
        <v>5471</v>
      </c>
      <c r="AG32" s="146">
        <v>5552</v>
      </c>
      <c r="AH32" s="146"/>
      <c r="AI32" s="146">
        <v>2948</v>
      </c>
      <c r="AJ32" s="146">
        <v>1541</v>
      </c>
      <c r="AK32" s="144">
        <f t="shared" si="0"/>
        <v>1407</v>
      </c>
      <c r="AL32" s="146"/>
      <c r="AM32" s="146">
        <v>2285</v>
      </c>
      <c r="AN32" s="146">
        <v>1193</v>
      </c>
      <c r="AO32" s="144">
        <f t="shared" si="1"/>
        <v>1092</v>
      </c>
      <c r="AP32" s="146"/>
      <c r="AQ32" s="146">
        <v>1736</v>
      </c>
      <c r="AR32" s="146">
        <v>895</v>
      </c>
      <c r="AS32" s="144">
        <f t="shared" si="2"/>
        <v>841</v>
      </c>
      <c r="AT32" s="146"/>
      <c r="AU32" s="146">
        <v>2325</v>
      </c>
      <c r="AV32" s="146">
        <v>1090</v>
      </c>
      <c r="AW32" s="144">
        <f t="shared" si="3"/>
        <v>1235</v>
      </c>
      <c r="AX32" s="146"/>
      <c r="AY32" s="146">
        <v>1492</v>
      </c>
      <c r="AZ32" s="146">
        <v>646</v>
      </c>
      <c r="BA32" s="144">
        <f t="shared" si="4"/>
        <v>846</v>
      </c>
      <c r="BB32" s="146"/>
      <c r="BC32" s="146">
        <v>237</v>
      </c>
      <c r="BD32" s="146">
        <v>106</v>
      </c>
      <c r="BE32" s="144">
        <f t="shared" si="5"/>
        <v>131</v>
      </c>
    </row>
    <row r="33" spans="1:59" ht="15" customHeight="1" x14ac:dyDescent="0.25">
      <c r="A33" s="4" t="s">
        <v>71</v>
      </c>
      <c r="B33" s="241">
        <f>+'C23-C24'!B33+'C29-C30'!B33+'C35-C36'!B33+'C41-C42'!B33</f>
        <v>1073</v>
      </c>
      <c r="C33" s="241">
        <f>+'C23-C24'!C33+'C29-C30'!C33+'C35-C36'!C33+'C41-C42'!C33</f>
        <v>676</v>
      </c>
      <c r="D33" s="241">
        <f>+'C23-C24'!D33+'C29-C30'!D33+'C35-C36'!D33+'C41-C42'!D33</f>
        <v>397</v>
      </c>
      <c r="E33" s="241"/>
      <c r="F33" s="241">
        <f>+'C23-C24'!F33+'C29-C30'!F33+'C35-C36'!F33+'C41-C42'!F33</f>
        <v>305</v>
      </c>
      <c r="G33" s="241">
        <f>+'C23-C24'!G33+'C29-C30'!G33+'C35-C36'!G33+'C41-C42'!G33</f>
        <v>195</v>
      </c>
      <c r="H33" s="241">
        <f>+'C23-C24'!H33+'C29-C30'!H33+'C35-C36'!H33+'C41-C42'!H33</f>
        <v>110</v>
      </c>
      <c r="I33" s="241"/>
      <c r="J33" s="241">
        <f>+'C23-C24'!J33+'C29-C30'!J33+'C35-C36'!J33+'C41-C42'!J33</f>
        <v>295</v>
      </c>
      <c r="K33" s="241">
        <f>+'C23-C24'!K33+'C29-C30'!K33+'C35-C36'!K33+'C41-C42'!K33</f>
        <v>173</v>
      </c>
      <c r="L33" s="241">
        <f>+'C23-C24'!L33+'C29-C30'!L33+'C35-C36'!L33+'C41-C42'!L33</f>
        <v>122</v>
      </c>
      <c r="M33" s="241"/>
      <c r="N33" s="241">
        <f>+'C23-C24'!N33+'C29-C30'!N33+'C35-C36'!N33+'C41-C42'!N33</f>
        <v>190</v>
      </c>
      <c r="O33" s="241">
        <f>+'C23-C24'!O33+'C29-C30'!O33+'C35-C36'!O33+'C41-C42'!O33</f>
        <v>126</v>
      </c>
      <c r="P33" s="241">
        <f>+'C23-C24'!P33+'C29-C30'!P33+'C35-C36'!P33+'C41-C42'!P33</f>
        <v>64</v>
      </c>
      <c r="Q33" s="241"/>
      <c r="R33" s="241">
        <f>+'C23-C24'!R33+'C29-C30'!R33+'C35-C36'!R33+'C41-C42'!R33</f>
        <v>196</v>
      </c>
      <c r="S33" s="241">
        <f>+'C23-C24'!S33+'C29-C30'!S33+'C35-C36'!S33+'C41-C42'!S33</f>
        <v>120</v>
      </c>
      <c r="T33" s="241">
        <f>+'C23-C24'!T33+'C29-C30'!T33+'C35-C36'!T33+'C41-C42'!T33</f>
        <v>76</v>
      </c>
      <c r="U33" s="241"/>
      <c r="V33" s="241">
        <f>+'C23-C24'!V33+'C29-C30'!V33+'C35-C36'!V33+'C41-C42'!V33</f>
        <v>81</v>
      </c>
      <c r="W33" s="241">
        <f>+'C23-C24'!W33+'C29-C30'!W33+'C35-C36'!W33+'C41-C42'!W33</f>
        <v>58</v>
      </c>
      <c r="X33" s="241">
        <f>+'C23-C24'!X33+'C29-C30'!X33+'C35-C36'!X33+'C41-C42'!X33</f>
        <v>23</v>
      </c>
      <c r="Y33" s="241"/>
      <c r="Z33" s="241">
        <f>+'C23-C24'!Z33+'C29-C30'!Z33+'C35-C36'!Z33+'C41-C42'!Z33</f>
        <v>6</v>
      </c>
      <c r="AA33" s="241">
        <f>+'C23-C24'!AA33+'C29-C30'!AA33+'C35-C36'!AA33+'C41-C42'!AA33</f>
        <v>4</v>
      </c>
      <c r="AB33" s="241">
        <f>+'C23-C24'!AB33+'C29-C30'!AB33+'C35-C36'!AB33+'C41-C42'!AB33</f>
        <v>2</v>
      </c>
      <c r="AD33" s="145" t="s">
        <v>71</v>
      </c>
      <c r="AE33" s="146">
        <v>13105</v>
      </c>
      <c r="AF33" s="146">
        <v>6641</v>
      </c>
      <c r="AG33" s="146">
        <v>6464</v>
      </c>
      <c r="AH33" s="146"/>
      <c r="AI33" s="146">
        <v>3010</v>
      </c>
      <c r="AJ33" s="146">
        <v>1650</v>
      </c>
      <c r="AK33" s="144">
        <f t="shared" si="0"/>
        <v>1360</v>
      </c>
      <c r="AL33" s="146"/>
      <c r="AM33" s="146">
        <v>2594</v>
      </c>
      <c r="AN33" s="146">
        <v>1343</v>
      </c>
      <c r="AO33" s="144">
        <f t="shared" si="1"/>
        <v>1251</v>
      </c>
      <c r="AP33" s="146"/>
      <c r="AQ33" s="146">
        <v>2294</v>
      </c>
      <c r="AR33" s="146">
        <v>1227</v>
      </c>
      <c r="AS33" s="144">
        <f t="shared" si="2"/>
        <v>1067</v>
      </c>
      <c r="AT33" s="146"/>
      <c r="AU33" s="146">
        <v>2503</v>
      </c>
      <c r="AV33" s="146">
        <v>1197</v>
      </c>
      <c r="AW33" s="144">
        <f t="shared" si="3"/>
        <v>1306</v>
      </c>
      <c r="AX33" s="146"/>
      <c r="AY33" s="146">
        <v>2141</v>
      </c>
      <c r="AZ33" s="146">
        <v>976</v>
      </c>
      <c r="BA33" s="144">
        <f t="shared" si="4"/>
        <v>1165</v>
      </c>
      <c r="BB33" s="146"/>
      <c r="BC33" s="146">
        <v>563</v>
      </c>
      <c r="BD33" s="146">
        <v>248</v>
      </c>
      <c r="BE33" s="144">
        <f t="shared" si="5"/>
        <v>315</v>
      </c>
    </row>
    <row r="34" spans="1:59" ht="15" customHeight="1" x14ac:dyDescent="0.25">
      <c r="A34" s="4" t="s">
        <v>72</v>
      </c>
      <c r="B34" s="241">
        <f>+'C23-C24'!B34+'C29-C30'!B34+'C35-C36'!B34+'C41-C42'!B34</f>
        <v>597</v>
      </c>
      <c r="C34" s="241">
        <f>+'C23-C24'!C34+'C29-C30'!C34+'C35-C36'!C34+'C41-C42'!C34</f>
        <v>389</v>
      </c>
      <c r="D34" s="241">
        <f>+'C23-C24'!D34+'C29-C30'!D34+'C35-C36'!D34+'C41-C42'!D34</f>
        <v>208</v>
      </c>
      <c r="E34" s="241"/>
      <c r="F34" s="241">
        <f>+'C23-C24'!F34+'C29-C30'!F34+'C35-C36'!F34+'C41-C42'!F34</f>
        <v>212</v>
      </c>
      <c r="G34" s="241">
        <f>+'C23-C24'!G34+'C29-C30'!G34+'C35-C36'!G34+'C41-C42'!G34</f>
        <v>144</v>
      </c>
      <c r="H34" s="241">
        <f>+'C23-C24'!H34+'C29-C30'!H34+'C35-C36'!H34+'C41-C42'!H34</f>
        <v>68</v>
      </c>
      <c r="I34" s="241"/>
      <c r="J34" s="241">
        <f>+'C23-C24'!J34+'C29-C30'!J34+'C35-C36'!J34+'C41-C42'!J34</f>
        <v>177</v>
      </c>
      <c r="K34" s="241">
        <f>+'C23-C24'!K34+'C29-C30'!K34+'C35-C36'!K34+'C41-C42'!K34</f>
        <v>109</v>
      </c>
      <c r="L34" s="241">
        <f>+'C23-C24'!L34+'C29-C30'!L34+'C35-C36'!L34+'C41-C42'!L34</f>
        <v>68</v>
      </c>
      <c r="M34" s="241"/>
      <c r="N34" s="241">
        <f>+'C23-C24'!N34+'C29-C30'!N34+'C35-C36'!N34+'C41-C42'!N34</f>
        <v>78</v>
      </c>
      <c r="O34" s="241">
        <f>+'C23-C24'!O34+'C29-C30'!O34+'C35-C36'!O34+'C41-C42'!O34</f>
        <v>54</v>
      </c>
      <c r="P34" s="241">
        <f>+'C23-C24'!P34+'C29-C30'!P34+'C35-C36'!P34+'C41-C42'!P34</f>
        <v>24</v>
      </c>
      <c r="Q34" s="241"/>
      <c r="R34" s="241">
        <f>+'C23-C24'!R34+'C29-C30'!R34+'C35-C36'!R34+'C41-C42'!R34</f>
        <v>88</v>
      </c>
      <c r="S34" s="241">
        <f>+'C23-C24'!S34+'C29-C30'!S34+'C35-C36'!S34+'C41-C42'!S34</f>
        <v>58</v>
      </c>
      <c r="T34" s="241">
        <f>+'C23-C24'!T34+'C29-C30'!T34+'C35-C36'!T34+'C41-C42'!T34</f>
        <v>30</v>
      </c>
      <c r="U34" s="241"/>
      <c r="V34" s="241">
        <f>+'C23-C24'!V34+'C29-C30'!V34+'C35-C36'!V34+'C41-C42'!V34</f>
        <v>38</v>
      </c>
      <c r="W34" s="241">
        <f>+'C23-C24'!W34+'C29-C30'!W34+'C35-C36'!W34+'C41-C42'!W34</f>
        <v>22</v>
      </c>
      <c r="X34" s="241">
        <f>+'C23-C24'!X34+'C29-C30'!X34+'C35-C36'!X34+'C41-C42'!X34</f>
        <v>16</v>
      </c>
      <c r="Y34" s="241"/>
      <c r="Z34" s="241">
        <f>+'C23-C24'!Z34+'C29-C30'!Z34+'C35-C36'!Z34+'C41-C42'!Z34</f>
        <v>4</v>
      </c>
      <c r="AA34" s="241">
        <f>+'C23-C24'!AA34+'C29-C30'!AA34+'C35-C36'!AA34+'C41-C42'!AA34</f>
        <v>2</v>
      </c>
      <c r="AB34" s="241">
        <f>+'C23-C24'!AB34+'C29-C30'!AB34+'C35-C36'!AB34+'C41-C42'!AB34</f>
        <v>2</v>
      </c>
      <c r="AD34" s="145" t="s">
        <v>72</v>
      </c>
      <c r="AE34" s="146">
        <v>6669</v>
      </c>
      <c r="AF34" s="146">
        <v>3277</v>
      </c>
      <c r="AG34" s="146">
        <v>3392</v>
      </c>
      <c r="AH34" s="146"/>
      <c r="AI34" s="146">
        <v>1618</v>
      </c>
      <c r="AJ34" s="146">
        <v>880</v>
      </c>
      <c r="AK34" s="144">
        <f t="shared" si="0"/>
        <v>738</v>
      </c>
      <c r="AL34" s="146"/>
      <c r="AM34" s="146">
        <v>1315</v>
      </c>
      <c r="AN34" s="146">
        <v>656</v>
      </c>
      <c r="AO34" s="144">
        <f t="shared" si="1"/>
        <v>659</v>
      </c>
      <c r="AP34" s="146"/>
      <c r="AQ34" s="146">
        <v>1074</v>
      </c>
      <c r="AR34" s="146">
        <v>544</v>
      </c>
      <c r="AS34" s="144">
        <f t="shared" si="2"/>
        <v>530</v>
      </c>
      <c r="AT34" s="146"/>
      <c r="AU34" s="146">
        <v>1333</v>
      </c>
      <c r="AV34" s="146">
        <v>596</v>
      </c>
      <c r="AW34" s="144">
        <f t="shared" si="3"/>
        <v>737</v>
      </c>
      <c r="AX34" s="146"/>
      <c r="AY34" s="146">
        <v>972</v>
      </c>
      <c r="AZ34" s="146">
        <v>436</v>
      </c>
      <c r="BA34" s="144">
        <f t="shared" si="4"/>
        <v>536</v>
      </c>
      <c r="BB34" s="146"/>
      <c r="BC34" s="146">
        <v>357</v>
      </c>
      <c r="BD34" s="146">
        <v>165</v>
      </c>
      <c r="BE34" s="144">
        <f t="shared" si="5"/>
        <v>192</v>
      </c>
    </row>
    <row r="35" spans="1:59" ht="15" customHeight="1" x14ac:dyDescent="0.25">
      <c r="A35" s="4" t="s">
        <v>73</v>
      </c>
      <c r="B35" s="241">
        <f>+'C23-C24'!B35+'C29-C30'!B35+'C35-C36'!B35+'C41-C42'!B35</f>
        <v>965</v>
      </c>
      <c r="C35" s="241">
        <f>+'C23-C24'!C35+'C29-C30'!C35+'C35-C36'!C35+'C41-C42'!C35</f>
        <v>577</v>
      </c>
      <c r="D35" s="241">
        <f>+'C23-C24'!D35+'C29-C30'!D35+'C35-C36'!D35+'C41-C42'!D35</f>
        <v>388</v>
      </c>
      <c r="E35" s="241"/>
      <c r="F35" s="241">
        <f>+'C23-C24'!F35+'C29-C30'!F35+'C35-C36'!F35+'C41-C42'!F35</f>
        <v>298</v>
      </c>
      <c r="G35" s="241">
        <f>+'C23-C24'!G35+'C29-C30'!G35+'C35-C36'!G35+'C41-C42'!G35</f>
        <v>179</v>
      </c>
      <c r="H35" s="241">
        <f>+'C23-C24'!H35+'C29-C30'!H35+'C35-C36'!H35+'C41-C42'!H35</f>
        <v>119</v>
      </c>
      <c r="I35" s="241"/>
      <c r="J35" s="241">
        <f>+'C23-C24'!J35+'C29-C30'!J35+'C35-C36'!J35+'C41-C42'!J35</f>
        <v>245</v>
      </c>
      <c r="K35" s="241">
        <f>+'C23-C24'!K35+'C29-C30'!K35+'C35-C36'!K35+'C41-C42'!K35</f>
        <v>155</v>
      </c>
      <c r="L35" s="241">
        <f>+'C23-C24'!L35+'C29-C30'!L35+'C35-C36'!L35+'C41-C42'!L35</f>
        <v>90</v>
      </c>
      <c r="M35" s="241"/>
      <c r="N35" s="241">
        <f>+'C23-C24'!N35+'C29-C30'!N35+'C35-C36'!N35+'C41-C42'!N35</f>
        <v>140</v>
      </c>
      <c r="O35" s="241">
        <f>+'C23-C24'!O35+'C29-C30'!O35+'C35-C36'!O35+'C41-C42'!O35</f>
        <v>85</v>
      </c>
      <c r="P35" s="241">
        <f>+'C23-C24'!P35+'C29-C30'!P35+'C35-C36'!P35+'C41-C42'!P35</f>
        <v>55</v>
      </c>
      <c r="Q35" s="241"/>
      <c r="R35" s="241">
        <f>+'C23-C24'!R35+'C29-C30'!R35+'C35-C36'!R35+'C41-C42'!R35</f>
        <v>201</v>
      </c>
      <c r="S35" s="241">
        <f>+'C23-C24'!S35+'C29-C30'!S35+'C35-C36'!S35+'C41-C42'!S35</f>
        <v>109</v>
      </c>
      <c r="T35" s="241">
        <f>+'C23-C24'!T35+'C29-C30'!T35+'C35-C36'!T35+'C41-C42'!T35</f>
        <v>92</v>
      </c>
      <c r="U35" s="241"/>
      <c r="V35" s="241">
        <f>+'C23-C24'!V35+'C29-C30'!V35+'C35-C36'!V35+'C41-C42'!V35</f>
        <v>81</v>
      </c>
      <c r="W35" s="241">
        <f>+'C23-C24'!W35+'C29-C30'!W35+'C35-C36'!W35+'C41-C42'!W35</f>
        <v>49</v>
      </c>
      <c r="X35" s="241">
        <f>+'C23-C24'!X35+'C29-C30'!X35+'C35-C36'!X35+'C41-C42'!X35</f>
        <v>32</v>
      </c>
      <c r="Y35" s="241"/>
      <c r="Z35" s="241">
        <f>+'C23-C24'!Z35+'C29-C30'!Z35+'C35-C36'!Z35+'C41-C42'!Z35</f>
        <v>0</v>
      </c>
      <c r="AA35" s="241">
        <f>+'C23-C24'!AA35+'C29-C30'!AA35+'C35-C36'!AA35+'C41-C42'!AA35</f>
        <v>0</v>
      </c>
      <c r="AB35" s="241">
        <f>+'C23-C24'!AB35+'C29-C30'!AB35+'C35-C36'!AB35+'C41-C42'!AB35</f>
        <v>0</v>
      </c>
      <c r="AD35" s="145" t="s">
        <v>73</v>
      </c>
      <c r="AE35" s="146">
        <v>8421</v>
      </c>
      <c r="AF35" s="146">
        <v>4207</v>
      </c>
      <c r="AG35" s="146">
        <v>4214</v>
      </c>
      <c r="AH35" s="146"/>
      <c r="AI35" s="146">
        <v>2049</v>
      </c>
      <c r="AJ35" s="146">
        <v>1123</v>
      </c>
      <c r="AK35" s="144">
        <f t="shared" si="0"/>
        <v>926</v>
      </c>
      <c r="AL35" s="146"/>
      <c r="AM35" s="146">
        <v>1672</v>
      </c>
      <c r="AN35" s="146">
        <v>901</v>
      </c>
      <c r="AO35" s="144">
        <f t="shared" si="1"/>
        <v>771</v>
      </c>
      <c r="AP35" s="146"/>
      <c r="AQ35" s="146">
        <v>1353</v>
      </c>
      <c r="AR35" s="146">
        <v>692</v>
      </c>
      <c r="AS35" s="144">
        <f t="shared" si="2"/>
        <v>661</v>
      </c>
      <c r="AT35" s="146"/>
      <c r="AU35" s="146">
        <v>1843</v>
      </c>
      <c r="AV35" s="146">
        <v>853</v>
      </c>
      <c r="AW35" s="144">
        <f t="shared" si="3"/>
        <v>990</v>
      </c>
      <c r="AX35" s="146"/>
      <c r="AY35" s="146">
        <v>1272</v>
      </c>
      <c r="AZ35" s="146">
        <v>551</v>
      </c>
      <c r="BA35" s="144">
        <f t="shared" si="4"/>
        <v>721</v>
      </c>
      <c r="BB35" s="146"/>
      <c r="BC35" s="146">
        <v>232</v>
      </c>
      <c r="BD35" s="146">
        <v>87</v>
      </c>
      <c r="BE35" s="144">
        <f t="shared" si="5"/>
        <v>145</v>
      </c>
    </row>
    <row r="36" spans="1:59" ht="15" customHeight="1" x14ac:dyDescent="0.25">
      <c r="A36" s="4" t="s">
        <v>74</v>
      </c>
      <c r="B36" s="241">
        <f>+'C23-C24'!B36+'C29-C30'!B36+'C35-C36'!B36+'C41-C42'!B36</f>
        <v>171</v>
      </c>
      <c r="C36" s="241">
        <f>+'C23-C24'!C36+'C29-C30'!C36+'C35-C36'!C36+'C41-C42'!C36</f>
        <v>111</v>
      </c>
      <c r="D36" s="241">
        <f>+'C23-C24'!D36+'C29-C30'!D36+'C35-C36'!D36+'C41-C42'!D36</f>
        <v>60</v>
      </c>
      <c r="E36" s="241"/>
      <c r="F36" s="241">
        <f>+'C23-C24'!F36+'C29-C30'!F36+'C35-C36'!F36+'C41-C42'!F36</f>
        <v>75</v>
      </c>
      <c r="G36" s="241">
        <f>+'C23-C24'!G36+'C29-C30'!G36+'C35-C36'!G36+'C41-C42'!G36</f>
        <v>44</v>
      </c>
      <c r="H36" s="241">
        <f>+'C23-C24'!H36+'C29-C30'!H36+'C35-C36'!H36+'C41-C42'!H36</f>
        <v>31</v>
      </c>
      <c r="I36" s="241"/>
      <c r="J36" s="241">
        <f>+'C23-C24'!J36+'C29-C30'!J36+'C35-C36'!J36+'C41-C42'!J36</f>
        <v>47</v>
      </c>
      <c r="K36" s="241">
        <f>+'C23-C24'!K36+'C29-C30'!K36+'C35-C36'!K36+'C41-C42'!K36</f>
        <v>30</v>
      </c>
      <c r="L36" s="241">
        <f>+'C23-C24'!L36+'C29-C30'!L36+'C35-C36'!L36+'C41-C42'!L36</f>
        <v>17</v>
      </c>
      <c r="M36" s="241"/>
      <c r="N36" s="241">
        <f>+'C23-C24'!N36+'C29-C30'!N36+'C35-C36'!N36+'C41-C42'!N36</f>
        <v>22</v>
      </c>
      <c r="O36" s="241">
        <f>+'C23-C24'!O36+'C29-C30'!O36+'C35-C36'!O36+'C41-C42'!O36</f>
        <v>19</v>
      </c>
      <c r="P36" s="241">
        <f>+'C23-C24'!P36+'C29-C30'!P36+'C35-C36'!P36+'C41-C42'!P36</f>
        <v>3</v>
      </c>
      <c r="Q36" s="241"/>
      <c r="R36" s="241">
        <f>+'C23-C24'!R36+'C29-C30'!R36+'C35-C36'!R36+'C41-C42'!R36</f>
        <v>22</v>
      </c>
      <c r="S36" s="241">
        <f>+'C23-C24'!S36+'C29-C30'!S36+'C35-C36'!S36+'C41-C42'!S36</f>
        <v>14</v>
      </c>
      <c r="T36" s="241">
        <f>+'C23-C24'!T36+'C29-C30'!T36+'C35-C36'!T36+'C41-C42'!T36</f>
        <v>8</v>
      </c>
      <c r="U36" s="241"/>
      <c r="V36" s="241">
        <f>+'C23-C24'!V36+'C29-C30'!V36+'C35-C36'!V36+'C41-C42'!V36</f>
        <v>5</v>
      </c>
      <c r="W36" s="241">
        <f>+'C23-C24'!W36+'C29-C30'!W36+'C35-C36'!W36+'C41-C42'!W36</f>
        <v>4</v>
      </c>
      <c r="X36" s="241">
        <f>+'C23-C24'!X36+'C29-C30'!X36+'C35-C36'!X36+'C41-C42'!X36</f>
        <v>1</v>
      </c>
      <c r="Y36" s="241"/>
      <c r="Z36" s="241">
        <f>+'C23-C24'!Z36+'C29-C30'!Z36+'C35-C36'!Z36+'C41-C42'!Z36</f>
        <v>0</v>
      </c>
      <c r="AA36" s="241">
        <f>+'C23-C24'!AA36+'C29-C30'!AA36+'C35-C36'!AA36+'C41-C42'!AA36</f>
        <v>0</v>
      </c>
      <c r="AB36" s="241">
        <f>+'C23-C24'!AB36+'C29-C30'!AB36+'C35-C36'!AB36+'C41-C42'!AB36</f>
        <v>0</v>
      </c>
      <c r="AD36" s="145" t="s">
        <v>74</v>
      </c>
      <c r="AE36" s="146">
        <v>2077</v>
      </c>
      <c r="AF36" s="146">
        <v>983</v>
      </c>
      <c r="AG36" s="146">
        <v>1094</v>
      </c>
      <c r="AH36" s="146"/>
      <c r="AI36" s="146">
        <v>508</v>
      </c>
      <c r="AJ36" s="146">
        <v>268</v>
      </c>
      <c r="AK36" s="144">
        <f t="shared" si="0"/>
        <v>240</v>
      </c>
      <c r="AL36" s="146"/>
      <c r="AM36" s="146">
        <v>384</v>
      </c>
      <c r="AN36" s="146">
        <v>197</v>
      </c>
      <c r="AO36" s="144">
        <f t="shared" si="1"/>
        <v>187</v>
      </c>
      <c r="AP36" s="146"/>
      <c r="AQ36" s="146">
        <v>309</v>
      </c>
      <c r="AR36" s="146">
        <v>159</v>
      </c>
      <c r="AS36" s="144">
        <f t="shared" si="2"/>
        <v>150</v>
      </c>
      <c r="AT36" s="146"/>
      <c r="AU36" s="146">
        <v>429</v>
      </c>
      <c r="AV36" s="146">
        <v>190</v>
      </c>
      <c r="AW36" s="144">
        <f t="shared" si="3"/>
        <v>239</v>
      </c>
      <c r="AX36" s="146"/>
      <c r="AY36" s="146">
        <v>297</v>
      </c>
      <c r="AZ36" s="146">
        <v>115</v>
      </c>
      <c r="BA36" s="144">
        <f t="shared" si="4"/>
        <v>182</v>
      </c>
      <c r="BB36" s="146"/>
      <c r="BC36" s="146">
        <v>150</v>
      </c>
      <c r="BD36" s="146">
        <v>54</v>
      </c>
      <c r="BE36" s="144">
        <f t="shared" si="5"/>
        <v>96</v>
      </c>
    </row>
    <row r="37" spans="1:59" ht="15" customHeight="1" x14ac:dyDescent="0.25">
      <c r="A37" s="4" t="s">
        <v>75</v>
      </c>
      <c r="B37" s="241">
        <f>+'C23-C24'!B37+'C29-C30'!B37+'C35-C36'!B37+'C41-C42'!B37</f>
        <v>1676</v>
      </c>
      <c r="C37" s="241">
        <f>+'C23-C24'!C37+'C29-C30'!C37+'C35-C36'!C37+'C41-C42'!C37</f>
        <v>1037</v>
      </c>
      <c r="D37" s="241">
        <f>+'C23-C24'!D37+'C29-C30'!D37+'C35-C36'!D37+'C41-C42'!D37</f>
        <v>639</v>
      </c>
      <c r="E37" s="241"/>
      <c r="F37" s="241">
        <f>+'C23-C24'!F37+'C29-C30'!F37+'C35-C36'!F37+'C41-C42'!F37</f>
        <v>501</v>
      </c>
      <c r="G37" s="241">
        <f>+'C23-C24'!G37+'C29-C30'!G37+'C35-C36'!G37+'C41-C42'!G37</f>
        <v>312</v>
      </c>
      <c r="H37" s="241">
        <f>+'C23-C24'!H37+'C29-C30'!H37+'C35-C36'!H37+'C41-C42'!H37</f>
        <v>189</v>
      </c>
      <c r="I37" s="241"/>
      <c r="J37" s="241">
        <f>+'C23-C24'!J37+'C29-C30'!J37+'C35-C36'!J37+'C41-C42'!J37</f>
        <v>478</v>
      </c>
      <c r="K37" s="241">
        <f>+'C23-C24'!K37+'C29-C30'!K37+'C35-C36'!K37+'C41-C42'!K37</f>
        <v>300</v>
      </c>
      <c r="L37" s="241">
        <f>+'C23-C24'!L37+'C29-C30'!L37+'C35-C36'!L37+'C41-C42'!L37</f>
        <v>178</v>
      </c>
      <c r="M37" s="241"/>
      <c r="N37" s="241">
        <f>+'C23-C24'!N37+'C29-C30'!N37+'C35-C36'!N37+'C41-C42'!N37</f>
        <v>306</v>
      </c>
      <c r="O37" s="241">
        <f>+'C23-C24'!O37+'C29-C30'!O37+'C35-C36'!O37+'C41-C42'!O37</f>
        <v>198</v>
      </c>
      <c r="P37" s="241">
        <f>+'C23-C24'!P37+'C29-C30'!P37+'C35-C36'!P37+'C41-C42'!P37</f>
        <v>108</v>
      </c>
      <c r="Q37" s="241"/>
      <c r="R37" s="241">
        <f>+'C23-C24'!R37+'C29-C30'!R37+'C35-C36'!R37+'C41-C42'!R37</f>
        <v>277</v>
      </c>
      <c r="S37" s="241">
        <f>+'C23-C24'!S37+'C29-C30'!S37+'C35-C36'!S37+'C41-C42'!S37</f>
        <v>166</v>
      </c>
      <c r="T37" s="241">
        <f>+'C23-C24'!T37+'C29-C30'!T37+'C35-C36'!T37+'C41-C42'!T37</f>
        <v>111</v>
      </c>
      <c r="U37" s="241"/>
      <c r="V37" s="241">
        <f>+'C23-C24'!V37+'C29-C30'!V37+'C35-C36'!V37+'C41-C42'!V37</f>
        <v>104</v>
      </c>
      <c r="W37" s="241">
        <f>+'C23-C24'!W37+'C29-C30'!W37+'C35-C36'!W37+'C41-C42'!W37</f>
        <v>53</v>
      </c>
      <c r="X37" s="241">
        <f>+'C23-C24'!X37+'C29-C30'!X37+'C35-C36'!X37+'C41-C42'!X37</f>
        <v>51</v>
      </c>
      <c r="Y37" s="241"/>
      <c r="Z37" s="241">
        <f>+'C23-C24'!Z37+'C29-C30'!Z37+'C35-C36'!Z37+'C41-C42'!Z37</f>
        <v>10</v>
      </c>
      <c r="AA37" s="241">
        <f>+'C23-C24'!AA37+'C29-C30'!AA37+'C35-C36'!AA37+'C41-C42'!AA37</f>
        <v>8</v>
      </c>
      <c r="AB37" s="241">
        <f>+'C23-C24'!AB37+'C29-C30'!AB37+'C35-C36'!AB37+'C41-C42'!AB37</f>
        <v>2</v>
      </c>
      <c r="AD37" s="145" t="s">
        <v>75</v>
      </c>
      <c r="AE37" s="146">
        <v>18782</v>
      </c>
      <c r="AF37" s="146">
        <v>9100</v>
      </c>
      <c r="AG37" s="146">
        <v>9682</v>
      </c>
      <c r="AH37" s="146"/>
      <c r="AI37" s="146">
        <v>4924</v>
      </c>
      <c r="AJ37" s="146">
        <v>2622</v>
      </c>
      <c r="AK37" s="144">
        <f t="shared" si="0"/>
        <v>2302</v>
      </c>
      <c r="AL37" s="146"/>
      <c r="AM37" s="146">
        <v>3863</v>
      </c>
      <c r="AN37" s="146">
        <v>1946</v>
      </c>
      <c r="AO37" s="144">
        <f t="shared" si="1"/>
        <v>1917</v>
      </c>
      <c r="AP37" s="146"/>
      <c r="AQ37" s="146">
        <v>3070</v>
      </c>
      <c r="AR37" s="146">
        <v>1472</v>
      </c>
      <c r="AS37" s="144">
        <f t="shared" si="2"/>
        <v>1598</v>
      </c>
      <c r="AT37" s="146"/>
      <c r="AU37" s="146">
        <v>3630</v>
      </c>
      <c r="AV37" s="146">
        <v>1621</v>
      </c>
      <c r="AW37" s="144">
        <f t="shared" si="3"/>
        <v>2009</v>
      </c>
      <c r="AX37" s="146"/>
      <c r="AY37" s="146">
        <v>2669</v>
      </c>
      <c r="AZ37" s="146">
        <v>1198</v>
      </c>
      <c r="BA37" s="144">
        <f t="shared" si="4"/>
        <v>1471</v>
      </c>
      <c r="BB37" s="146"/>
      <c r="BC37" s="146">
        <v>626</v>
      </c>
      <c r="BD37" s="146">
        <v>241</v>
      </c>
      <c r="BE37" s="144">
        <f t="shared" si="5"/>
        <v>385</v>
      </c>
    </row>
    <row r="38" spans="1:59" ht="15" customHeight="1" x14ac:dyDescent="0.25">
      <c r="A38" s="4" t="s">
        <v>76</v>
      </c>
      <c r="B38" s="241">
        <f>+'C23-C24'!B38+'C29-C30'!B38+'C35-C36'!B38+'C41-C42'!B38</f>
        <v>1044</v>
      </c>
      <c r="C38" s="241">
        <f>+'C23-C24'!C38+'C29-C30'!C38+'C35-C36'!C38+'C41-C42'!C38</f>
        <v>642</v>
      </c>
      <c r="D38" s="241">
        <f>+'C23-C24'!D38+'C29-C30'!D38+'C35-C36'!D38+'C41-C42'!D38</f>
        <v>402</v>
      </c>
      <c r="E38" s="241"/>
      <c r="F38" s="241">
        <f>+'C23-C24'!F38+'C29-C30'!F38+'C35-C36'!F38+'C41-C42'!F38</f>
        <v>318</v>
      </c>
      <c r="G38" s="241">
        <f>+'C23-C24'!G38+'C29-C30'!G38+'C35-C36'!G38+'C41-C42'!G38</f>
        <v>209</v>
      </c>
      <c r="H38" s="241">
        <f>+'C23-C24'!H38+'C29-C30'!H38+'C35-C36'!H38+'C41-C42'!H38</f>
        <v>109</v>
      </c>
      <c r="I38" s="241"/>
      <c r="J38" s="241">
        <f>+'C23-C24'!J38+'C29-C30'!J38+'C35-C36'!J38+'C41-C42'!J38</f>
        <v>316</v>
      </c>
      <c r="K38" s="241">
        <f>+'C23-C24'!K38+'C29-C30'!K38+'C35-C36'!K38+'C41-C42'!K38</f>
        <v>187</v>
      </c>
      <c r="L38" s="241">
        <f>+'C23-C24'!L38+'C29-C30'!L38+'C35-C36'!L38+'C41-C42'!L38</f>
        <v>129</v>
      </c>
      <c r="M38" s="241"/>
      <c r="N38" s="241">
        <f>+'C23-C24'!N38+'C29-C30'!N38+'C35-C36'!N38+'C41-C42'!N38</f>
        <v>164</v>
      </c>
      <c r="O38" s="241">
        <f>+'C23-C24'!O38+'C29-C30'!O38+'C35-C36'!O38+'C41-C42'!O38</f>
        <v>112</v>
      </c>
      <c r="P38" s="241">
        <f>+'C23-C24'!P38+'C29-C30'!P38+'C35-C36'!P38+'C41-C42'!P38</f>
        <v>52</v>
      </c>
      <c r="Q38" s="241"/>
      <c r="R38" s="241">
        <f>+'C23-C24'!R38+'C29-C30'!R38+'C35-C36'!R38+'C41-C42'!R38</f>
        <v>170</v>
      </c>
      <c r="S38" s="241">
        <f>+'C23-C24'!S38+'C29-C30'!S38+'C35-C36'!S38+'C41-C42'!S38</f>
        <v>97</v>
      </c>
      <c r="T38" s="241">
        <f>+'C23-C24'!T38+'C29-C30'!T38+'C35-C36'!T38+'C41-C42'!T38</f>
        <v>73</v>
      </c>
      <c r="U38" s="241"/>
      <c r="V38" s="241">
        <f>+'C23-C24'!V38+'C29-C30'!V38+'C35-C36'!V38+'C41-C42'!V38</f>
        <v>73</v>
      </c>
      <c r="W38" s="241">
        <f>+'C23-C24'!W38+'C29-C30'!W38+'C35-C36'!W38+'C41-C42'!W38</f>
        <v>36</v>
      </c>
      <c r="X38" s="241">
        <f>+'C23-C24'!X38+'C29-C30'!X38+'C35-C36'!X38+'C41-C42'!X38</f>
        <v>37</v>
      </c>
      <c r="Y38" s="241"/>
      <c r="Z38" s="241">
        <f>+'C23-C24'!Z38+'C29-C30'!Z38+'C35-C36'!Z38+'C41-C42'!Z38</f>
        <v>3</v>
      </c>
      <c r="AA38" s="241">
        <f>+'C23-C24'!AA38+'C29-C30'!AA38+'C35-C36'!AA38+'C41-C42'!AA38</f>
        <v>1</v>
      </c>
      <c r="AB38" s="241">
        <f>+'C23-C24'!AB38+'C29-C30'!AB38+'C35-C36'!AB38+'C41-C42'!AB38</f>
        <v>2</v>
      </c>
      <c r="AD38" s="145" t="s">
        <v>76</v>
      </c>
      <c r="AE38" s="146">
        <v>14760</v>
      </c>
      <c r="AF38" s="146">
        <v>7346</v>
      </c>
      <c r="AG38" s="146">
        <v>7414</v>
      </c>
      <c r="AH38" s="146"/>
      <c r="AI38" s="146">
        <v>3711</v>
      </c>
      <c r="AJ38" s="146">
        <v>1988</v>
      </c>
      <c r="AK38" s="144">
        <f t="shared" si="0"/>
        <v>1723</v>
      </c>
      <c r="AL38" s="146"/>
      <c r="AM38" s="146">
        <v>3105</v>
      </c>
      <c r="AN38" s="146">
        <v>1604</v>
      </c>
      <c r="AO38" s="144">
        <f t="shared" si="1"/>
        <v>1501</v>
      </c>
      <c r="AP38" s="146"/>
      <c r="AQ38" s="146">
        <v>2512</v>
      </c>
      <c r="AR38" s="146">
        <v>1222</v>
      </c>
      <c r="AS38" s="144">
        <f t="shared" si="2"/>
        <v>1290</v>
      </c>
      <c r="AT38" s="146"/>
      <c r="AU38" s="146">
        <v>2886</v>
      </c>
      <c r="AV38" s="146">
        <v>1377</v>
      </c>
      <c r="AW38" s="144">
        <f t="shared" si="3"/>
        <v>1509</v>
      </c>
      <c r="AX38" s="146"/>
      <c r="AY38" s="146">
        <v>2113</v>
      </c>
      <c r="AZ38" s="146">
        <v>934</v>
      </c>
      <c r="BA38" s="144">
        <f t="shared" si="4"/>
        <v>1179</v>
      </c>
      <c r="BB38" s="146"/>
      <c r="BC38" s="146">
        <v>433</v>
      </c>
      <c r="BD38" s="146">
        <v>221</v>
      </c>
      <c r="BE38" s="144">
        <f t="shared" si="5"/>
        <v>212</v>
      </c>
    </row>
    <row r="39" spans="1:59" ht="15" customHeight="1" thickBot="1" x14ac:dyDescent="0.3">
      <c r="A39" s="54" t="s">
        <v>77</v>
      </c>
      <c r="B39" s="29">
        <f>+'C23-C24'!B39+'C29-C30'!B39+'C35-C36'!B39+'C41-C42'!B39</f>
        <v>318</v>
      </c>
      <c r="C39" s="29">
        <f>+'C23-C24'!C39+'C29-C30'!C39+'C35-C36'!C39+'C41-C42'!C39</f>
        <v>188</v>
      </c>
      <c r="D39" s="29">
        <f>+'C23-C24'!D39+'C29-C30'!D39+'C35-C36'!D39+'C41-C42'!D39</f>
        <v>130</v>
      </c>
      <c r="E39" s="29"/>
      <c r="F39" s="29">
        <f>+'C23-C24'!F39+'C29-C30'!F39+'C35-C36'!F39+'C41-C42'!F39</f>
        <v>125</v>
      </c>
      <c r="G39" s="29">
        <f>+'C23-C24'!G39+'C29-C30'!G39+'C35-C36'!G39+'C41-C42'!G39</f>
        <v>70</v>
      </c>
      <c r="H39" s="29">
        <f>+'C23-C24'!H39+'C29-C30'!H39+'C35-C36'!H39+'C41-C42'!H39</f>
        <v>55</v>
      </c>
      <c r="I39" s="29"/>
      <c r="J39" s="29">
        <f>+'C23-C24'!J39+'C29-C30'!J39+'C35-C36'!J39+'C41-C42'!J39</f>
        <v>77</v>
      </c>
      <c r="K39" s="29">
        <f>+'C23-C24'!K39+'C29-C30'!K39+'C35-C36'!K39+'C41-C42'!K39</f>
        <v>43</v>
      </c>
      <c r="L39" s="29">
        <f>+'C23-C24'!L39+'C29-C30'!L39+'C35-C36'!L39+'C41-C42'!L39</f>
        <v>34</v>
      </c>
      <c r="M39" s="29"/>
      <c r="N39" s="29">
        <f>+'C23-C24'!N39+'C29-C30'!N39+'C35-C36'!N39+'C41-C42'!N39</f>
        <v>44</v>
      </c>
      <c r="O39" s="29">
        <f>+'C23-C24'!O39+'C29-C30'!O39+'C35-C36'!O39+'C41-C42'!O39</f>
        <v>27</v>
      </c>
      <c r="P39" s="29">
        <f>+'C23-C24'!P39+'C29-C30'!P39+'C35-C36'!P39+'C41-C42'!P39</f>
        <v>17</v>
      </c>
      <c r="Q39" s="29"/>
      <c r="R39" s="29">
        <f>+'C23-C24'!R39+'C29-C30'!R39+'C35-C36'!R39+'C41-C42'!R39</f>
        <v>54</v>
      </c>
      <c r="S39" s="29">
        <f>+'C23-C24'!S39+'C29-C30'!S39+'C35-C36'!S39+'C41-C42'!S39</f>
        <v>36</v>
      </c>
      <c r="T39" s="29">
        <f>+'C23-C24'!T39+'C29-C30'!T39+'C35-C36'!T39+'C41-C42'!T39</f>
        <v>18</v>
      </c>
      <c r="U39" s="29"/>
      <c r="V39" s="29">
        <f>+'C23-C24'!V39+'C29-C30'!V39+'C35-C36'!V39+'C41-C42'!V39</f>
        <v>18</v>
      </c>
      <c r="W39" s="29">
        <f>+'C23-C24'!W39+'C29-C30'!W39+'C35-C36'!W39+'C41-C42'!W39</f>
        <v>12</v>
      </c>
      <c r="X39" s="29">
        <f>+'C23-C24'!X39+'C29-C30'!X39+'C35-C36'!X39+'C41-C42'!X39</f>
        <v>6</v>
      </c>
      <c r="Y39" s="29"/>
      <c r="Z39" s="29">
        <f>+'C23-C24'!Z39+'C29-C30'!Z39+'C35-C36'!Z39+'C41-C42'!Z39</f>
        <v>0</v>
      </c>
      <c r="AA39" s="29">
        <f>+'C23-C24'!AA39+'C29-C30'!AA39+'C35-C36'!AA39+'C41-C42'!AA39</f>
        <v>0</v>
      </c>
      <c r="AB39" s="29">
        <f>+'C23-C24'!AB39+'C29-C30'!AB39+'C35-C36'!AB39+'C41-C42'!AB39</f>
        <v>0</v>
      </c>
      <c r="AD39" s="149" t="s">
        <v>77</v>
      </c>
      <c r="AE39" s="150">
        <v>2297</v>
      </c>
      <c r="AF39" s="150">
        <v>1189</v>
      </c>
      <c r="AG39" s="150">
        <v>1108</v>
      </c>
      <c r="AH39" s="150"/>
      <c r="AI39" s="150">
        <v>737</v>
      </c>
      <c r="AJ39" s="150">
        <v>377</v>
      </c>
      <c r="AK39" s="151">
        <f t="shared" si="0"/>
        <v>360</v>
      </c>
      <c r="AL39" s="150"/>
      <c r="AM39" s="150">
        <v>517</v>
      </c>
      <c r="AN39" s="150">
        <v>272</v>
      </c>
      <c r="AO39" s="151">
        <f t="shared" si="1"/>
        <v>245</v>
      </c>
      <c r="AP39" s="150"/>
      <c r="AQ39" s="150">
        <v>375</v>
      </c>
      <c r="AR39" s="150">
        <v>192</v>
      </c>
      <c r="AS39" s="151">
        <f t="shared" si="2"/>
        <v>183</v>
      </c>
      <c r="AT39" s="150"/>
      <c r="AU39" s="150">
        <v>342</v>
      </c>
      <c r="AV39" s="150">
        <v>194</v>
      </c>
      <c r="AW39" s="151">
        <f t="shared" si="3"/>
        <v>148</v>
      </c>
      <c r="AX39" s="150"/>
      <c r="AY39" s="150">
        <v>243</v>
      </c>
      <c r="AZ39" s="150">
        <v>121</v>
      </c>
      <c r="BA39" s="151">
        <f t="shared" si="4"/>
        <v>122</v>
      </c>
      <c r="BB39" s="150"/>
      <c r="BC39" s="150">
        <v>83</v>
      </c>
      <c r="BD39" s="150">
        <v>33</v>
      </c>
      <c r="BE39" s="151">
        <f t="shared" si="5"/>
        <v>50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6.5" customHeight="1" thickBot="1" x14ac:dyDescent="0.3">
      <c r="A42" s="24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4.25" customHeight="1" thickBot="1" x14ac:dyDescent="0.3">
      <c r="A43" s="316" t="s">
        <v>150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x14ac:dyDescent="0.25">
      <c r="A44" s="316" t="s">
        <v>98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9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</row>
    <row r="45" spans="1:59" ht="14.25" x14ac:dyDescent="0.25">
      <c r="A45" s="316" t="s">
        <v>31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9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</row>
    <row r="46" spans="1:59" ht="14.25" x14ac:dyDescent="0.25">
      <c r="A46" s="316" t="s">
        <v>49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9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</row>
    <row r="47" spans="1:59" ht="14.25" x14ac:dyDescent="0.25">
      <c r="A47" s="318" t="s">
        <v>141</v>
      </c>
      <c r="B47" s="318"/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  <c r="AA47" s="318"/>
      <c r="AB47" s="318"/>
      <c r="AD47" s="9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</row>
    <row r="48" spans="1:59" ht="14.25" x14ac:dyDescent="0.25">
      <c r="A48" s="318" t="s">
        <v>129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D48" s="9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</row>
    <row r="49" spans="1:57" ht="13.5" thickBot="1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D49" s="9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</row>
    <row r="50" spans="1:57" ht="15" customHeight="1" thickBot="1" x14ac:dyDescent="0.3">
      <c r="A50" s="309" t="s">
        <v>145</v>
      </c>
      <c r="B50" s="311" t="s">
        <v>11</v>
      </c>
      <c r="C50" s="311"/>
      <c r="D50" s="311"/>
      <c r="E50" s="8"/>
      <c r="F50" s="311" t="s">
        <v>22</v>
      </c>
      <c r="G50" s="311"/>
      <c r="H50" s="311"/>
      <c r="I50" s="8"/>
      <c r="J50" s="311" t="s">
        <v>23</v>
      </c>
      <c r="K50" s="311"/>
      <c r="L50" s="311"/>
      <c r="M50" s="8"/>
      <c r="N50" s="311" t="s">
        <v>24</v>
      </c>
      <c r="O50" s="311"/>
      <c r="P50" s="311"/>
      <c r="Q50" s="8"/>
      <c r="R50" s="311" t="s">
        <v>25</v>
      </c>
      <c r="S50" s="311"/>
      <c r="T50" s="311"/>
      <c r="U50" s="8"/>
      <c r="V50" s="311" t="s">
        <v>26</v>
      </c>
      <c r="W50" s="311"/>
      <c r="X50" s="311"/>
      <c r="Y50" s="8"/>
      <c r="Z50" s="311" t="s">
        <v>27</v>
      </c>
      <c r="AA50" s="311"/>
      <c r="AB50" s="311"/>
      <c r="AD50" s="9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</row>
    <row r="51" spans="1:57" ht="15" customHeight="1" thickBot="1" x14ac:dyDescent="0.3">
      <c r="A51" s="309"/>
      <c r="B51" s="11" t="s">
        <v>32</v>
      </c>
      <c r="C51" s="11" t="s">
        <v>33</v>
      </c>
      <c r="D51" s="11" t="s">
        <v>34</v>
      </c>
      <c r="E51" s="11"/>
      <c r="F51" s="11" t="s">
        <v>32</v>
      </c>
      <c r="G51" s="11" t="s">
        <v>33</v>
      </c>
      <c r="H51" s="11" t="s">
        <v>34</v>
      </c>
      <c r="I51" s="11"/>
      <c r="J51" s="11" t="s">
        <v>32</v>
      </c>
      <c r="K51" s="11" t="s">
        <v>33</v>
      </c>
      <c r="L51" s="11" t="s">
        <v>34</v>
      </c>
      <c r="M51" s="11"/>
      <c r="N51" s="11" t="s">
        <v>32</v>
      </c>
      <c r="O51" s="11" t="s">
        <v>33</v>
      </c>
      <c r="P51" s="11" t="s">
        <v>34</v>
      </c>
      <c r="Q51" s="11"/>
      <c r="R51" s="11" t="s">
        <v>32</v>
      </c>
      <c r="S51" s="11" t="s">
        <v>33</v>
      </c>
      <c r="T51" s="11" t="s">
        <v>34</v>
      </c>
      <c r="U51" s="11"/>
      <c r="V51" s="11" t="s">
        <v>32</v>
      </c>
      <c r="W51" s="11" t="s">
        <v>33</v>
      </c>
      <c r="X51" s="11" t="s">
        <v>34</v>
      </c>
      <c r="Y51" s="11"/>
      <c r="Z51" s="11" t="s">
        <v>32</v>
      </c>
      <c r="AA51" s="11" t="s">
        <v>33</v>
      </c>
      <c r="AB51" s="11" t="s">
        <v>34</v>
      </c>
      <c r="AD51" s="9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</row>
    <row r="52" spans="1:57" ht="15" customHeight="1" x14ac:dyDescent="0.25">
      <c r="A52" s="2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D52" s="9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"/>
    </row>
    <row r="53" spans="1:57" s="26" customFormat="1" ht="15" customHeight="1" x14ac:dyDescent="0.25">
      <c r="A53" s="32" t="s">
        <v>50</v>
      </c>
      <c r="B53" s="75">
        <f>+B11/AE11*100</f>
        <v>9.7924958899368342</v>
      </c>
      <c r="C53" s="75">
        <f>+C11/AF11*100</f>
        <v>11.798572907021079</v>
      </c>
      <c r="D53" s="75">
        <f>+D11/AG11*100</f>
        <v>7.8148995349936108</v>
      </c>
      <c r="E53" s="110"/>
      <c r="F53" s="75">
        <f>+F11/AI11*100</f>
        <v>12.632226587798453</v>
      </c>
      <c r="G53" s="75">
        <f>+G11/AJ11*100</f>
        <v>14.403191662595669</v>
      </c>
      <c r="H53" s="75">
        <f>+H11/AK11*100</f>
        <v>10.632870668259949</v>
      </c>
      <c r="I53" s="110"/>
      <c r="J53" s="75">
        <f>+J11/AM11*100</f>
        <v>13.169924973781161</v>
      </c>
      <c r="K53" s="75">
        <f>+K11/AN11*100</f>
        <v>15.533623812273611</v>
      </c>
      <c r="L53" s="75">
        <f>+L11/AO11*100</f>
        <v>10.687506891608777</v>
      </c>
      <c r="M53" s="110"/>
      <c r="N53" s="75">
        <f>+N11/AQ11*100</f>
        <v>9.1076119715699377</v>
      </c>
      <c r="O53" s="75">
        <f>+O11/AR11*100</f>
        <v>11.067142393772301</v>
      </c>
      <c r="P53" s="75">
        <f>+P11/AS11*100</f>
        <v>7.1723740269724834</v>
      </c>
      <c r="Q53" s="110"/>
      <c r="R53" s="75">
        <f>+R11/AU11*100</f>
        <v>9.3171683389074698</v>
      </c>
      <c r="S53" s="75">
        <f>+S11/AV11*100</f>
        <v>11.44518466573165</v>
      </c>
      <c r="T53" s="75">
        <f>+T11/AW11*100</f>
        <v>7.3769181585677748</v>
      </c>
      <c r="U53" s="110"/>
      <c r="V53" s="75">
        <f>+V11/AY11*100</f>
        <v>4.0058694057226711</v>
      </c>
      <c r="W53" s="75">
        <f>+W11/AZ11*100</f>
        <v>4.8825315646475946</v>
      </c>
      <c r="X53" s="75">
        <f>+X11/BA11*100</f>
        <v>3.2619015326190151</v>
      </c>
      <c r="Y53" s="110"/>
      <c r="Z53" s="75">
        <f>+Z11/BC11*100</f>
        <v>1.3536846467297465</v>
      </c>
      <c r="AA53" s="75">
        <f>+AA11/BD11*100</f>
        <v>1.8465456860872334</v>
      </c>
      <c r="AB53" s="75">
        <f>+AB11/BE11*100</f>
        <v>0.97596681712821765</v>
      </c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</row>
    <row r="54" spans="1:57" ht="15" customHeight="1" x14ac:dyDescent="0.25">
      <c r="A54" s="25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D54" s="9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"/>
    </row>
    <row r="55" spans="1:57" ht="15" customHeight="1" x14ac:dyDescent="0.25">
      <c r="A55" s="4" t="s">
        <v>51</v>
      </c>
      <c r="B55" s="65">
        <f t="shared" ref="B55:D70" si="6">+B13/AE13*100</f>
        <v>10.270125702059374</v>
      </c>
      <c r="C55" s="65">
        <f t="shared" si="6"/>
        <v>10.845701238254149</v>
      </c>
      <c r="D55" s="65">
        <f t="shared" si="6"/>
        <v>9.676835339911289</v>
      </c>
      <c r="E55" s="62"/>
      <c r="F55" s="65">
        <f t="shared" ref="F55:H70" si="7">+F13/AI13*100</f>
        <v>14.2099154369093</v>
      </c>
      <c r="G55" s="65">
        <f t="shared" si="7"/>
        <v>14.502427184466018</v>
      </c>
      <c r="H55" s="65">
        <f t="shared" si="7"/>
        <v>13.857404021937844</v>
      </c>
      <c r="I55" s="62"/>
      <c r="J55" s="65">
        <f t="shared" ref="J55:L70" si="8">+J13/AM13*100</f>
        <v>12.45915922456981</v>
      </c>
      <c r="K55" s="65">
        <f t="shared" si="8"/>
        <v>11.830261465923703</v>
      </c>
      <c r="L55" s="65">
        <f t="shared" si="8"/>
        <v>13.108945969884852</v>
      </c>
      <c r="M55" s="62"/>
      <c r="N55" s="65">
        <f t="shared" ref="N55:P70" si="9">+N13/AQ13*100</f>
        <v>8.9157245632065774</v>
      </c>
      <c r="O55" s="65">
        <f t="shared" si="9"/>
        <v>10.422094841063053</v>
      </c>
      <c r="P55" s="65">
        <f t="shared" si="9"/>
        <v>7.4505828687278255</v>
      </c>
      <c r="Q55" s="62"/>
      <c r="R55" s="65">
        <f t="shared" ref="R55:T70" si="10">+R13/AU13*100</f>
        <v>10.329882013002649</v>
      </c>
      <c r="S55" s="65">
        <f t="shared" si="10"/>
        <v>11.310679611650485</v>
      </c>
      <c r="T55" s="65">
        <f t="shared" si="10"/>
        <v>9.3645484949832767</v>
      </c>
      <c r="U55" s="62"/>
      <c r="V55" s="65">
        <f t="shared" ref="V55:X70" si="11">+V13/AY13*100</f>
        <v>3.0491803278688523</v>
      </c>
      <c r="W55" s="65">
        <f t="shared" si="11"/>
        <v>3.0240549828178693</v>
      </c>
      <c r="X55" s="65">
        <f t="shared" si="11"/>
        <v>3.0721003134796239</v>
      </c>
      <c r="Y55" s="62"/>
      <c r="Z55" s="65">
        <f t="shared" ref="Z55:AB70" si="12">+Z13/BC13*100</f>
        <v>0.83682008368200833</v>
      </c>
      <c r="AA55" s="65">
        <f t="shared" si="12"/>
        <v>1.2345679012345678</v>
      </c>
      <c r="AB55" s="65">
        <f t="shared" si="12"/>
        <v>0.5089058524173028</v>
      </c>
      <c r="AD55" s="9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"/>
    </row>
    <row r="56" spans="1:57" ht="15" customHeight="1" x14ac:dyDescent="0.25">
      <c r="A56" s="4" t="s">
        <v>52</v>
      </c>
      <c r="B56" s="65">
        <f t="shared" si="6"/>
        <v>9.3887838689350982</v>
      </c>
      <c r="C56" s="65">
        <f t="shared" si="6"/>
        <v>11.192965779467681</v>
      </c>
      <c r="D56" s="65">
        <f t="shared" si="6"/>
        <v>7.6049498746867172</v>
      </c>
      <c r="E56" s="62"/>
      <c r="F56" s="65">
        <f t="shared" si="7"/>
        <v>12.46011486917677</v>
      </c>
      <c r="G56" s="65">
        <f t="shared" si="7"/>
        <v>14.490106544901066</v>
      </c>
      <c r="H56" s="65">
        <f t="shared" si="7"/>
        <v>10.224606101240362</v>
      </c>
      <c r="I56" s="62"/>
      <c r="J56" s="65">
        <f t="shared" si="8"/>
        <v>14.236244709503657</v>
      </c>
      <c r="K56" s="65">
        <f t="shared" si="8"/>
        <v>16.450381679389313</v>
      </c>
      <c r="L56" s="65">
        <f t="shared" si="8"/>
        <v>11.986035686578743</v>
      </c>
      <c r="M56" s="62"/>
      <c r="N56" s="65">
        <f t="shared" si="9"/>
        <v>8.2510423524248413</v>
      </c>
      <c r="O56" s="65">
        <f t="shared" si="9"/>
        <v>9.6533567354102683</v>
      </c>
      <c r="P56" s="65">
        <f t="shared" si="9"/>
        <v>6.8481123792800709</v>
      </c>
      <c r="Q56" s="62"/>
      <c r="R56" s="65">
        <f t="shared" si="10"/>
        <v>8.3719949388443702</v>
      </c>
      <c r="S56" s="65">
        <f t="shared" si="10"/>
        <v>10.399297937691971</v>
      </c>
      <c r="T56" s="65">
        <f t="shared" si="10"/>
        <v>6.4961429151441337</v>
      </c>
      <c r="U56" s="62"/>
      <c r="V56" s="65">
        <f t="shared" si="11"/>
        <v>2.1852237252861602</v>
      </c>
      <c r="W56" s="65">
        <f t="shared" si="11"/>
        <v>2.6475455046883618</v>
      </c>
      <c r="X56" s="65">
        <f t="shared" si="11"/>
        <v>1.7725258493353029</v>
      </c>
      <c r="Y56" s="62"/>
      <c r="Z56" s="65">
        <f t="shared" si="12"/>
        <v>0.76628352490421447</v>
      </c>
      <c r="AA56" s="65">
        <f t="shared" si="12"/>
        <v>0.28735632183908044</v>
      </c>
      <c r="AB56" s="65">
        <f t="shared" si="12"/>
        <v>1.1494252873563218</v>
      </c>
      <c r="AD56" s="9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"/>
    </row>
    <row r="57" spans="1:57" ht="15" customHeight="1" x14ac:dyDescent="0.25">
      <c r="A57" s="4" t="s">
        <v>53</v>
      </c>
      <c r="B57" s="65">
        <f t="shared" si="6"/>
        <v>9.3561704976567732</v>
      </c>
      <c r="C57" s="65">
        <f t="shared" si="6"/>
        <v>11.185193700425335</v>
      </c>
      <c r="D57" s="65">
        <f t="shared" si="6"/>
        <v>7.6314363143631434</v>
      </c>
      <c r="E57" s="62"/>
      <c r="F57" s="65">
        <f t="shared" si="7"/>
        <v>13.148371531966225</v>
      </c>
      <c r="G57" s="65">
        <f t="shared" si="7"/>
        <v>14.207436399217222</v>
      </c>
      <c r="H57" s="65">
        <f t="shared" si="7"/>
        <v>12.029764365440263</v>
      </c>
      <c r="I57" s="62"/>
      <c r="J57" s="65">
        <f t="shared" si="8"/>
        <v>12.932900432900432</v>
      </c>
      <c r="K57" s="65">
        <f t="shared" si="8"/>
        <v>15.872156013001085</v>
      </c>
      <c r="L57" s="65">
        <f t="shared" si="8"/>
        <v>10</v>
      </c>
      <c r="M57" s="62"/>
      <c r="N57" s="65">
        <f t="shared" si="9"/>
        <v>8.224674022066198</v>
      </c>
      <c r="O57" s="65">
        <f t="shared" si="9"/>
        <v>10.161177295024528</v>
      </c>
      <c r="P57" s="65">
        <f t="shared" si="9"/>
        <v>6.4578005115089514</v>
      </c>
      <c r="Q57" s="62"/>
      <c r="R57" s="65">
        <f t="shared" si="10"/>
        <v>8.2769726247987112</v>
      </c>
      <c r="S57" s="65">
        <f t="shared" si="10"/>
        <v>10.141034251175284</v>
      </c>
      <c r="T57" s="65">
        <f t="shared" si="10"/>
        <v>6.5594059405940595</v>
      </c>
      <c r="U57" s="62"/>
      <c r="V57" s="65">
        <f t="shared" si="11"/>
        <v>1.4601420678768744</v>
      </c>
      <c r="W57" s="65">
        <f t="shared" si="11"/>
        <v>1.4693171996542784</v>
      </c>
      <c r="X57" s="65">
        <f t="shared" si="11"/>
        <v>1.4524328249818446</v>
      </c>
      <c r="Y57" s="62"/>
      <c r="Z57" s="65">
        <f t="shared" si="12"/>
        <v>0.80128205128205121</v>
      </c>
      <c r="AA57" s="65">
        <f t="shared" si="12"/>
        <v>1.7777777777777777</v>
      </c>
      <c r="AB57" s="65">
        <f t="shared" si="12"/>
        <v>0.25062656641604009</v>
      </c>
      <c r="AD57" s="9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"/>
    </row>
    <row r="58" spans="1:57" ht="15" customHeight="1" x14ac:dyDescent="0.25">
      <c r="A58" s="4" t="s">
        <v>54</v>
      </c>
      <c r="B58" s="65">
        <f t="shared" si="6"/>
        <v>12.665922342141172</v>
      </c>
      <c r="C58" s="65">
        <f t="shared" si="6"/>
        <v>15.048543689320388</v>
      </c>
      <c r="D58" s="65">
        <f t="shared" si="6"/>
        <v>10.417169037858693</v>
      </c>
      <c r="E58" s="62"/>
      <c r="F58" s="65">
        <f t="shared" si="7"/>
        <v>18.526967573733096</v>
      </c>
      <c r="G58" s="65">
        <f t="shared" si="7"/>
        <v>20.963704630788484</v>
      </c>
      <c r="H58" s="65">
        <f t="shared" si="7"/>
        <v>15.878952737164228</v>
      </c>
      <c r="I58" s="62"/>
      <c r="J58" s="65">
        <f t="shared" si="8"/>
        <v>15.036780614452619</v>
      </c>
      <c r="K58" s="65">
        <f t="shared" si="8"/>
        <v>18.512110726643598</v>
      </c>
      <c r="L58" s="65">
        <f t="shared" si="8"/>
        <v>11.558441558441558</v>
      </c>
      <c r="M58" s="62"/>
      <c r="N58" s="65">
        <f t="shared" si="9"/>
        <v>12.56479881510738</v>
      </c>
      <c r="O58" s="65">
        <f t="shared" si="9"/>
        <v>14.207920792079207</v>
      </c>
      <c r="P58" s="65">
        <f t="shared" si="9"/>
        <v>10.930576070901035</v>
      </c>
      <c r="Q58" s="62"/>
      <c r="R58" s="65">
        <f t="shared" si="10"/>
        <v>11.633930498597021</v>
      </c>
      <c r="S58" s="65">
        <f t="shared" si="10"/>
        <v>12.857813233223839</v>
      </c>
      <c r="T58" s="65">
        <f t="shared" si="10"/>
        <v>10.591526778577139</v>
      </c>
      <c r="U58" s="62"/>
      <c r="V58" s="65">
        <f t="shared" si="11"/>
        <v>4.9631764329170673</v>
      </c>
      <c r="W58" s="65">
        <f t="shared" si="11"/>
        <v>6.7440174039158807</v>
      </c>
      <c r="X58" s="65">
        <f t="shared" si="11"/>
        <v>3.5550458715596331</v>
      </c>
      <c r="Y58" s="62"/>
      <c r="Z58" s="65">
        <f t="shared" si="12"/>
        <v>1.7316017316017316</v>
      </c>
      <c r="AA58" s="65">
        <f t="shared" si="12"/>
        <v>2.1306818181818179</v>
      </c>
      <c r="AB58" s="65">
        <f t="shared" si="12"/>
        <v>1.4238773274917853</v>
      </c>
      <c r="AD58" s="9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"/>
    </row>
    <row r="59" spans="1:57" ht="15" customHeight="1" x14ac:dyDescent="0.25">
      <c r="A59" s="4" t="s">
        <v>55</v>
      </c>
      <c r="B59" s="65">
        <f t="shared" si="6"/>
        <v>14.272241433511473</v>
      </c>
      <c r="C59" s="65">
        <f t="shared" si="6"/>
        <v>16.584615384615383</v>
      </c>
      <c r="D59" s="65">
        <f t="shared" si="6"/>
        <v>11.857326478149101</v>
      </c>
      <c r="E59" s="62"/>
      <c r="F59" s="65">
        <f t="shared" si="7"/>
        <v>16.383763837638377</v>
      </c>
      <c r="G59" s="65">
        <f t="shared" si="7"/>
        <v>19.49602122015915</v>
      </c>
      <c r="H59" s="65">
        <f t="shared" si="7"/>
        <v>12.479201331114808</v>
      </c>
      <c r="I59" s="62"/>
      <c r="J59" s="65">
        <f t="shared" si="8"/>
        <v>16.825396825396826</v>
      </c>
      <c r="K59" s="65">
        <f t="shared" si="8"/>
        <v>19.44035346097202</v>
      </c>
      <c r="L59" s="65">
        <f t="shared" si="8"/>
        <v>13.769363166953527</v>
      </c>
      <c r="M59" s="62"/>
      <c r="N59" s="65">
        <f t="shared" si="9"/>
        <v>14.453477868112014</v>
      </c>
      <c r="O59" s="65">
        <f t="shared" si="9"/>
        <v>16.608996539792386</v>
      </c>
      <c r="P59" s="65">
        <f t="shared" si="9"/>
        <v>12.098298676748582</v>
      </c>
      <c r="Q59" s="62"/>
      <c r="R59" s="65">
        <f t="shared" si="10"/>
        <v>15.888554216867471</v>
      </c>
      <c r="S59" s="65">
        <f t="shared" si="10"/>
        <v>17.87974683544304</v>
      </c>
      <c r="T59" s="65">
        <f t="shared" si="10"/>
        <v>14.080459770114942</v>
      </c>
      <c r="U59" s="62"/>
      <c r="V59" s="65">
        <f t="shared" si="11"/>
        <v>10.695742471443406</v>
      </c>
      <c r="W59" s="65">
        <f t="shared" si="11"/>
        <v>11.512415349887133</v>
      </c>
      <c r="X59" s="65">
        <f t="shared" si="11"/>
        <v>10</v>
      </c>
      <c r="Y59" s="62"/>
      <c r="Z59" s="65">
        <f t="shared" si="12"/>
        <v>0</v>
      </c>
      <c r="AA59" s="65">
        <f t="shared" si="12"/>
        <v>0</v>
      </c>
      <c r="AB59" s="65">
        <f t="shared" si="12"/>
        <v>0</v>
      </c>
      <c r="AD59" s="9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"/>
    </row>
    <row r="60" spans="1:57" ht="15" customHeight="1" x14ac:dyDescent="0.25">
      <c r="A60" s="4" t="s">
        <v>56</v>
      </c>
      <c r="B60" s="65">
        <f t="shared" si="6"/>
        <v>15.009293680297397</v>
      </c>
      <c r="C60" s="65">
        <f t="shared" si="6"/>
        <v>18.337440020749579</v>
      </c>
      <c r="D60" s="65">
        <f t="shared" si="6"/>
        <v>11.519107847137224</v>
      </c>
      <c r="E60" s="62"/>
      <c r="F60" s="65">
        <f t="shared" si="7"/>
        <v>16.686674669867948</v>
      </c>
      <c r="G60" s="65">
        <f t="shared" si="7"/>
        <v>20.483870967741936</v>
      </c>
      <c r="H60" s="65">
        <f t="shared" si="7"/>
        <v>11.888586956521738</v>
      </c>
      <c r="I60" s="62"/>
      <c r="J60" s="65">
        <f t="shared" si="8"/>
        <v>19.343185550082101</v>
      </c>
      <c r="K60" s="65">
        <f t="shared" si="8"/>
        <v>24.574669187145556</v>
      </c>
      <c r="L60" s="65">
        <f t="shared" si="8"/>
        <v>13.64883401920439</v>
      </c>
      <c r="M60" s="62"/>
      <c r="N60" s="65">
        <f t="shared" si="9"/>
        <v>14.111635220125788</v>
      </c>
      <c r="O60" s="65">
        <f t="shared" si="9"/>
        <v>16.163959783449343</v>
      </c>
      <c r="P60" s="65">
        <f t="shared" si="9"/>
        <v>11.990407673860911</v>
      </c>
      <c r="Q60" s="62"/>
      <c r="R60" s="65">
        <f t="shared" si="10"/>
        <v>14.681789540012602</v>
      </c>
      <c r="S60" s="65">
        <f t="shared" si="10"/>
        <v>18.26861871419478</v>
      </c>
      <c r="T60" s="65">
        <f t="shared" si="10"/>
        <v>11.166562694946974</v>
      </c>
      <c r="U60" s="62"/>
      <c r="V60" s="65">
        <f t="shared" si="11"/>
        <v>11.251480457954994</v>
      </c>
      <c r="W60" s="65">
        <f t="shared" si="11"/>
        <v>11.857379767827529</v>
      </c>
      <c r="X60" s="65">
        <f t="shared" si="11"/>
        <v>10.700828937452901</v>
      </c>
      <c r="Y60" s="62"/>
      <c r="Z60" s="65">
        <f t="shared" si="12"/>
        <v>1.3761467889908259</v>
      </c>
      <c r="AA60" s="65">
        <f t="shared" si="12"/>
        <v>2.0618556701030926</v>
      </c>
      <c r="AB60" s="65">
        <f t="shared" si="12"/>
        <v>0.82644628099173556</v>
      </c>
      <c r="AD60" s="9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"/>
    </row>
    <row r="61" spans="1:57" ht="15" customHeight="1" x14ac:dyDescent="0.25">
      <c r="A61" s="4" t="s">
        <v>57</v>
      </c>
      <c r="B61" s="65">
        <f t="shared" si="6"/>
        <v>6.3752875451856719</v>
      </c>
      <c r="C61" s="65">
        <f t="shared" si="6"/>
        <v>8.6666666666666679</v>
      </c>
      <c r="D61" s="65">
        <f t="shared" si="6"/>
        <v>4.1477640959170445</v>
      </c>
      <c r="E61" s="62"/>
      <c r="F61" s="65">
        <f t="shared" si="7"/>
        <v>7.6033057851239665</v>
      </c>
      <c r="G61" s="65">
        <f t="shared" si="7"/>
        <v>10.64516129032258</v>
      </c>
      <c r="H61" s="65">
        <f t="shared" si="7"/>
        <v>4.406779661016949</v>
      </c>
      <c r="I61" s="62"/>
      <c r="J61" s="65">
        <f t="shared" si="8"/>
        <v>9.007352941176471</v>
      </c>
      <c r="K61" s="65">
        <f t="shared" si="8"/>
        <v>11.03448275862069</v>
      </c>
      <c r="L61" s="65">
        <f t="shared" si="8"/>
        <v>6.6929133858267722</v>
      </c>
      <c r="M61" s="62"/>
      <c r="N61" s="65">
        <f t="shared" si="9"/>
        <v>6.9506726457399113</v>
      </c>
      <c r="O61" s="65">
        <f t="shared" si="9"/>
        <v>8</v>
      </c>
      <c r="P61" s="65">
        <f t="shared" si="9"/>
        <v>5.8823529411764701</v>
      </c>
      <c r="Q61" s="62"/>
      <c r="R61" s="65">
        <f t="shared" si="10"/>
        <v>6.8115942028985508</v>
      </c>
      <c r="S61" s="65">
        <f t="shared" si="10"/>
        <v>10.574018126888216</v>
      </c>
      <c r="T61" s="65">
        <f t="shared" si="10"/>
        <v>3.3426183844011144</v>
      </c>
      <c r="U61" s="62"/>
      <c r="V61" s="65">
        <f t="shared" si="11"/>
        <v>3.4926470588235294</v>
      </c>
      <c r="W61" s="65">
        <f t="shared" si="11"/>
        <v>4.1322314049586781</v>
      </c>
      <c r="X61" s="65">
        <f t="shared" si="11"/>
        <v>2.9801324503311259</v>
      </c>
      <c r="Y61" s="62"/>
      <c r="Z61" s="65">
        <f t="shared" si="12"/>
        <v>0.93457943925233633</v>
      </c>
      <c r="AA61" s="65">
        <f t="shared" si="12"/>
        <v>1.9607843137254901</v>
      </c>
      <c r="AB61" s="65">
        <f t="shared" si="12"/>
        <v>0</v>
      </c>
      <c r="AD61" s="9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"/>
    </row>
    <row r="62" spans="1:57" ht="15" customHeight="1" x14ac:dyDescent="0.25">
      <c r="A62" s="4" t="s">
        <v>58</v>
      </c>
      <c r="B62" s="65">
        <f t="shared" si="6"/>
        <v>9.3350540806293019</v>
      </c>
      <c r="C62" s="65">
        <f t="shared" si="6"/>
        <v>11.40848544647262</v>
      </c>
      <c r="D62" s="65">
        <f t="shared" si="6"/>
        <v>7.2758451739343464</v>
      </c>
      <c r="E62" s="62"/>
      <c r="F62" s="65">
        <f t="shared" si="7"/>
        <v>12.237209867541621</v>
      </c>
      <c r="G62" s="65">
        <f t="shared" si="7"/>
        <v>13.748854262144821</v>
      </c>
      <c r="H62" s="65">
        <f t="shared" si="7"/>
        <v>10.530401034928849</v>
      </c>
      <c r="I62" s="62"/>
      <c r="J62" s="65">
        <f t="shared" si="8"/>
        <v>13.046098222356131</v>
      </c>
      <c r="K62" s="65">
        <f t="shared" si="8"/>
        <v>15.655976676384839</v>
      </c>
      <c r="L62" s="65">
        <f t="shared" si="8"/>
        <v>10.255610972568578</v>
      </c>
      <c r="M62" s="62"/>
      <c r="N62" s="65">
        <f t="shared" si="9"/>
        <v>8.2800150545728268</v>
      </c>
      <c r="O62" s="65">
        <f t="shared" si="9"/>
        <v>10.145497443963821</v>
      </c>
      <c r="P62" s="65">
        <f t="shared" si="9"/>
        <v>6.5680259833994947</v>
      </c>
      <c r="Q62" s="62"/>
      <c r="R62" s="65">
        <f t="shared" si="10"/>
        <v>8.8348889604119734</v>
      </c>
      <c r="S62" s="65">
        <f t="shared" si="10"/>
        <v>11.180327868852459</v>
      </c>
      <c r="T62" s="65">
        <f t="shared" si="10"/>
        <v>6.5739570164348917</v>
      </c>
      <c r="U62" s="62"/>
      <c r="V62" s="65">
        <f t="shared" si="11"/>
        <v>3.1782782572090085</v>
      </c>
      <c r="W62" s="65">
        <f t="shared" si="11"/>
        <v>4.3931159420289854</v>
      </c>
      <c r="X62" s="65">
        <f t="shared" si="11"/>
        <v>2.1234762092017299</v>
      </c>
      <c r="Y62" s="62"/>
      <c r="Z62" s="65">
        <f t="shared" si="12"/>
        <v>1.7882689556509301</v>
      </c>
      <c r="AA62" s="65">
        <f t="shared" si="12"/>
        <v>2.7375201288244768</v>
      </c>
      <c r="AB62" s="65">
        <f t="shared" si="12"/>
        <v>1.0296010296010296</v>
      </c>
      <c r="AD62" s="9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"/>
    </row>
    <row r="63" spans="1:57" ht="15" customHeight="1" x14ac:dyDescent="0.25">
      <c r="A63" s="4" t="s">
        <v>59</v>
      </c>
      <c r="B63" s="65">
        <f t="shared" si="6"/>
        <v>9.8094439117929042</v>
      </c>
      <c r="C63" s="65">
        <f t="shared" si="6"/>
        <v>12.016706443914082</v>
      </c>
      <c r="D63" s="65">
        <f t="shared" si="6"/>
        <v>7.5830524795377956</v>
      </c>
      <c r="E63" s="62"/>
      <c r="F63" s="65">
        <f t="shared" si="7"/>
        <v>13.600205286117525</v>
      </c>
      <c r="G63" s="65">
        <f t="shared" si="7"/>
        <v>15.892420537897312</v>
      </c>
      <c r="H63" s="65">
        <f t="shared" si="7"/>
        <v>11.069114470842333</v>
      </c>
      <c r="I63" s="62"/>
      <c r="J63" s="65">
        <f t="shared" si="8"/>
        <v>13.526284701712935</v>
      </c>
      <c r="K63" s="65">
        <f t="shared" si="8"/>
        <v>15.722543352601157</v>
      </c>
      <c r="L63" s="65">
        <f t="shared" si="8"/>
        <v>11.231884057971014</v>
      </c>
      <c r="M63" s="62"/>
      <c r="N63" s="65">
        <f t="shared" si="9"/>
        <v>9.7442985487214937</v>
      </c>
      <c r="O63" s="65">
        <f t="shared" si="9"/>
        <v>12.723521320495184</v>
      </c>
      <c r="P63" s="65">
        <f t="shared" si="9"/>
        <v>6.7361111111111107</v>
      </c>
      <c r="Q63" s="62"/>
      <c r="R63" s="65">
        <f t="shared" si="10"/>
        <v>8.3924349881796694</v>
      </c>
      <c r="S63" s="65">
        <f t="shared" si="10"/>
        <v>10.626865671641792</v>
      </c>
      <c r="T63" s="65">
        <f t="shared" si="10"/>
        <v>6.20245757753072</v>
      </c>
      <c r="U63" s="62"/>
      <c r="V63" s="65">
        <f t="shared" si="11"/>
        <v>3.0392883617494442</v>
      </c>
      <c r="W63" s="65">
        <f t="shared" si="11"/>
        <v>3.5631293570875293</v>
      </c>
      <c r="X63" s="65">
        <f t="shared" si="11"/>
        <v>2.5586353944562901</v>
      </c>
      <c r="Y63" s="62"/>
      <c r="Z63" s="65">
        <f t="shared" si="12"/>
        <v>0.23310023310023309</v>
      </c>
      <c r="AA63" s="65">
        <f t="shared" si="12"/>
        <v>0.54054054054054057</v>
      </c>
      <c r="AB63" s="65">
        <f t="shared" si="12"/>
        <v>0</v>
      </c>
      <c r="AD63" s="9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"/>
    </row>
    <row r="64" spans="1:57" ht="15" customHeight="1" x14ac:dyDescent="0.25">
      <c r="A64" s="4" t="s">
        <v>60</v>
      </c>
      <c r="B64" s="65">
        <f t="shared" si="6"/>
        <v>7.3511060692002266</v>
      </c>
      <c r="C64" s="65">
        <f t="shared" si="6"/>
        <v>9.5869514198544952</v>
      </c>
      <c r="D64" s="65">
        <f t="shared" si="6"/>
        <v>5.2591128678085202</v>
      </c>
      <c r="E64" s="62"/>
      <c r="F64" s="65">
        <f t="shared" si="7"/>
        <v>10.798548094373865</v>
      </c>
      <c r="G64" s="65">
        <f t="shared" si="7"/>
        <v>13.251426064063185</v>
      </c>
      <c r="H64" s="65">
        <f t="shared" si="7"/>
        <v>8.1728511038046037</v>
      </c>
      <c r="I64" s="62"/>
      <c r="J64" s="65">
        <f t="shared" si="8"/>
        <v>9.1733040373523753</v>
      </c>
      <c r="K64" s="65">
        <f t="shared" si="8"/>
        <v>11.263736263736265</v>
      </c>
      <c r="L64" s="65">
        <f t="shared" si="8"/>
        <v>7.0840197693574956</v>
      </c>
      <c r="M64" s="62"/>
      <c r="N64" s="65">
        <f t="shared" si="9"/>
        <v>6.5224625623960071</v>
      </c>
      <c r="O64" s="65">
        <f t="shared" si="9"/>
        <v>8.5948158253751714</v>
      </c>
      <c r="P64" s="65">
        <f t="shared" si="9"/>
        <v>4.5484080571799872</v>
      </c>
      <c r="Q64" s="62"/>
      <c r="R64" s="65">
        <f t="shared" si="10"/>
        <v>6.2958435207823964</v>
      </c>
      <c r="S64" s="65">
        <f t="shared" si="10"/>
        <v>8.6411609498680733</v>
      </c>
      <c r="T64" s="65">
        <f t="shared" si="10"/>
        <v>4.2710706150341684</v>
      </c>
      <c r="U64" s="62"/>
      <c r="V64" s="65">
        <f t="shared" si="11"/>
        <v>3.2350532350532348</v>
      </c>
      <c r="W64" s="65">
        <f t="shared" si="11"/>
        <v>4.5412418906394807</v>
      </c>
      <c r="X64" s="65">
        <f t="shared" si="11"/>
        <v>2.2010271460014672</v>
      </c>
      <c r="Y64" s="62"/>
      <c r="Z64" s="65">
        <f t="shared" si="12"/>
        <v>0.58004640371229699</v>
      </c>
      <c r="AA64" s="65">
        <f t="shared" si="12"/>
        <v>1.1049723756906076</v>
      </c>
      <c r="AB64" s="65">
        <f t="shared" si="12"/>
        <v>0.2</v>
      </c>
      <c r="AD64" s="9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"/>
    </row>
    <row r="65" spans="1:57" ht="15" customHeight="1" x14ac:dyDescent="0.25">
      <c r="A65" s="4" t="s">
        <v>61</v>
      </c>
      <c r="B65" s="65">
        <f t="shared" si="6"/>
        <v>10.23084025854109</v>
      </c>
      <c r="C65" s="65">
        <f t="shared" si="6"/>
        <v>13.266486694947938</v>
      </c>
      <c r="D65" s="65">
        <f t="shared" si="6"/>
        <v>7.4415308291991504</v>
      </c>
      <c r="E65" s="62"/>
      <c r="F65" s="65">
        <f t="shared" si="7"/>
        <v>13.199245757385292</v>
      </c>
      <c r="G65" s="65">
        <f t="shared" si="7"/>
        <v>16.152019002375297</v>
      </c>
      <c r="H65" s="65">
        <f t="shared" si="7"/>
        <v>9.8798397863818437</v>
      </c>
      <c r="I65" s="62"/>
      <c r="J65" s="65">
        <f t="shared" si="8"/>
        <v>13.047285464098074</v>
      </c>
      <c r="K65" s="65">
        <f t="shared" si="8"/>
        <v>17.20430107526882</v>
      </c>
      <c r="L65" s="65">
        <f t="shared" si="8"/>
        <v>9.0753424657534243</v>
      </c>
      <c r="M65" s="62"/>
      <c r="N65" s="65">
        <f t="shared" si="9"/>
        <v>6.7198177676537592</v>
      </c>
      <c r="O65" s="65">
        <f t="shared" si="9"/>
        <v>9.7560975609756095</v>
      </c>
      <c r="P65" s="65">
        <f t="shared" si="9"/>
        <v>4.0598290598290596</v>
      </c>
      <c r="Q65" s="62"/>
      <c r="R65" s="65">
        <f t="shared" si="10"/>
        <v>11.945031712473574</v>
      </c>
      <c r="S65" s="65">
        <f t="shared" si="10"/>
        <v>14.485981308411214</v>
      </c>
      <c r="T65" s="65">
        <f t="shared" si="10"/>
        <v>9.8455598455598459</v>
      </c>
      <c r="U65" s="62"/>
      <c r="V65" s="65">
        <f t="shared" si="11"/>
        <v>2.8189910979228485</v>
      </c>
      <c r="W65" s="65">
        <f t="shared" si="11"/>
        <v>3.4013605442176873</v>
      </c>
      <c r="X65" s="65">
        <f t="shared" si="11"/>
        <v>2.3684210526315792</v>
      </c>
      <c r="Y65" s="62"/>
      <c r="Z65" s="65">
        <f t="shared" si="12"/>
        <v>2.1739130434782608</v>
      </c>
      <c r="AA65" s="65">
        <f t="shared" si="12"/>
        <v>0</v>
      </c>
      <c r="AB65" s="65">
        <f t="shared" si="12"/>
        <v>3.2520325203252036</v>
      </c>
      <c r="AD65" s="9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"/>
    </row>
    <row r="66" spans="1:57" ht="15" customHeight="1" x14ac:dyDescent="0.25">
      <c r="A66" s="93" t="s">
        <v>62</v>
      </c>
      <c r="B66" s="65">
        <f t="shared" si="6"/>
        <v>11.487674649103175</v>
      </c>
      <c r="C66" s="65">
        <f t="shared" si="6"/>
        <v>12.941250630358041</v>
      </c>
      <c r="D66" s="65">
        <f t="shared" si="6"/>
        <v>9.9915655615389607</v>
      </c>
      <c r="E66" s="62"/>
      <c r="F66" s="65">
        <f t="shared" si="7"/>
        <v>13.88442024501918</v>
      </c>
      <c r="G66" s="65">
        <f t="shared" si="7"/>
        <v>15.193621867881548</v>
      </c>
      <c r="H66" s="65">
        <f t="shared" si="7"/>
        <v>12.327282579246816</v>
      </c>
      <c r="I66" s="62"/>
      <c r="J66" s="65">
        <f t="shared" si="8"/>
        <v>16.322020520915547</v>
      </c>
      <c r="K66" s="65">
        <f t="shared" si="8"/>
        <v>17.652411282984531</v>
      </c>
      <c r="L66" s="65">
        <f t="shared" si="8"/>
        <v>14.87820934825543</v>
      </c>
      <c r="M66" s="62"/>
      <c r="N66" s="65">
        <f t="shared" si="9"/>
        <v>10.294408219719422</v>
      </c>
      <c r="O66" s="65">
        <f t="shared" si="9"/>
        <v>11.595361855257897</v>
      </c>
      <c r="P66" s="65">
        <f t="shared" si="9"/>
        <v>9.0234375</v>
      </c>
      <c r="Q66" s="62"/>
      <c r="R66" s="65">
        <f t="shared" si="10"/>
        <v>11.298315163528246</v>
      </c>
      <c r="S66" s="65">
        <f t="shared" si="10"/>
        <v>12.859504132231406</v>
      </c>
      <c r="T66" s="65">
        <f t="shared" si="10"/>
        <v>9.7391878507758332</v>
      </c>
      <c r="U66" s="62"/>
      <c r="V66" s="65">
        <f t="shared" si="11"/>
        <v>4.7408063801506426</v>
      </c>
      <c r="W66" s="65">
        <f t="shared" si="11"/>
        <v>5.4966248794599801</v>
      </c>
      <c r="X66" s="65">
        <f t="shared" si="11"/>
        <v>4.0983606557377046</v>
      </c>
      <c r="Y66" s="62"/>
      <c r="Z66" s="65">
        <f t="shared" si="12"/>
        <v>1.4610389610389609</v>
      </c>
      <c r="AA66" s="65">
        <f t="shared" si="12"/>
        <v>1.9064124783362217</v>
      </c>
      <c r="AB66" s="65">
        <f t="shared" si="12"/>
        <v>1.0687022900763359</v>
      </c>
      <c r="AD66" s="9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"/>
    </row>
    <row r="67" spans="1:57" ht="15" customHeight="1" x14ac:dyDescent="0.25">
      <c r="A67" s="4" t="s">
        <v>63</v>
      </c>
      <c r="B67" s="65">
        <f t="shared" si="6"/>
        <v>10.663030998851895</v>
      </c>
      <c r="C67" s="65">
        <f t="shared" si="6"/>
        <v>13.180920124188541</v>
      </c>
      <c r="D67" s="65">
        <f t="shared" si="6"/>
        <v>8.0583941605839406</v>
      </c>
      <c r="E67" s="62"/>
      <c r="F67" s="65">
        <f t="shared" si="7"/>
        <v>12.145748987854251</v>
      </c>
      <c r="G67" s="65">
        <f t="shared" si="7"/>
        <v>14.25364758698092</v>
      </c>
      <c r="H67" s="65">
        <f t="shared" si="7"/>
        <v>9.9045346062052513</v>
      </c>
      <c r="I67" s="62"/>
      <c r="J67" s="65">
        <f t="shared" si="8"/>
        <v>15.498938428874734</v>
      </c>
      <c r="K67" s="65">
        <f t="shared" si="8"/>
        <v>19.429347826086957</v>
      </c>
      <c r="L67" s="65">
        <f t="shared" si="8"/>
        <v>11.225997045790251</v>
      </c>
      <c r="M67" s="62"/>
      <c r="N67" s="65">
        <f t="shared" si="9"/>
        <v>7.81627719580983</v>
      </c>
      <c r="O67" s="65">
        <f t="shared" si="9"/>
        <v>10.271903323262841</v>
      </c>
      <c r="P67" s="65">
        <f t="shared" si="9"/>
        <v>5.0086355785837648</v>
      </c>
      <c r="Q67" s="62"/>
      <c r="R67" s="65">
        <f t="shared" si="10"/>
        <v>11.794138670478914</v>
      </c>
      <c r="S67" s="65">
        <f t="shared" si="10"/>
        <v>14.553314121037463</v>
      </c>
      <c r="T67" s="65">
        <f t="shared" si="10"/>
        <v>9.0780141843971638</v>
      </c>
      <c r="U67" s="62"/>
      <c r="V67" s="65">
        <f t="shared" si="11"/>
        <v>4.8964218455743875</v>
      </c>
      <c r="W67" s="65">
        <f t="shared" si="11"/>
        <v>5.7026476578411405</v>
      </c>
      <c r="X67" s="65">
        <f t="shared" si="11"/>
        <v>4.2031523642732047</v>
      </c>
      <c r="Y67" s="62"/>
      <c r="Z67" s="65">
        <f t="shared" si="12"/>
        <v>0</v>
      </c>
      <c r="AA67" s="65">
        <f t="shared" si="12"/>
        <v>0</v>
      </c>
      <c r="AB67" s="65">
        <f t="shared" si="12"/>
        <v>0</v>
      </c>
      <c r="AD67" s="9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"/>
    </row>
    <row r="68" spans="1:57" ht="15" customHeight="1" x14ac:dyDescent="0.25">
      <c r="A68" s="4" t="s">
        <v>64</v>
      </c>
      <c r="B68" s="65">
        <f t="shared" si="6"/>
        <v>8.0934185387706705</v>
      </c>
      <c r="C68" s="65">
        <f t="shared" si="6"/>
        <v>9.5051907779425644</v>
      </c>
      <c r="D68" s="65">
        <f t="shared" si="6"/>
        <v>6.7443957742849783</v>
      </c>
      <c r="E68" s="62"/>
      <c r="F68" s="65">
        <f t="shared" si="7"/>
        <v>10.275522427791827</v>
      </c>
      <c r="G68" s="65">
        <f t="shared" si="7"/>
        <v>11.696826645685812</v>
      </c>
      <c r="H68" s="65">
        <f t="shared" si="7"/>
        <v>8.8108108108108105</v>
      </c>
      <c r="I68" s="62"/>
      <c r="J68" s="65">
        <f t="shared" si="8"/>
        <v>11.06276150627615</v>
      </c>
      <c r="K68" s="65">
        <f t="shared" si="8"/>
        <v>12.825585229146061</v>
      </c>
      <c r="L68" s="65">
        <f t="shared" si="8"/>
        <v>9.2454112848402445</v>
      </c>
      <c r="M68" s="62"/>
      <c r="N68" s="65">
        <f t="shared" si="9"/>
        <v>8.0873671782762688</v>
      </c>
      <c r="O68" s="65">
        <f t="shared" si="9"/>
        <v>8.4639498432601883</v>
      </c>
      <c r="P68" s="65">
        <f t="shared" si="9"/>
        <v>7.7075098814229248</v>
      </c>
      <c r="Q68" s="62"/>
      <c r="R68" s="65">
        <f t="shared" si="10"/>
        <v>8.2275266632808535</v>
      </c>
      <c r="S68" s="65">
        <f t="shared" si="10"/>
        <v>10.56672760511883</v>
      </c>
      <c r="T68" s="65">
        <f t="shared" si="10"/>
        <v>6.2105926860025225</v>
      </c>
      <c r="U68" s="62"/>
      <c r="V68" s="65">
        <f t="shared" si="11"/>
        <v>2.2614688778806804</v>
      </c>
      <c r="W68" s="65">
        <f t="shared" si="11"/>
        <v>2.4435223605348089</v>
      </c>
      <c r="X68" s="65">
        <f t="shared" si="11"/>
        <v>2.1018593371059016</v>
      </c>
      <c r="Y68" s="62"/>
      <c r="Z68" s="65">
        <f t="shared" si="12"/>
        <v>1.7770597738287561</v>
      </c>
      <c r="AA68" s="65">
        <f t="shared" si="12"/>
        <v>3.1954887218045109</v>
      </c>
      <c r="AB68" s="65">
        <f t="shared" si="12"/>
        <v>0.708215297450425</v>
      </c>
      <c r="AD68" s="9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"/>
    </row>
    <row r="69" spans="1:57" ht="15" customHeight="1" x14ac:dyDescent="0.25">
      <c r="A69" s="4" t="s">
        <v>65</v>
      </c>
      <c r="B69" s="65">
        <f t="shared" si="6"/>
        <v>10.786516853932584</v>
      </c>
      <c r="C69" s="65">
        <f t="shared" si="6"/>
        <v>12.555626191989827</v>
      </c>
      <c r="D69" s="65">
        <f t="shared" si="6"/>
        <v>8.9818417639429313</v>
      </c>
      <c r="E69" s="62"/>
      <c r="F69" s="65">
        <f t="shared" si="7"/>
        <v>14.802448525319978</v>
      </c>
      <c r="G69" s="65">
        <f t="shared" si="7"/>
        <v>14.826498422712934</v>
      </c>
      <c r="H69" s="65">
        <f t="shared" si="7"/>
        <v>14.775413711583923</v>
      </c>
      <c r="I69" s="62"/>
      <c r="J69" s="65">
        <f t="shared" si="8"/>
        <v>11.854103343465045</v>
      </c>
      <c r="K69" s="65">
        <f t="shared" si="8"/>
        <v>14.522821576763487</v>
      </c>
      <c r="L69" s="65">
        <f t="shared" si="8"/>
        <v>8.6003372681281629</v>
      </c>
      <c r="M69" s="62"/>
      <c r="N69" s="65">
        <f t="shared" si="9"/>
        <v>10.143540669856458</v>
      </c>
      <c r="O69" s="65">
        <f t="shared" si="9"/>
        <v>12.572533849129593</v>
      </c>
      <c r="P69" s="65">
        <f t="shared" si="9"/>
        <v>7.7651515151515156</v>
      </c>
      <c r="Q69" s="62"/>
      <c r="R69" s="65">
        <f t="shared" si="10"/>
        <v>7.7540106951871666</v>
      </c>
      <c r="S69" s="65">
        <f t="shared" si="10"/>
        <v>10.056925996204933</v>
      </c>
      <c r="T69" s="65">
        <f t="shared" si="10"/>
        <v>5.7142857142857144</v>
      </c>
      <c r="U69" s="62"/>
      <c r="V69" s="65">
        <f t="shared" si="11"/>
        <v>5.4437869822485201</v>
      </c>
      <c r="W69" s="65">
        <f t="shared" si="11"/>
        <v>6.8181818181818175</v>
      </c>
      <c r="X69" s="65">
        <f t="shared" si="11"/>
        <v>4.231625835189309</v>
      </c>
      <c r="Y69" s="62"/>
      <c r="Z69" s="65">
        <f t="shared" si="12"/>
        <v>10.476190476190476</v>
      </c>
      <c r="AA69" s="65">
        <f t="shared" si="12"/>
        <v>12.5</v>
      </c>
      <c r="AB69" s="65">
        <f t="shared" si="12"/>
        <v>9.5890410958904102</v>
      </c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</row>
    <row r="70" spans="1:57" ht="15" customHeight="1" x14ac:dyDescent="0.25">
      <c r="A70" s="4" t="s">
        <v>66</v>
      </c>
      <c r="B70" s="65">
        <f t="shared" si="6"/>
        <v>7.8173076923076925</v>
      </c>
      <c r="C70" s="65">
        <f t="shared" si="6"/>
        <v>9.7709026825925207</v>
      </c>
      <c r="D70" s="65">
        <f t="shared" si="6"/>
        <v>5.9323634989608918</v>
      </c>
      <c r="E70" s="62"/>
      <c r="F70" s="65">
        <f t="shared" si="7"/>
        <v>8.5775553967119382</v>
      </c>
      <c r="G70" s="65">
        <f t="shared" si="7"/>
        <v>9.9732262382864789</v>
      </c>
      <c r="H70" s="65">
        <f t="shared" si="7"/>
        <v>6.9785276073619631</v>
      </c>
      <c r="I70" s="62"/>
      <c r="J70" s="65">
        <f t="shared" si="8"/>
        <v>9.1650671785028788</v>
      </c>
      <c r="K70" s="65">
        <f t="shared" si="8"/>
        <v>12.25259189443921</v>
      </c>
      <c r="L70" s="65">
        <f t="shared" si="8"/>
        <v>5.9628543499511242</v>
      </c>
      <c r="M70" s="62"/>
      <c r="N70" s="65">
        <f t="shared" si="9"/>
        <v>7.6547231270358314</v>
      </c>
      <c r="O70" s="65">
        <f t="shared" si="9"/>
        <v>9.8976109215017072</v>
      </c>
      <c r="P70" s="65">
        <f t="shared" si="9"/>
        <v>5.6074766355140184</v>
      </c>
      <c r="Q70" s="62"/>
      <c r="R70" s="65">
        <f t="shared" si="10"/>
        <v>9.5787362086258785</v>
      </c>
      <c r="S70" s="65">
        <f t="shared" si="10"/>
        <v>11.437908496732026</v>
      </c>
      <c r="T70" s="65">
        <f t="shared" si="10"/>
        <v>7.9925650557620811</v>
      </c>
      <c r="U70" s="62"/>
      <c r="V70" s="65">
        <f t="shared" si="11"/>
        <v>3.1892274982282065</v>
      </c>
      <c r="W70" s="65">
        <f t="shared" si="11"/>
        <v>4.0061633281972266</v>
      </c>
      <c r="X70" s="65">
        <f t="shared" si="11"/>
        <v>2.4934383202099739</v>
      </c>
      <c r="Y70" s="62"/>
      <c r="Z70" s="65">
        <f t="shared" si="12"/>
        <v>1.8450184501845017</v>
      </c>
      <c r="AA70" s="65">
        <f t="shared" si="12"/>
        <v>1.8867924528301887</v>
      </c>
      <c r="AB70" s="65">
        <f t="shared" si="12"/>
        <v>1.8181818181818181</v>
      </c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</row>
    <row r="71" spans="1:57" ht="15" customHeight="1" x14ac:dyDescent="0.25">
      <c r="A71" s="4" t="s">
        <v>67</v>
      </c>
      <c r="B71" s="65">
        <f t="shared" ref="B71:D81" si="13">+B29/AE29*100</f>
        <v>7.5297225891677675</v>
      </c>
      <c r="C71" s="65">
        <f t="shared" si="13"/>
        <v>9.7052694254242322</v>
      </c>
      <c r="D71" s="65">
        <f t="shared" si="13"/>
        <v>5.4140127388535033</v>
      </c>
      <c r="E71" s="62"/>
      <c r="F71" s="65">
        <f t="shared" ref="F71:H81" si="14">+F29/AI29*100</f>
        <v>7.3909830007390989</v>
      </c>
      <c r="G71" s="65">
        <f t="shared" si="14"/>
        <v>9.79020979020979</v>
      </c>
      <c r="H71" s="65">
        <f t="shared" si="14"/>
        <v>4.7021943573667713</v>
      </c>
      <c r="I71" s="62"/>
      <c r="J71" s="65">
        <f t="shared" ref="J71:L81" si="15">+J29/AM29*100</f>
        <v>12.282229965156795</v>
      </c>
      <c r="K71" s="65">
        <f t="shared" si="15"/>
        <v>15.502555366269167</v>
      </c>
      <c r="L71" s="65">
        <f t="shared" si="15"/>
        <v>8.9126559714795004</v>
      </c>
      <c r="M71" s="62"/>
      <c r="N71" s="65">
        <f t="shared" ref="N71:P81" si="16">+N29/AQ29*100</f>
        <v>9.0909090909090917</v>
      </c>
      <c r="O71" s="65">
        <f t="shared" si="16"/>
        <v>10.380622837370241</v>
      </c>
      <c r="P71" s="65">
        <f t="shared" si="16"/>
        <v>7.6923076923076925</v>
      </c>
      <c r="Q71" s="62"/>
      <c r="R71" s="65">
        <f t="shared" ref="R71:T81" si="17">+R29/AU29*100</f>
        <v>5.0824175824175821</v>
      </c>
      <c r="S71" s="65">
        <f t="shared" si="17"/>
        <v>6.8613138686131396</v>
      </c>
      <c r="T71" s="65">
        <f t="shared" si="17"/>
        <v>3.5019455252918288</v>
      </c>
      <c r="U71" s="62"/>
      <c r="V71" s="65">
        <f t="shared" ref="V71:X81" si="18">+V29/AY29*100</f>
        <v>5.7097541633624109</v>
      </c>
      <c r="W71" s="65">
        <f t="shared" si="18"/>
        <v>7.4576271186440684</v>
      </c>
      <c r="X71" s="65">
        <f t="shared" si="18"/>
        <v>4.1728763040238457</v>
      </c>
      <c r="Y71" s="62"/>
      <c r="Z71" s="65">
        <f t="shared" ref="Z71:AB81" si="19">+Z29/BC29*100</f>
        <v>5.1652892561983474</v>
      </c>
      <c r="AA71" s="65">
        <f t="shared" si="19"/>
        <v>6.8627450980392162</v>
      </c>
      <c r="AB71" s="65">
        <f t="shared" si="19"/>
        <v>3.9285714285714284</v>
      </c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</row>
    <row r="72" spans="1:57" ht="15" customHeight="1" x14ac:dyDescent="0.25">
      <c r="A72" s="4" t="s">
        <v>68</v>
      </c>
      <c r="B72" s="65">
        <f t="shared" si="13"/>
        <v>6.5028725094731694</v>
      </c>
      <c r="C72" s="65">
        <f t="shared" si="13"/>
        <v>8.904963831379396</v>
      </c>
      <c r="D72" s="65">
        <f t="shared" si="13"/>
        <v>4.1946308724832218</v>
      </c>
      <c r="E72" s="62"/>
      <c r="F72" s="65">
        <f t="shared" si="14"/>
        <v>8.7973273942093542</v>
      </c>
      <c r="G72" s="65">
        <f t="shared" si="14"/>
        <v>10.542476970317297</v>
      </c>
      <c r="H72" s="65">
        <f t="shared" si="14"/>
        <v>6.7155067155067156</v>
      </c>
      <c r="I72" s="62"/>
      <c r="J72" s="65">
        <f t="shared" si="15"/>
        <v>9.7463284379172226</v>
      </c>
      <c r="K72" s="65">
        <f t="shared" si="15"/>
        <v>13.263979193758127</v>
      </c>
      <c r="L72" s="65">
        <f t="shared" si="15"/>
        <v>6.0356652949245539</v>
      </c>
      <c r="M72" s="62"/>
      <c r="N72" s="65">
        <f t="shared" si="16"/>
        <v>7.6498422712933749</v>
      </c>
      <c r="O72" s="65">
        <f t="shared" si="16"/>
        <v>11.162790697674419</v>
      </c>
      <c r="P72" s="65">
        <f t="shared" si="16"/>
        <v>4.0128410914927768</v>
      </c>
      <c r="Q72" s="62"/>
      <c r="R72" s="65">
        <f t="shared" si="17"/>
        <v>5.751173708920188</v>
      </c>
      <c r="S72" s="65">
        <f t="shared" si="17"/>
        <v>7.8636959370904327</v>
      </c>
      <c r="T72" s="65">
        <f t="shared" si="17"/>
        <v>4.0382571732199786</v>
      </c>
      <c r="U72" s="62"/>
      <c r="V72" s="65">
        <f t="shared" si="18"/>
        <v>2.1739130434782608</v>
      </c>
      <c r="W72" s="65">
        <f t="shared" si="18"/>
        <v>3.0448717948717947</v>
      </c>
      <c r="X72" s="65">
        <f t="shared" si="18"/>
        <v>1.4550264550264549</v>
      </c>
      <c r="Y72" s="62"/>
      <c r="Z72" s="65">
        <f t="shared" si="19"/>
        <v>0.56074766355140182</v>
      </c>
      <c r="AA72" s="65">
        <f t="shared" si="19"/>
        <v>0.4329004329004329</v>
      </c>
      <c r="AB72" s="65">
        <f t="shared" si="19"/>
        <v>0.6578947368421052</v>
      </c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</row>
    <row r="73" spans="1:57" ht="15" customHeight="1" x14ac:dyDescent="0.25">
      <c r="A73" s="4" t="s">
        <v>69</v>
      </c>
      <c r="B73" s="65">
        <f t="shared" si="13"/>
        <v>9.1804979253112045</v>
      </c>
      <c r="C73" s="65">
        <f t="shared" si="13"/>
        <v>11.453287197231834</v>
      </c>
      <c r="D73" s="65">
        <f t="shared" si="13"/>
        <v>6.9108500345542501</v>
      </c>
      <c r="E73" s="62"/>
      <c r="F73" s="65">
        <f t="shared" si="14"/>
        <v>12.449799196787147</v>
      </c>
      <c r="G73" s="65">
        <f t="shared" si="14"/>
        <v>12.990936555891238</v>
      </c>
      <c r="H73" s="65">
        <f t="shared" si="14"/>
        <v>11.83533447684391</v>
      </c>
      <c r="I73" s="62"/>
      <c r="J73" s="65">
        <f t="shared" si="15"/>
        <v>13.188798554652212</v>
      </c>
      <c r="K73" s="65">
        <f t="shared" si="15"/>
        <v>16.34782608695652</v>
      </c>
      <c r="L73" s="65">
        <f t="shared" si="15"/>
        <v>9.7744360902255636</v>
      </c>
      <c r="M73" s="62"/>
      <c r="N73" s="65">
        <f t="shared" si="16"/>
        <v>6.3316582914572859</v>
      </c>
      <c r="O73" s="65">
        <f t="shared" si="16"/>
        <v>8.3507306889352826</v>
      </c>
      <c r="P73" s="65">
        <f t="shared" si="16"/>
        <v>4.4573643410852712</v>
      </c>
      <c r="Q73" s="62"/>
      <c r="R73" s="65">
        <f t="shared" si="17"/>
        <v>9.6476510067114098</v>
      </c>
      <c r="S73" s="65">
        <f t="shared" si="17"/>
        <v>13.06532663316583</v>
      </c>
      <c r="T73" s="65">
        <f t="shared" si="17"/>
        <v>6.2184873949579833</v>
      </c>
      <c r="U73" s="62"/>
      <c r="V73" s="65">
        <f t="shared" si="18"/>
        <v>4.9571020019065779</v>
      </c>
      <c r="W73" s="65">
        <f t="shared" si="18"/>
        <v>6.7209775967413439</v>
      </c>
      <c r="X73" s="65">
        <f t="shared" si="18"/>
        <v>3.4050179211469538</v>
      </c>
      <c r="Y73" s="62"/>
      <c r="Z73" s="65">
        <f t="shared" si="19"/>
        <v>0</v>
      </c>
      <c r="AA73" s="65">
        <f t="shared" si="19"/>
        <v>0</v>
      </c>
      <c r="AB73" s="65">
        <f t="shared" si="19"/>
        <v>0</v>
      </c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</row>
    <row r="74" spans="1:57" ht="15" customHeight="1" x14ac:dyDescent="0.25">
      <c r="A74" s="4" t="s">
        <v>70</v>
      </c>
      <c r="B74" s="65">
        <f t="shared" si="13"/>
        <v>10.895400526172548</v>
      </c>
      <c r="C74" s="65">
        <f t="shared" si="13"/>
        <v>13.050630597696946</v>
      </c>
      <c r="D74" s="65">
        <f t="shared" si="13"/>
        <v>8.771613832853026</v>
      </c>
      <c r="E74" s="62"/>
      <c r="F74" s="65">
        <f t="shared" si="14"/>
        <v>12.55088195386703</v>
      </c>
      <c r="G74" s="65">
        <f t="shared" si="14"/>
        <v>14.471122647631407</v>
      </c>
      <c r="H74" s="65">
        <f t="shared" si="14"/>
        <v>10.44776119402985</v>
      </c>
      <c r="I74" s="62"/>
      <c r="J74" s="65">
        <f t="shared" si="15"/>
        <v>14.179431072210066</v>
      </c>
      <c r="K74" s="65">
        <f t="shared" si="15"/>
        <v>16.177703269069575</v>
      </c>
      <c r="L74" s="65">
        <f t="shared" si="15"/>
        <v>11.996336996336996</v>
      </c>
      <c r="M74" s="62"/>
      <c r="N74" s="65">
        <f t="shared" si="16"/>
        <v>9.5046082949308754</v>
      </c>
      <c r="O74" s="65">
        <f t="shared" si="16"/>
        <v>12.17877094972067</v>
      </c>
      <c r="P74" s="65">
        <f t="shared" si="16"/>
        <v>6.658739595719382</v>
      </c>
      <c r="Q74" s="62"/>
      <c r="R74" s="65">
        <f t="shared" si="17"/>
        <v>12.043010752688172</v>
      </c>
      <c r="S74" s="65">
        <f t="shared" si="17"/>
        <v>14.036697247706423</v>
      </c>
      <c r="T74" s="65">
        <f t="shared" si="17"/>
        <v>10.283400809716598</v>
      </c>
      <c r="U74" s="62"/>
      <c r="V74" s="65">
        <f t="shared" si="18"/>
        <v>4.088471849865952</v>
      </c>
      <c r="W74" s="65">
        <f t="shared" si="18"/>
        <v>5.5727554179566559</v>
      </c>
      <c r="X74" s="65">
        <f t="shared" si="18"/>
        <v>2.9550827423167849</v>
      </c>
      <c r="Y74" s="62"/>
      <c r="Z74" s="65">
        <f t="shared" si="19"/>
        <v>0.42194092827004215</v>
      </c>
      <c r="AA74" s="65">
        <f t="shared" si="19"/>
        <v>0</v>
      </c>
      <c r="AB74" s="65">
        <f t="shared" si="19"/>
        <v>0.76335877862595414</v>
      </c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</row>
    <row r="75" spans="1:57" ht="15" customHeight="1" x14ac:dyDescent="0.25">
      <c r="A75" s="4" t="s">
        <v>71</v>
      </c>
      <c r="B75" s="65">
        <f t="shared" si="13"/>
        <v>8.1877146127432265</v>
      </c>
      <c r="C75" s="65">
        <f t="shared" si="13"/>
        <v>10.179189881042012</v>
      </c>
      <c r="D75" s="65">
        <f t="shared" si="13"/>
        <v>6.1417079207920793</v>
      </c>
      <c r="E75" s="62"/>
      <c r="F75" s="65">
        <f t="shared" si="14"/>
        <v>10.132890365448505</v>
      </c>
      <c r="G75" s="65">
        <f t="shared" si="14"/>
        <v>11.818181818181818</v>
      </c>
      <c r="H75" s="65">
        <f t="shared" si="14"/>
        <v>8.0882352941176467</v>
      </c>
      <c r="I75" s="62"/>
      <c r="J75" s="65">
        <f t="shared" si="15"/>
        <v>11.372397841171935</v>
      </c>
      <c r="K75" s="65">
        <f t="shared" si="15"/>
        <v>12.881608339538348</v>
      </c>
      <c r="L75" s="65">
        <f t="shared" si="15"/>
        <v>9.7521982414068749</v>
      </c>
      <c r="M75" s="62"/>
      <c r="N75" s="65">
        <f t="shared" si="16"/>
        <v>8.2824760244115083</v>
      </c>
      <c r="O75" s="65">
        <f t="shared" si="16"/>
        <v>10.268948655256724</v>
      </c>
      <c r="P75" s="65">
        <f t="shared" si="16"/>
        <v>5.998125585754452</v>
      </c>
      <c r="Q75" s="62"/>
      <c r="R75" s="65">
        <f t="shared" si="17"/>
        <v>7.8306032760687181</v>
      </c>
      <c r="S75" s="65">
        <f t="shared" si="17"/>
        <v>10.025062656641603</v>
      </c>
      <c r="T75" s="65">
        <f t="shared" si="17"/>
        <v>5.8192955589586521</v>
      </c>
      <c r="U75" s="62"/>
      <c r="V75" s="65">
        <f t="shared" si="18"/>
        <v>3.7832788416627747</v>
      </c>
      <c r="W75" s="65">
        <f t="shared" si="18"/>
        <v>5.942622950819672</v>
      </c>
      <c r="X75" s="65">
        <f t="shared" si="18"/>
        <v>1.9742489270386268</v>
      </c>
      <c r="Y75" s="62"/>
      <c r="Z75" s="65">
        <f t="shared" si="19"/>
        <v>1.0657193605683837</v>
      </c>
      <c r="AA75" s="65">
        <f t="shared" si="19"/>
        <v>1.6129032258064515</v>
      </c>
      <c r="AB75" s="65">
        <f t="shared" si="19"/>
        <v>0.63492063492063489</v>
      </c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</row>
    <row r="76" spans="1:57" ht="15" customHeight="1" x14ac:dyDescent="0.25">
      <c r="A76" s="4" t="s">
        <v>72</v>
      </c>
      <c r="B76" s="65">
        <f t="shared" si="13"/>
        <v>8.9518668466036893</v>
      </c>
      <c r="C76" s="65">
        <f t="shared" si="13"/>
        <v>11.870613365883429</v>
      </c>
      <c r="D76" s="65">
        <f t="shared" si="13"/>
        <v>6.132075471698113</v>
      </c>
      <c r="E76" s="62"/>
      <c r="F76" s="65">
        <f t="shared" si="14"/>
        <v>13.102595797280594</v>
      </c>
      <c r="G76" s="65">
        <f t="shared" si="14"/>
        <v>16.363636363636363</v>
      </c>
      <c r="H76" s="65">
        <f t="shared" si="14"/>
        <v>9.2140921409214087</v>
      </c>
      <c r="I76" s="62"/>
      <c r="J76" s="65">
        <f t="shared" si="15"/>
        <v>13.460076045627375</v>
      </c>
      <c r="K76" s="65">
        <f t="shared" si="15"/>
        <v>16.615853658536587</v>
      </c>
      <c r="L76" s="65">
        <f t="shared" si="15"/>
        <v>10.318664643399089</v>
      </c>
      <c r="M76" s="62"/>
      <c r="N76" s="65">
        <f t="shared" si="16"/>
        <v>7.2625698324022352</v>
      </c>
      <c r="O76" s="65">
        <f t="shared" si="16"/>
        <v>9.9264705882352935</v>
      </c>
      <c r="P76" s="65">
        <f t="shared" si="16"/>
        <v>4.5283018867924527</v>
      </c>
      <c r="Q76" s="62"/>
      <c r="R76" s="65">
        <f t="shared" si="17"/>
        <v>6.601650412603151</v>
      </c>
      <c r="S76" s="65">
        <f t="shared" si="17"/>
        <v>9.7315436241610733</v>
      </c>
      <c r="T76" s="65">
        <f t="shared" si="17"/>
        <v>4.0705563093622796</v>
      </c>
      <c r="U76" s="62"/>
      <c r="V76" s="65">
        <f t="shared" si="18"/>
        <v>3.9094650205761319</v>
      </c>
      <c r="W76" s="65">
        <f t="shared" si="18"/>
        <v>5.0458715596330279</v>
      </c>
      <c r="X76" s="65">
        <f t="shared" si="18"/>
        <v>2.9850746268656714</v>
      </c>
      <c r="Y76" s="62"/>
      <c r="Z76" s="65">
        <f t="shared" si="19"/>
        <v>1.1204481792717087</v>
      </c>
      <c r="AA76" s="65">
        <f t="shared" si="19"/>
        <v>1.2121212121212122</v>
      </c>
      <c r="AB76" s="65">
        <f t="shared" si="19"/>
        <v>1.0416666666666665</v>
      </c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</row>
    <row r="77" spans="1:57" ht="15" customHeight="1" x14ac:dyDescent="0.25">
      <c r="A77" s="4" t="s">
        <v>73</v>
      </c>
      <c r="B77" s="65">
        <f t="shared" si="13"/>
        <v>11.459446621541385</v>
      </c>
      <c r="C77" s="65">
        <f t="shared" si="13"/>
        <v>13.715236510577608</v>
      </c>
      <c r="D77" s="65">
        <f t="shared" si="13"/>
        <v>9.2074038917892747</v>
      </c>
      <c r="E77" s="62"/>
      <c r="F77" s="65">
        <f t="shared" si="14"/>
        <v>14.543679843826258</v>
      </c>
      <c r="G77" s="65">
        <f t="shared" si="14"/>
        <v>15.939447907390916</v>
      </c>
      <c r="H77" s="65">
        <f t="shared" si="14"/>
        <v>12.85097192224622</v>
      </c>
      <c r="I77" s="62"/>
      <c r="J77" s="65">
        <f t="shared" si="15"/>
        <v>14.653110047846891</v>
      </c>
      <c r="K77" s="65">
        <f t="shared" si="15"/>
        <v>17.203107658157602</v>
      </c>
      <c r="L77" s="65">
        <f t="shared" si="15"/>
        <v>11.673151750972762</v>
      </c>
      <c r="M77" s="62"/>
      <c r="N77" s="65">
        <f t="shared" si="16"/>
        <v>10.347376201034738</v>
      </c>
      <c r="O77" s="65">
        <f t="shared" si="16"/>
        <v>12.283236994219653</v>
      </c>
      <c r="P77" s="65">
        <f t="shared" si="16"/>
        <v>8.3207261724659602</v>
      </c>
      <c r="Q77" s="62"/>
      <c r="R77" s="65">
        <f t="shared" si="17"/>
        <v>10.90613130765057</v>
      </c>
      <c r="S77" s="65">
        <f t="shared" si="17"/>
        <v>12.778429073856975</v>
      </c>
      <c r="T77" s="65">
        <f t="shared" si="17"/>
        <v>9.2929292929292924</v>
      </c>
      <c r="U77" s="62"/>
      <c r="V77" s="65">
        <f t="shared" si="18"/>
        <v>6.367924528301887</v>
      </c>
      <c r="W77" s="65">
        <f t="shared" si="18"/>
        <v>8.8929219600725951</v>
      </c>
      <c r="X77" s="65">
        <f t="shared" si="18"/>
        <v>4.438280166435506</v>
      </c>
      <c r="Y77" s="62"/>
      <c r="Z77" s="65">
        <f t="shared" si="19"/>
        <v>0</v>
      </c>
      <c r="AA77" s="65">
        <f t="shared" si="19"/>
        <v>0</v>
      </c>
      <c r="AB77" s="65">
        <f t="shared" si="19"/>
        <v>0</v>
      </c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</row>
    <row r="78" spans="1:57" ht="15" customHeight="1" x14ac:dyDescent="0.25">
      <c r="A78" s="4" t="s">
        <v>74</v>
      </c>
      <c r="B78" s="65">
        <f t="shared" si="13"/>
        <v>8.2330284063553201</v>
      </c>
      <c r="C78" s="65">
        <f t="shared" si="13"/>
        <v>11.291963377416073</v>
      </c>
      <c r="D78" s="65">
        <f t="shared" si="13"/>
        <v>5.4844606946983543</v>
      </c>
      <c r="E78" s="62"/>
      <c r="F78" s="65">
        <f t="shared" si="14"/>
        <v>14.763779527559054</v>
      </c>
      <c r="G78" s="65">
        <f t="shared" si="14"/>
        <v>16.417910447761194</v>
      </c>
      <c r="H78" s="65">
        <f t="shared" si="14"/>
        <v>12.916666666666668</v>
      </c>
      <c r="I78" s="62"/>
      <c r="J78" s="65">
        <f t="shared" si="15"/>
        <v>12.239583333333332</v>
      </c>
      <c r="K78" s="65">
        <f t="shared" si="15"/>
        <v>15.228426395939088</v>
      </c>
      <c r="L78" s="65">
        <f t="shared" si="15"/>
        <v>9.0909090909090917</v>
      </c>
      <c r="M78" s="62"/>
      <c r="N78" s="65">
        <f t="shared" si="16"/>
        <v>7.1197411003236244</v>
      </c>
      <c r="O78" s="65">
        <f t="shared" si="16"/>
        <v>11.949685534591195</v>
      </c>
      <c r="P78" s="65">
        <f t="shared" si="16"/>
        <v>2</v>
      </c>
      <c r="Q78" s="62"/>
      <c r="R78" s="65">
        <f t="shared" si="17"/>
        <v>5.1282051282051277</v>
      </c>
      <c r="S78" s="65">
        <f t="shared" si="17"/>
        <v>7.3684210526315779</v>
      </c>
      <c r="T78" s="65">
        <f t="shared" si="17"/>
        <v>3.3472803347280333</v>
      </c>
      <c r="U78" s="62"/>
      <c r="V78" s="65">
        <f t="shared" si="18"/>
        <v>1.6835016835016834</v>
      </c>
      <c r="W78" s="65">
        <f t="shared" si="18"/>
        <v>3.4782608695652173</v>
      </c>
      <c r="X78" s="65">
        <f t="shared" si="18"/>
        <v>0.5494505494505495</v>
      </c>
      <c r="Y78" s="62"/>
      <c r="Z78" s="65">
        <f t="shared" si="19"/>
        <v>0</v>
      </c>
      <c r="AA78" s="65">
        <f t="shared" si="19"/>
        <v>0</v>
      </c>
      <c r="AB78" s="65">
        <f t="shared" si="19"/>
        <v>0</v>
      </c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</row>
    <row r="79" spans="1:57" ht="15" customHeight="1" x14ac:dyDescent="0.25">
      <c r="A79" s="4" t="s">
        <v>75</v>
      </c>
      <c r="B79" s="65">
        <f t="shared" si="13"/>
        <v>8.9234373336172936</v>
      </c>
      <c r="C79" s="65">
        <f t="shared" si="13"/>
        <v>11.395604395604396</v>
      </c>
      <c r="D79" s="65">
        <f t="shared" si="13"/>
        <v>6.599876058665564</v>
      </c>
      <c r="E79" s="62"/>
      <c r="F79" s="65">
        <f t="shared" si="14"/>
        <v>10.174654752233957</v>
      </c>
      <c r="G79" s="65">
        <f t="shared" si="14"/>
        <v>11.899313501144166</v>
      </c>
      <c r="H79" s="65">
        <f t="shared" si="14"/>
        <v>8.210251954821894</v>
      </c>
      <c r="I79" s="62"/>
      <c r="J79" s="65">
        <f t="shared" si="15"/>
        <v>12.373802743981361</v>
      </c>
      <c r="K79" s="65">
        <f t="shared" si="15"/>
        <v>15.416238437821173</v>
      </c>
      <c r="L79" s="65">
        <f t="shared" si="15"/>
        <v>9.2853416797078765</v>
      </c>
      <c r="M79" s="62"/>
      <c r="N79" s="65">
        <f t="shared" si="16"/>
        <v>9.967426710097719</v>
      </c>
      <c r="O79" s="65">
        <f t="shared" si="16"/>
        <v>13.451086956521738</v>
      </c>
      <c r="P79" s="65">
        <f t="shared" si="16"/>
        <v>6.7584480600750938</v>
      </c>
      <c r="Q79" s="62"/>
      <c r="R79" s="65">
        <f t="shared" si="17"/>
        <v>7.6308539944903577</v>
      </c>
      <c r="S79" s="65">
        <f t="shared" si="17"/>
        <v>10.240592227020358</v>
      </c>
      <c r="T79" s="65">
        <f t="shared" si="17"/>
        <v>5.5251368840219017</v>
      </c>
      <c r="U79" s="62"/>
      <c r="V79" s="65">
        <f t="shared" si="18"/>
        <v>3.8965904833270884</v>
      </c>
      <c r="W79" s="65">
        <f t="shared" si="18"/>
        <v>4.4240400667779634</v>
      </c>
      <c r="X79" s="65">
        <f t="shared" si="18"/>
        <v>3.4670292318150921</v>
      </c>
      <c r="Y79" s="62"/>
      <c r="Z79" s="65">
        <f t="shared" si="19"/>
        <v>1.5974440894568689</v>
      </c>
      <c r="AA79" s="65">
        <f t="shared" si="19"/>
        <v>3.3195020746887969</v>
      </c>
      <c r="AB79" s="65">
        <f t="shared" si="19"/>
        <v>0.51948051948051943</v>
      </c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</row>
    <row r="80" spans="1:57" ht="15" customHeight="1" x14ac:dyDescent="0.25">
      <c r="A80" s="4" t="s">
        <v>76</v>
      </c>
      <c r="B80" s="65">
        <f t="shared" si="13"/>
        <v>7.0731707317073162</v>
      </c>
      <c r="C80" s="65">
        <f t="shared" si="13"/>
        <v>8.7394500408385518</v>
      </c>
      <c r="D80" s="65">
        <f t="shared" si="13"/>
        <v>5.4221742649042355</v>
      </c>
      <c r="E80" s="62"/>
      <c r="F80" s="65">
        <f t="shared" si="14"/>
        <v>8.5691188358932902</v>
      </c>
      <c r="G80" s="65">
        <f t="shared" si="14"/>
        <v>10.513078470824949</v>
      </c>
      <c r="H80" s="65">
        <f t="shared" si="14"/>
        <v>6.3261752756819503</v>
      </c>
      <c r="I80" s="62"/>
      <c r="J80" s="65">
        <f t="shared" si="15"/>
        <v>10.177133655394526</v>
      </c>
      <c r="K80" s="65">
        <f t="shared" si="15"/>
        <v>11.658354114713216</v>
      </c>
      <c r="L80" s="65">
        <f t="shared" si="15"/>
        <v>8.5942704863424382</v>
      </c>
      <c r="M80" s="62"/>
      <c r="N80" s="65">
        <f t="shared" si="16"/>
        <v>6.5286624203821653</v>
      </c>
      <c r="O80" s="65">
        <f t="shared" si="16"/>
        <v>9.1653027823240585</v>
      </c>
      <c r="P80" s="65">
        <f t="shared" si="16"/>
        <v>4.0310077519379846</v>
      </c>
      <c r="Q80" s="62"/>
      <c r="R80" s="65">
        <f t="shared" si="17"/>
        <v>5.8905058905058905</v>
      </c>
      <c r="S80" s="65">
        <f t="shared" si="17"/>
        <v>7.0442992011619463</v>
      </c>
      <c r="T80" s="65">
        <f t="shared" si="17"/>
        <v>4.8376408217362492</v>
      </c>
      <c r="U80" s="62"/>
      <c r="V80" s="65">
        <f t="shared" si="18"/>
        <v>3.4548035967818267</v>
      </c>
      <c r="W80" s="65">
        <f t="shared" si="18"/>
        <v>3.8543897216274088</v>
      </c>
      <c r="X80" s="65">
        <f t="shared" si="18"/>
        <v>3.1382527565733676</v>
      </c>
      <c r="Y80" s="62"/>
      <c r="Z80" s="65">
        <f t="shared" si="19"/>
        <v>0.69284064665127021</v>
      </c>
      <c r="AA80" s="65">
        <f t="shared" si="19"/>
        <v>0.45248868778280549</v>
      </c>
      <c r="AB80" s="65">
        <f t="shared" si="19"/>
        <v>0.94339622641509435</v>
      </c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</row>
    <row r="81" spans="1:57" ht="15" customHeight="1" thickBot="1" x14ac:dyDescent="0.3">
      <c r="A81" s="54" t="s">
        <v>77</v>
      </c>
      <c r="B81" s="68">
        <f t="shared" si="13"/>
        <v>13.844144536351763</v>
      </c>
      <c r="C81" s="68">
        <f t="shared" si="13"/>
        <v>15.81160639192599</v>
      </c>
      <c r="D81" s="68">
        <f t="shared" si="13"/>
        <v>11.732851985559567</v>
      </c>
      <c r="E81" s="61"/>
      <c r="F81" s="68">
        <f t="shared" si="14"/>
        <v>16.960651289009498</v>
      </c>
      <c r="G81" s="68">
        <f t="shared" si="14"/>
        <v>18.567639257294431</v>
      </c>
      <c r="H81" s="68">
        <f t="shared" si="14"/>
        <v>15.277777777777779</v>
      </c>
      <c r="I81" s="61"/>
      <c r="J81" s="68">
        <f t="shared" si="15"/>
        <v>14.893617021276595</v>
      </c>
      <c r="K81" s="68">
        <f t="shared" si="15"/>
        <v>15.808823529411764</v>
      </c>
      <c r="L81" s="68">
        <f t="shared" si="15"/>
        <v>13.877551020408163</v>
      </c>
      <c r="M81" s="61"/>
      <c r="N81" s="68">
        <f t="shared" si="16"/>
        <v>11.733333333333333</v>
      </c>
      <c r="O81" s="68">
        <f t="shared" si="16"/>
        <v>14.0625</v>
      </c>
      <c r="P81" s="68">
        <f t="shared" si="16"/>
        <v>9.2896174863387984</v>
      </c>
      <c r="Q81" s="61"/>
      <c r="R81" s="68">
        <f t="shared" si="17"/>
        <v>15.789473684210526</v>
      </c>
      <c r="S81" s="68">
        <f t="shared" si="17"/>
        <v>18.556701030927837</v>
      </c>
      <c r="T81" s="68">
        <f t="shared" si="17"/>
        <v>12.162162162162163</v>
      </c>
      <c r="U81" s="61"/>
      <c r="V81" s="68">
        <f t="shared" si="18"/>
        <v>7.4074074074074066</v>
      </c>
      <c r="W81" s="68">
        <f t="shared" si="18"/>
        <v>9.9173553719008272</v>
      </c>
      <c r="X81" s="68">
        <f t="shared" si="18"/>
        <v>4.918032786885246</v>
      </c>
      <c r="Y81" s="61"/>
      <c r="Z81" s="68">
        <f t="shared" si="19"/>
        <v>0</v>
      </c>
      <c r="AA81" s="68">
        <f t="shared" si="19"/>
        <v>0</v>
      </c>
      <c r="AB81" s="68">
        <f t="shared" si="19"/>
        <v>0</v>
      </c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</row>
    <row r="82" spans="1:57" ht="15" customHeight="1" x14ac:dyDescent="0.25">
      <c r="A82" s="314" t="s">
        <v>140</v>
      </c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</row>
    <row r="83" spans="1:57" x14ac:dyDescent="0.25">
      <c r="A83" s="328" t="s">
        <v>116</v>
      </c>
      <c r="B83" s="328"/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</row>
    <row r="84" spans="1:57" x14ac:dyDescent="0.25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</row>
    <row r="85" spans="1:57" x14ac:dyDescent="0.25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</row>
    <row r="86" spans="1:57" x14ac:dyDescent="0.25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</row>
    <row r="87" spans="1:57" x14ac:dyDescent="0.25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</row>
    <row r="88" spans="1:57" x14ac:dyDescent="0.25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</row>
    <row r="89" spans="1:57" x14ac:dyDescent="0.25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</row>
    <row r="90" spans="1:57" x14ac:dyDescent="0.25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</row>
    <row r="91" spans="1:57" x14ac:dyDescent="0.25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</row>
    <row r="92" spans="1:57" x14ac:dyDescent="0.25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</row>
    <row r="93" spans="1:57" x14ac:dyDescent="0.25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</row>
    <row r="94" spans="1:57" x14ac:dyDescent="0.25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</row>
    <row r="95" spans="1:57" x14ac:dyDescent="0.25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</row>
    <row r="96" spans="1:57" x14ac:dyDescent="0.25"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</row>
    <row r="97" spans="30:57" x14ac:dyDescent="0.25"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</row>
    <row r="98" spans="30:57" x14ac:dyDescent="0.25"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</row>
    <row r="99" spans="30:57" x14ac:dyDescent="0.25"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</row>
    <row r="100" spans="30:57" x14ac:dyDescent="0.25"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</row>
    <row r="133" spans="57:57" x14ac:dyDescent="0.25">
      <c r="BE133" s="8"/>
    </row>
    <row r="134" spans="57:57" x14ac:dyDescent="0.25">
      <c r="BE134" s="8"/>
    </row>
    <row r="189" spans="57:57" x14ac:dyDescent="0.25">
      <c r="BE189" s="8"/>
    </row>
    <row r="190" spans="57:57" x14ac:dyDescent="0.25">
      <c r="BE190" s="8"/>
    </row>
  </sheetData>
  <mergeCells count="46">
    <mergeCell ref="A45:AB45"/>
    <mergeCell ref="A46:AB46"/>
    <mergeCell ref="A47:AB47"/>
    <mergeCell ref="A48:AB48"/>
    <mergeCell ref="A82:AB82"/>
    <mergeCell ref="A83:AB83"/>
    <mergeCell ref="R8:T8"/>
    <mergeCell ref="V8:X8"/>
    <mergeCell ref="Z8:AB8"/>
    <mergeCell ref="B50:D50"/>
    <mergeCell ref="F50:H50"/>
    <mergeCell ref="J50:L50"/>
    <mergeCell ref="N50:P50"/>
    <mergeCell ref="R50:T50"/>
    <mergeCell ref="V50:X50"/>
    <mergeCell ref="Z50:AB50"/>
    <mergeCell ref="A8:A9"/>
    <mergeCell ref="A50:A51"/>
    <mergeCell ref="B8:D8"/>
    <mergeCell ref="F8:H8"/>
    <mergeCell ref="J8:L8"/>
    <mergeCell ref="N8:P8"/>
    <mergeCell ref="A40:AB40"/>
    <mergeCell ref="A41:AB41"/>
    <mergeCell ref="A43:AB43"/>
    <mergeCell ref="A44:AB44"/>
    <mergeCell ref="A1:AB1"/>
    <mergeCell ref="A2:AB2"/>
    <mergeCell ref="A3:AB3"/>
    <mergeCell ref="A4:AB4"/>
    <mergeCell ref="A5:AB5"/>
    <mergeCell ref="A6:AB6"/>
    <mergeCell ref="AD2:BE2"/>
    <mergeCell ref="AD3:BE3"/>
    <mergeCell ref="AD4:BE4"/>
    <mergeCell ref="AD5:BE5"/>
    <mergeCell ref="AD6:BE6"/>
    <mergeCell ref="AD7:BE7"/>
    <mergeCell ref="AD8:AD9"/>
    <mergeCell ref="AE8:AG8"/>
    <mergeCell ref="AI8:AK8"/>
    <mergeCell ref="AM8:AO8"/>
    <mergeCell ref="AQ8:AS8"/>
    <mergeCell ref="AU8:AW8"/>
    <mergeCell ref="AY8:BA8"/>
    <mergeCell ref="BC8:BE8"/>
  </mergeCells>
  <hyperlinks>
    <hyperlink ref="BG1" r:id="rId1" location="INDICE!A1"/>
    <hyperlink ref="BG43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3" fitToHeight="2" orientation="landscape" r:id="rId3"/>
  <headerFooter alignWithMargins="0"/>
  <rowBreaks count="1" manualBreakCount="1">
    <brk id="41" max="2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09"/>
  <sheetViews>
    <sheetView zoomScaleNormal="100" zoomScaleSheetLayoutView="100" workbookViewId="0">
      <selection activeCell="BF30" sqref="BF30"/>
    </sheetView>
  </sheetViews>
  <sheetFormatPr baseColWidth="10" defaultColWidth="9.85546875" defaultRowHeight="12.75" x14ac:dyDescent="0.25"/>
  <cols>
    <col min="1" max="1" width="12.85546875" style="4" customWidth="1"/>
    <col min="2" max="4" width="6.7109375" style="24" customWidth="1"/>
    <col min="5" max="5" width="1.42578125" style="24" customWidth="1"/>
    <col min="6" max="6" width="6.42578125" style="24" customWidth="1"/>
    <col min="7" max="8" width="5.42578125" style="24" bestFit="1" customWidth="1"/>
    <col min="9" max="9" width="1.42578125" style="24" customWidth="1"/>
    <col min="10" max="12" width="5.5703125" style="24" bestFit="1" customWidth="1"/>
    <col min="13" max="13" width="1.42578125" style="24" customWidth="1"/>
    <col min="14" max="14" width="5.5703125" style="24" customWidth="1"/>
    <col min="15" max="16" width="5.42578125" style="24" bestFit="1" customWidth="1"/>
    <col min="17" max="17" width="1.42578125" style="24" customWidth="1"/>
    <col min="18" max="18" width="5.5703125" style="24" bestFit="1" customWidth="1"/>
    <col min="19" max="19" width="5.42578125" style="24" bestFit="1" customWidth="1"/>
    <col min="20" max="20" width="5.5703125" style="24" bestFit="1" customWidth="1"/>
    <col min="21" max="21" width="1.42578125" style="24" customWidth="1"/>
    <col min="22" max="23" width="5.42578125" style="24" bestFit="1" customWidth="1"/>
    <col min="24" max="24" width="4" style="24" bestFit="1" customWidth="1"/>
    <col min="25" max="25" width="1.42578125" style="24" customWidth="1"/>
    <col min="26" max="28" width="4.7109375" style="24" customWidth="1"/>
    <col min="29" max="29" width="9.85546875" style="24" customWidth="1"/>
    <col min="30" max="30" width="11.42578125" style="8" hidden="1" customWidth="1"/>
    <col min="31" max="33" width="6" style="24" hidden="1" customWidth="1"/>
    <col min="34" max="34" width="1.7109375" style="24" hidden="1" customWidth="1"/>
    <col min="35" max="35" width="5.85546875" style="24" hidden="1" customWidth="1"/>
    <col min="36" max="37" width="5" style="24" hidden="1" customWidth="1"/>
    <col min="38" max="38" width="1.7109375" style="24" hidden="1" customWidth="1"/>
    <col min="39" max="39" width="5.42578125" style="24" hidden="1" customWidth="1"/>
    <col min="40" max="41" width="5" style="24" hidden="1" customWidth="1"/>
    <col min="42" max="42" width="1.7109375" style="24" hidden="1" customWidth="1"/>
    <col min="43" max="45" width="5.140625" style="24" hidden="1" customWidth="1"/>
    <col min="46" max="46" width="1.7109375" style="24" hidden="1" customWidth="1"/>
    <col min="47" max="47" width="5.28515625" style="24" hidden="1" customWidth="1"/>
    <col min="48" max="49" width="5.140625" style="24" hidden="1" customWidth="1"/>
    <col min="50" max="50" width="1.7109375" style="24" hidden="1" customWidth="1"/>
    <col min="51" max="51" width="5.42578125" style="24" hidden="1" customWidth="1"/>
    <col min="52" max="53" width="5" style="24" hidden="1" customWidth="1"/>
    <col min="54" max="54" width="1.7109375" style="24" hidden="1" customWidth="1"/>
    <col min="55" max="56" width="5.42578125" style="24" hidden="1" customWidth="1"/>
    <col min="57" max="57" width="5.28515625" style="24" hidden="1" customWidth="1"/>
    <col min="58" max="58" width="9.85546875" style="24" customWidth="1"/>
    <col min="59" max="256" width="9.85546875" style="24"/>
    <col min="257" max="257" width="12.85546875" style="24" customWidth="1"/>
    <col min="258" max="258" width="6.42578125" style="24" bestFit="1" customWidth="1"/>
    <col min="259" max="260" width="6.28515625" style="24" bestFit="1" customWidth="1"/>
    <col min="261" max="261" width="1.42578125" style="24" customWidth="1"/>
    <col min="262" max="262" width="6.42578125" style="24" customWidth="1"/>
    <col min="263" max="263" width="5" style="24" customWidth="1"/>
    <col min="264" max="264" width="4.85546875" style="24" customWidth="1"/>
    <col min="265" max="265" width="1.42578125" style="24" customWidth="1"/>
    <col min="266" max="268" width="5.5703125" style="24" bestFit="1" customWidth="1"/>
    <col min="269" max="269" width="1.42578125" style="24" customWidth="1"/>
    <col min="270" max="270" width="5.5703125" style="24" customWidth="1"/>
    <col min="271" max="271" width="4.85546875" style="24" customWidth="1"/>
    <col min="272" max="272" width="5.42578125" style="24" bestFit="1" customWidth="1"/>
    <col min="273" max="273" width="1.42578125" style="24" customWidth="1"/>
    <col min="274" max="274" width="5.5703125" style="24" bestFit="1" customWidth="1"/>
    <col min="275" max="275" width="5" style="24" customWidth="1"/>
    <col min="276" max="276" width="5.5703125" style="24" bestFit="1" customWidth="1"/>
    <col min="277" max="277" width="1.42578125" style="24" customWidth="1"/>
    <col min="278" max="278" width="5" style="24" customWidth="1"/>
    <col min="279" max="279" width="4.85546875" style="24" customWidth="1"/>
    <col min="280" max="280" width="4.7109375" style="24" customWidth="1"/>
    <col min="281" max="281" width="1.42578125" style="24" customWidth="1"/>
    <col min="282" max="282" width="5.140625" style="24" bestFit="1" customWidth="1"/>
    <col min="283" max="283" width="3.7109375" style="24" customWidth="1"/>
    <col min="284" max="284" width="4.5703125" style="24" customWidth="1"/>
    <col min="285" max="285" width="9.85546875" style="24" customWidth="1"/>
    <col min="286" max="286" width="11.42578125" style="24" customWidth="1"/>
    <col min="287" max="289" width="6" style="24" customWidth="1"/>
    <col min="290" max="290" width="1.7109375" style="24" customWidth="1"/>
    <col min="291" max="291" width="5.85546875" style="24" customWidth="1"/>
    <col min="292" max="293" width="5" style="24" customWidth="1"/>
    <col min="294" max="294" width="1.7109375" style="24" customWidth="1"/>
    <col min="295" max="295" width="5.42578125" style="24" customWidth="1"/>
    <col min="296" max="297" width="5" style="24" customWidth="1"/>
    <col min="298" max="298" width="1.7109375" style="24" customWidth="1"/>
    <col min="299" max="301" width="5.140625" style="24" customWidth="1"/>
    <col min="302" max="302" width="1.7109375" style="24" customWidth="1"/>
    <col min="303" max="303" width="5.28515625" style="24" customWidth="1"/>
    <col min="304" max="305" width="5.140625" style="24" customWidth="1"/>
    <col min="306" max="306" width="1.7109375" style="24" customWidth="1"/>
    <col min="307" max="307" width="5.42578125" style="24" customWidth="1"/>
    <col min="308" max="309" width="5" style="24" customWidth="1"/>
    <col min="310" max="310" width="1.7109375" style="24" customWidth="1"/>
    <col min="311" max="312" width="5.42578125" style="24" customWidth="1"/>
    <col min="313" max="313" width="5.28515625" style="24" customWidth="1"/>
    <col min="314" max="512" width="9.85546875" style="24"/>
    <col min="513" max="513" width="12.85546875" style="24" customWidth="1"/>
    <col min="514" max="514" width="6.42578125" style="24" bestFit="1" customWidth="1"/>
    <col min="515" max="516" width="6.28515625" style="24" bestFit="1" customWidth="1"/>
    <col min="517" max="517" width="1.42578125" style="24" customWidth="1"/>
    <col min="518" max="518" width="6.42578125" style="24" customWidth="1"/>
    <col min="519" max="519" width="5" style="24" customWidth="1"/>
    <col min="520" max="520" width="4.85546875" style="24" customWidth="1"/>
    <col min="521" max="521" width="1.42578125" style="24" customWidth="1"/>
    <col min="522" max="524" width="5.5703125" style="24" bestFit="1" customWidth="1"/>
    <col min="525" max="525" width="1.42578125" style="24" customWidth="1"/>
    <col min="526" max="526" width="5.5703125" style="24" customWidth="1"/>
    <col min="527" max="527" width="4.85546875" style="24" customWidth="1"/>
    <col min="528" max="528" width="5.42578125" style="24" bestFit="1" customWidth="1"/>
    <col min="529" max="529" width="1.42578125" style="24" customWidth="1"/>
    <col min="530" max="530" width="5.5703125" style="24" bestFit="1" customWidth="1"/>
    <col min="531" max="531" width="5" style="24" customWidth="1"/>
    <col min="532" max="532" width="5.5703125" style="24" bestFit="1" customWidth="1"/>
    <col min="533" max="533" width="1.42578125" style="24" customWidth="1"/>
    <col min="534" max="534" width="5" style="24" customWidth="1"/>
    <col min="535" max="535" width="4.85546875" style="24" customWidth="1"/>
    <col min="536" max="536" width="4.7109375" style="24" customWidth="1"/>
    <col min="537" max="537" width="1.42578125" style="24" customWidth="1"/>
    <col min="538" max="538" width="5.140625" style="24" bestFit="1" customWidth="1"/>
    <col min="539" max="539" width="3.7109375" style="24" customWidth="1"/>
    <col min="540" max="540" width="4.5703125" style="24" customWidth="1"/>
    <col min="541" max="541" width="9.85546875" style="24" customWidth="1"/>
    <col min="542" max="542" width="11.42578125" style="24" customWidth="1"/>
    <col min="543" max="545" width="6" style="24" customWidth="1"/>
    <col min="546" max="546" width="1.7109375" style="24" customWidth="1"/>
    <col min="547" max="547" width="5.85546875" style="24" customWidth="1"/>
    <col min="548" max="549" width="5" style="24" customWidth="1"/>
    <col min="550" max="550" width="1.7109375" style="24" customWidth="1"/>
    <col min="551" max="551" width="5.42578125" style="24" customWidth="1"/>
    <col min="552" max="553" width="5" style="24" customWidth="1"/>
    <col min="554" max="554" width="1.7109375" style="24" customWidth="1"/>
    <col min="555" max="557" width="5.140625" style="24" customWidth="1"/>
    <col min="558" max="558" width="1.7109375" style="24" customWidth="1"/>
    <col min="559" max="559" width="5.28515625" style="24" customWidth="1"/>
    <col min="560" max="561" width="5.140625" style="24" customWidth="1"/>
    <col min="562" max="562" width="1.7109375" style="24" customWidth="1"/>
    <col min="563" max="563" width="5.42578125" style="24" customWidth="1"/>
    <col min="564" max="565" width="5" style="24" customWidth="1"/>
    <col min="566" max="566" width="1.7109375" style="24" customWidth="1"/>
    <col min="567" max="568" width="5.42578125" style="24" customWidth="1"/>
    <col min="569" max="569" width="5.28515625" style="24" customWidth="1"/>
    <col min="570" max="768" width="9.85546875" style="24"/>
    <col min="769" max="769" width="12.85546875" style="24" customWidth="1"/>
    <col min="770" max="770" width="6.42578125" style="24" bestFit="1" customWidth="1"/>
    <col min="771" max="772" width="6.28515625" style="24" bestFit="1" customWidth="1"/>
    <col min="773" max="773" width="1.42578125" style="24" customWidth="1"/>
    <col min="774" max="774" width="6.42578125" style="24" customWidth="1"/>
    <col min="775" max="775" width="5" style="24" customWidth="1"/>
    <col min="776" max="776" width="4.85546875" style="24" customWidth="1"/>
    <col min="777" max="777" width="1.42578125" style="24" customWidth="1"/>
    <col min="778" max="780" width="5.5703125" style="24" bestFit="1" customWidth="1"/>
    <col min="781" max="781" width="1.42578125" style="24" customWidth="1"/>
    <col min="782" max="782" width="5.5703125" style="24" customWidth="1"/>
    <col min="783" max="783" width="4.85546875" style="24" customWidth="1"/>
    <col min="784" max="784" width="5.42578125" style="24" bestFit="1" customWidth="1"/>
    <col min="785" max="785" width="1.42578125" style="24" customWidth="1"/>
    <col min="786" max="786" width="5.5703125" style="24" bestFit="1" customWidth="1"/>
    <col min="787" max="787" width="5" style="24" customWidth="1"/>
    <col min="788" max="788" width="5.5703125" style="24" bestFit="1" customWidth="1"/>
    <col min="789" max="789" width="1.42578125" style="24" customWidth="1"/>
    <col min="790" max="790" width="5" style="24" customWidth="1"/>
    <col min="791" max="791" width="4.85546875" style="24" customWidth="1"/>
    <col min="792" max="792" width="4.7109375" style="24" customWidth="1"/>
    <col min="793" max="793" width="1.42578125" style="24" customWidth="1"/>
    <col min="794" max="794" width="5.140625" style="24" bestFit="1" customWidth="1"/>
    <col min="795" max="795" width="3.7109375" style="24" customWidth="1"/>
    <col min="796" max="796" width="4.5703125" style="24" customWidth="1"/>
    <col min="797" max="797" width="9.85546875" style="24" customWidth="1"/>
    <col min="798" max="798" width="11.42578125" style="24" customWidth="1"/>
    <col min="799" max="801" width="6" style="24" customWidth="1"/>
    <col min="802" max="802" width="1.7109375" style="24" customWidth="1"/>
    <col min="803" max="803" width="5.85546875" style="24" customWidth="1"/>
    <col min="804" max="805" width="5" style="24" customWidth="1"/>
    <col min="806" max="806" width="1.7109375" style="24" customWidth="1"/>
    <col min="807" max="807" width="5.42578125" style="24" customWidth="1"/>
    <col min="808" max="809" width="5" style="24" customWidth="1"/>
    <col min="810" max="810" width="1.7109375" style="24" customWidth="1"/>
    <col min="811" max="813" width="5.140625" style="24" customWidth="1"/>
    <col min="814" max="814" width="1.7109375" style="24" customWidth="1"/>
    <col min="815" max="815" width="5.28515625" style="24" customWidth="1"/>
    <col min="816" max="817" width="5.140625" style="24" customWidth="1"/>
    <col min="818" max="818" width="1.7109375" style="24" customWidth="1"/>
    <col min="819" max="819" width="5.42578125" style="24" customWidth="1"/>
    <col min="820" max="821" width="5" style="24" customWidth="1"/>
    <col min="822" max="822" width="1.7109375" style="24" customWidth="1"/>
    <col min="823" max="824" width="5.42578125" style="24" customWidth="1"/>
    <col min="825" max="825" width="5.28515625" style="24" customWidth="1"/>
    <col min="826" max="1024" width="9.85546875" style="24"/>
    <col min="1025" max="1025" width="12.85546875" style="24" customWidth="1"/>
    <col min="1026" max="1026" width="6.42578125" style="24" bestFit="1" customWidth="1"/>
    <col min="1027" max="1028" width="6.28515625" style="24" bestFit="1" customWidth="1"/>
    <col min="1029" max="1029" width="1.42578125" style="24" customWidth="1"/>
    <col min="1030" max="1030" width="6.42578125" style="24" customWidth="1"/>
    <col min="1031" max="1031" width="5" style="24" customWidth="1"/>
    <col min="1032" max="1032" width="4.85546875" style="24" customWidth="1"/>
    <col min="1033" max="1033" width="1.42578125" style="24" customWidth="1"/>
    <col min="1034" max="1036" width="5.5703125" style="24" bestFit="1" customWidth="1"/>
    <col min="1037" max="1037" width="1.42578125" style="24" customWidth="1"/>
    <col min="1038" max="1038" width="5.5703125" style="24" customWidth="1"/>
    <col min="1039" max="1039" width="4.85546875" style="24" customWidth="1"/>
    <col min="1040" max="1040" width="5.42578125" style="24" bestFit="1" customWidth="1"/>
    <col min="1041" max="1041" width="1.42578125" style="24" customWidth="1"/>
    <col min="1042" max="1042" width="5.5703125" style="24" bestFit="1" customWidth="1"/>
    <col min="1043" max="1043" width="5" style="24" customWidth="1"/>
    <col min="1044" max="1044" width="5.5703125" style="24" bestFit="1" customWidth="1"/>
    <col min="1045" max="1045" width="1.42578125" style="24" customWidth="1"/>
    <col min="1046" max="1046" width="5" style="24" customWidth="1"/>
    <col min="1047" max="1047" width="4.85546875" style="24" customWidth="1"/>
    <col min="1048" max="1048" width="4.7109375" style="24" customWidth="1"/>
    <col min="1049" max="1049" width="1.42578125" style="24" customWidth="1"/>
    <col min="1050" max="1050" width="5.140625" style="24" bestFit="1" customWidth="1"/>
    <col min="1051" max="1051" width="3.7109375" style="24" customWidth="1"/>
    <col min="1052" max="1052" width="4.5703125" style="24" customWidth="1"/>
    <col min="1053" max="1053" width="9.85546875" style="24" customWidth="1"/>
    <col min="1054" max="1054" width="11.42578125" style="24" customWidth="1"/>
    <col min="1055" max="1057" width="6" style="24" customWidth="1"/>
    <col min="1058" max="1058" width="1.7109375" style="24" customWidth="1"/>
    <col min="1059" max="1059" width="5.85546875" style="24" customWidth="1"/>
    <col min="1060" max="1061" width="5" style="24" customWidth="1"/>
    <col min="1062" max="1062" width="1.7109375" style="24" customWidth="1"/>
    <col min="1063" max="1063" width="5.42578125" style="24" customWidth="1"/>
    <col min="1064" max="1065" width="5" style="24" customWidth="1"/>
    <col min="1066" max="1066" width="1.7109375" style="24" customWidth="1"/>
    <col min="1067" max="1069" width="5.140625" style="24" customWidth="1"/>
    <col min="1070" max="1070" width="1.7109375" style="24" customWidth="1"/>
    <col min="1071" max="1071" width="5.28515625" style="24" customWidth="1"/>
    <col min="1072" max="1073" width="5.140625" style="24" customWidth="1"/>
    <col min="1074" max="1074" width="1.7109375" style="24" customWidth="1"/>
    <col min="1075" max="1075" width="5.42578125" style="24" customWidth="1"/>
    <col min="1076" max="1077" width="5" style="24" customWidth="1"/>
    <col min="1078" max="1078" width="1.7109375" style="24" customWidth="1"/>
    <col min="1079" max="1080" width="5.42578125" style="24" customWidth="1"/>
    <col min="1081" max="1081" width="5.28515625" style="24" customWidth="1"/>
    <col min="1082" max="1280" width="9.85546875" style="24"/>
    <col min="1281" max="1281" width="12.85546875" style="24" customWidth="1"/>
    <col min="1282" max="1282" width="6.42578125" style="24" bestFit="1" customWidth="1"/>
    <col min="1283" max="1284" width="6.28515625" style="24" bestFit="1" customWidth="1"/>
    <col min="1285" max="1285" width="1.42578125" style="24" customWidth="1"/>
    <col min="1286" max="1286" width="6.42578125" style="24" customWidth="1"/>
    <col min="1287" max="1287" width="5" style="24" customWidth="1"/>
    <col min="1288" max="1288" width="4.85546875" style="24" customWidth="1"/>
    <col min="1289" max="1289" width="1.42578125" style="24" customWidth="1"/>
    <col min="1290" max="1292" width="5.5703125" style="24" bestFit="1" customWidth="1"/>
    <col min="1293" max="1293" width="1.42578125" style="24" customWidth="1"/>
    <col min="1294" max="1294" width="5.5703125" style="24" customWidth="1"/>
    <col min="1295" max="1295" width="4.85546875" style="24" customWidth="1"/>
    <col min="1296" max="1296" width="5.42578125" style="24" bestFit="1" customWidth="1"/>
    <col min="1297" max="1297" width="1.42578125" style="24" customWidth="1"/>
    <col min="1298" max="1298" width="5.5703125" style="24" bestFit="1" customWidth="1"/>
    <col min="1299" max="1299" width="5" style="24" customWidth="1"/>
    <col min="1300" max="1300" width="5.5703125" style="24" bestFit="1" customWidth="1"/>
    <col min="1301" max="1301" width="1.42578125" style="24" customWidth="1"/>
    <col min="1302" max="1302" width="5" style="24" customWidth="1"/>
    <col min="1303" max="1303" width="4.85546875" style="24" customWidth="1"/>
    <col min="1304" max="1304" width="4.7109375" style="24" customWidth="1"/>
    <col min="1305" max="1305" width="1.42578125" style="24" customWidth="1"/>
    <col min="1306" max="1306" width="5.140625" style="24" bestFit="1" customWidth="1"/>
    <col min="1307" max="1307" width="3.7109375" style="24" customWidth="1"/>
    <col min="1308" max="1308" width="4.5703125" style="24" customWidth="1"/>
    <col min="1309" max="1309" width="9.85546875" style="24" customWidth="1"/>
    <col min="1310" max="1310" width="11.42578125" style="24" customWidth="1"/>
    <col min="1311" max="1313" width="6" style="24" customWidth="1"/>
    <col min="1314" max="1314" width="1.7109375" style="24" customWidth="1"/>
    <col min="1315" max="1315" width="5.85546875" style="24" customWidth="1"/>
    <col min="1316" max="1317" width="5" style="24" customWidth="1"/>
    <col min="1318" max="1318" width="1.7109375" style="24" customWidth="1"/>
    <col min="1319" max="1319" width="5.42578125" style="24" customWidth="1"/>
    <col min="1320" max="1321" width="5" style="24" customWidth="1"/>
    <col min="1322" max="1322" width="1.7109375" style="24" customWidth="1"/>
    <col min="1323" max="1325" width="5.140625" style="24" customWidth="1"/>
    <col min="1326" max="1326" width="1.7109375" style="24" customWidth="1"/>
    <col min="1327" max="1327" width="5.28515625" style="24" customWidth="1"/>
    <col min="1328" max="1329" width="5.140625" style="24" customWidth="1"/>
    <col min="1330" max="1330" width="1.7109375" style="24" customWidth="1"/>
    <col min="1331" max="1331" width="5.42578125" style="24" customWidth="1"/>
    <col min="1332" max="1333" width="5" style="24" customWidth="1"/>
    <col min="1334" max="1334" width="1.7109375" style="24" customWidth="1"/>
    <col min="1335" max="1336" width="5.42578125" style="24" customWidth="1"/>
    <col min="1337" max="1337" width="5.28515625" style="24" customWidth="1"/>
    <col min="1338" max="1536" width="9.85546875" style="24"/>
    <col min="1537" max="1537" width="12.85546875" style="24" customWidth="1"/>
    <col min="1538" max="1538" width="6.42578125" style="24" bestFit="1" customWidth="1"/>
    <col min="1539" max="1540" width="6.28515625" style="24" bestFit="1" customWidth="1"/>
    <col min="1541" max="1541" width="1.42578125" style="24" customWidth="1"/>
    <col min="1542" max="1542" width="6.42578125" style="24" customWidth="1"/>
    <col min="1543" max="1543" width="5" style="24" customWidth="1"/>
    <col min="1544" max="1544" width="4.85546875" style="24" customWidth="1"/>
    <col min="1545" max="1545" width="1.42578125" style="24" customWidth="1"/>
    <col min="1546" max="1548" width="5.5703125" style="24" bestFit="1" customWidth="1"/>
    <col min="1549" max="1549" width="1.42578125" style="24" customWidth="1"/>
    <col min="1550" max="1550" width="5.5703125" style="24" customWidth="1"/>
    <col min="1551" max="1551" width="4.85546875" style="24" customWidth="1"/>
    <col min="1552" max="1552" width="5.42578125" style="24" bestFit="1" customWidth="1"/>
    <col min="1553" max="1553" width="1.42578125" style="24" customWidth="1"/>
    <col min="1554" max="1554" width="5.5703125" style="24" bestFit="1" customWidth="1"/>
    <col min="1555" max="1555" width="5" style="24" customWidth="1"/>
    <col min="1556" max="1556" width="5.5703125" style="24" bestFit="1" customWidth="1"/>
    <col min="1557" max="1557" width="1.42578125" style="24" customWidth="1"/>
    <col min="1558" max="1558" width="5" style="24" customWidth="1"/>
    <col min="1559" max="1559" width="4.85546875" style="24" customWidth="1"/>
    <col min="1560" max="1560" width="4.7109375" style="24" customWidth="1"/>
    <col min="1561" max="1561" width="1.42578125" style="24" customWidth="1"/>
    <col min="1562" max="1562" width="5.140625" style="24" bestFit="1" customWidth="1"/>
    <col min="1563" max="1563" width="3.7109375" style="24" customWidth="1"/>
    <col min="1564" max="1564" width="4.5703125" style="24" customWidth="1"/>
    <col min="1565" max="1565" width="9.85546875" style="24" customWidth="1"/>
    <col min="1566" max="1566" width="11.42578125" style="24" customWidth="1"/>
    <col min="1567" max="1569" width="6" style="24" customWidth="1"/>
    <col min="1570" max="1570" width="1.7109375" style="24" customWidth="1"/>
    <col min="1571" max="1571" width="5.85546875" style="24" customWidth="1"/>
    <col min="1572" max="1573" width="5" style="24" customWidth="1"/>
    <col min="1574" max="1574" width="1.7109375" style="24" customWidth="1"/>
    <col min="1575" max="1575" width="5.42578125" style="24" customWidth="1"/>
    <col min="1576" max="1577" width="5" style="24" customWidth="1"/>
    <col min="1578" max="1578" width="1.7109375" style="24" customWidth="1"/>
    <col min="1579" max="1581" width="5.140625" style="24" customWidth="1"/>
    <col min="1582" max="1582" width="1.7109375" style="24" customWidth="1"/>
    <col min="1583" max="1583" width="5.28515625" style="24" customWidth="1"/>
    <col min="1584" max="1585" width="5.140625" style="24" customWidth="1"/>
    <col min="1586" max="1586" width="1.7109375" style="24" customWidth="1"/>
    <col min="1587" max="1587" width="5.42578125" style="24" customWidth="1"/>
    <col min="1588" max="1589" width="5" style="24" customWidth="1"/>
    <col min="1590" max="1590" width="1.7109375" style="24" customWidth="1"/>
    <col min="1591" max="1592" width="5.42578125" style="24" customWidth="1"/>
    <col min="1593" max="1593" width="5.28515625" style="24" customWidth="1"/>
    <col min="1594" max="1792" width="9.85546875" style="24"/>
    <col min="1793" max="1793" width="12.85546875" style="24" customWidth="1"/>
    <col min="1794" max="1794" width="6.42578125" style="24" bestFit="1" customWidth="1"/>
    <col min="1795" max="1796" width="6.28515625" style="24" bestFit="1" customWidth="1"/>
    <col min="1797" max="1797" width="1.42578125" style="24" customWidth="1"/>
    <col min="1798" max="1798" width="6.42578125" style="24" customWidth="1"/>
    <col min="1799" max="1799" width="5" style="24" customWidth="1"/>
    <col min="1800" max="1800" width="4.85546875" style="24" customWidth="1"/>
    <col min="1801" max="1801" width="1.42578125" style="24" customWidth="1"/>
    <col min="1802" max="1804" width="5.5703125" style="24" bestFit="1" customWidth="1"/>
    <col min="1805" max="1805" width="1.42578125" style="24" customWidth="1"/>
    <col min="1806" max="1806" width="5.5703125" style="24" customWidth="1"/>
    <col min="1807" max="1807" width="4.85546875" style="24" customWidth="1"/>
    <col min="1808" max="1808" width="5.42578125" style="24" bestFit="1" customWidth="1"/>
    <col min="1809" max="1809" width="1.42578125" style="24" customWidth="1"/>
    <col min="1810" max="1810" width="5.5703125" style="24" bestFit="1" customWidth="1"/>
    <col min="1811" max="1811" width="5" style="24" customWidth="1"/>
    <col min="1812" max="1812" width="5.5703125" style="24" bestFit="1" customWidth="1"/>
    <col min="1813" max="1813" width="1.42578125" style="24" customWidth="1"/>
    <col min="1814" max="1814" width="5" style="24" customWidth="1"/>
    <col min="1815" max="1815" width="4.85546875" style="24" customWidth="1"/>
    <col min="1816" max="1816" width="4.7109375" style="24" customWidth="1"/>
    <col min="1817" max="1817" width="1.42578125" style="24" customWidth="1"/>
    <col min="1818" max="1818" width="5.140625" style="24" bestFit="1" customWidth="1"/>
    <col min="1819" max="1819" width="3.7109375" style="24" customWidth="1"/>
    <col min="1820" max="1820" width="4.5703125" style="24" customWidth="1"/>
    <col min="1821" max="1821" width="9.85546875" style="24" customWidth="1"/>
    <col min="1822" max="1822" width="11.42578125" style="24" customWidth="1"/>
    <col min="1823" max="1825" width="6" style="24" customWidth="1"/>
    <col min="1826" max="1826" width="1.7109375" style="24" customWidth="1"/>
    <col min="1827" max="1827" width="5.85546875" style="24" customWidth="1"/>
    <col min="1828" max="1829" width="5" style="24" customWidth="1"/>
    <col min="1830" max="1830" width="1.7109375" style="24" customWidth="1"/>
    <col min="1831" max="1831" width="5.42578125" style="24" customWidth="1"/>
    <col min="1832" max="1833" width="5" style="24" customWidth="1"/>
    <col min="1834" max="1834" width="1.7109375" style="24" customWidth="1"/>
    <col min="1835" max="1837" width="5.140625" style="24" customWidth="1"/>
    <col min="1838" max="1838" width="1.7109375" style="24" customWidth="1"/>
    <col min="1839" max="1839" width="5.28515625" style="24" customWidth="1"/>
    <col min="1840" max="1841" width="5.140625" style="24" customWidth="1"/>
    <col min="1842" max="1842" width="1.7109375" style="24" customWidth="1"/>
    <col min="1843" max="1843" width="5.42578125" style="24" customWidth="1"/>
    <col min="1844" max="1845" width="5" style="24" customWidth="1"/>
    <col min="1846" max="1846" width="1.7109375" style="24" customWidth="1"/>
    <col min="1847" max="1848" width="5.42578125" style="24" customWidth="1"/>
    <col min="1849" max="1849" width="5.28515625" style="24" customWidth="1"/>
    <col min="1850" max="2048" width="9.85546875" style="24"/>
    <col min="2049" max="2049" width="12.85546875" style="24" customWidth="1"/>
    <col min="2050" max="2050" width="6.42578125" style="24" bestFit="1" customWidth="1"/>
    <col min="2051" max="2052" width="6.28515625" style="24" bestFit="1" customWidth="1"/>
    <col min="2053" max="2053" width="1.42578125" style="24" customWidth="1"/>
    <col min="2054" max="2054" width="6.42578125" style="24" customWidth="1"/>
    <col min="2055" max="2055" width="5" style="24" customWidth="1"/>
    <col min="2056" max="2056" width="4.85546875" style="24" customWidth="1"/>
    <col min="2057" max="2057" width="1.42578125" style="24" customWidth="1"/>
    <col min="2058" max="2060" width="5.5703125" style="24" bestFit="1" customWidth="1"/>
    <col min="2061" max="2061" width="1.42578125" style="24" customWidth="1"/>
    <col min="2062" max="2062" width="5.5703125" style="24" customWidth="1"/>
    <col min="2063" max="2063" width="4.85546875" style="24" customWidth="1"/>
    <col min="2064" max="2064" width="5.42578125" style="24" bestFit="1" customWidth="1"/>
    <col min="2065" max="2065" width="1.42578125" style="24" customWidth="1"/>
    <col min="2066" max="2066" width="5.5703125" style="24" bestFit="1" customWidth="1"/>
    <col min="2067" max="2067" width="5" style="24" customWidth="1"/>
    <col min="2068" max="2068" width="5.5703125" style="24" bestFit="1" customWidth="1"/>
    <col min="2069" max="2069" width="1.42578125" style="24" customWidth="1"/>
    <col min="2070" max="2070" width="5" style="24" customWidth="1"/>
    <col min="2071" max="2071" width="4.85546875" style="24" customWidth="1"/>
    <col min="2072" max="2072" width="4.7109375" style="24" customWidth="1"/>
    <col min="2073" max="2073" width="1.42578125" style="24" customWidth="1"/>
    <col min="2074" max="2074" width="5.140625" style="24" bestFit="1" customWidth="1"/>
    <col min="2075" max="2075" width="3.7109375" style="24" customWidth="1"/>
    <col min="2076" max="2076" width="4.5703125" style="24" customWidth="1"/>
    <col min="2077" max="2077" width="9.85546875" style="24" customWidth="1"/>
    <col min="2078" max="2078" width="11.42578125" style="24" customWidth="1"/>
    <col min="2079" max="2081" width="6" style="24" customWidth="1"/>
    <col min="2082" max="2082" width="1.7109375" style="24" customWidth="1"/>
    <col min="2083" max="2083" width="5.85546875" style="24" customWidth="1"/>
    <col min="2084" max="2085" width="5" style="24" customWidth="1"/>
    <col min="2086" max="2086" width="1.7109375" style="24" customWidth="1"/>
    <col min="2087" max="2087" width="5.42578125" style="24" customWidth="1"/>
    <col min="2088" max="2089" width="5" style="24" customWidth="1"/>
    <col min="2090" max="2090" width="1.7109375" style="24" customWidth="1"/>
    <col min="2091" max="2093" width="5.140625" style="24" customWidth="1"/>
    <col min="2094" max="2094" width="1.7109375" style="24" customWidth="1"/>
    <col min="2095" max="2095" width="5.28515625" style="24" customWidth="1"/>
    <col min="2096" max="2097" width="5.140625" style="24" customWidth="1"/>
    <col min="2098" max="2098" width="1.7109375" style="24" customWidth="1"/>
    <col min="2099" max="2099" width="5.42578125" style="24" customWidth="1"/>
    <col min="2100" max="2101" width="5" style="24" customWidth="1"/>
    <col min="2102" max="2102" width="1.7109375" style="24" customWidth="1"/>
    <col min="2103" max="2104" width="5.42578125" style="24" customWidth="1"/>
    <col min="2105" max="2105" width="5.28515625" style="24" customWidth="1"/>
    <col min="2106" max="2304" width="9.85546875" style="24"/>
    <col min="2305" max="2305" width="12.85546875" style="24" customWidth="1"/>
    <col min="2306" max="2306" width="6.42578125" style="24" bestFit="1" customWidth="1"/>
    <col min="2307" max="2308" width="6.28515625" style="24" bestFit="1" customWidth="1"/>
    <col min="2309" max="2309" width="1.42578125" style="24" customWidth="1"/>
    <col min="2310" max="2310" width="6.42578125" style="24" customWidth="1"/>
    <col min="2311" max="2311" width="5" style="24" customWidth="1"/>
    <col min="2312" max="2312" width="4.85546875" style="24" customWidth="1"/>
    <col min="2313" max="2313" width="1.42578125" style="24" customWidth="1"/>
    <col min="2314" max="2316" width="5.5703125" style="24" bestFit="1" customWidth="1"/>
    <col min="2317" max="2317" width="1.42578125" style="24" customWidth="1"/>
    <col min="2318" max="2318" width="5.5703125" style="24" customWidth="1"/>
    <col min="2319" max="2319" width="4.85546875" style="24" customWidth="1"/>
    <col min="2320" max="2320" width="5.42578125" style="24" bestFit="1" customWidth="1"/>
    <col min="2321" max="2321" width="1.42578125" style="24" customWidth="1"/>
    <col min="2322" max="2322" width="5.5703125" style="24" bestFit="1" customWidth="1"/>
    <col min="2323" max="2323" width="5" style="24" customWidth="1"/>
    <col min="2324" max="2324" width="5.5703125" style="24" bestFit="1" customWidth="1"/>
    <col min="2325" max="2325" width="1.42578125" style="24" customWidth="1"/>
    <col min="2326" max="2326" width="5" style="24" customWidth="1"/>
    <col min="2327" max="2327" width="4.85546875" style="24" customWidth="1"/>
    <col min="2328" max="2328" width="4.7109375" style="24" customWidth="1"/>
    <col min="2329" max="2329" width="1.42578125" style="24" customWidth="1"/>
    <col min="2330" max="2330" width="5.140625" style="24" bestFit="1" customWidth="1"/>
    <col min="2331" max="2331" width="3.7109375" style="24" customWidth="1"/>
    <col min="2332" max="2332" width="4.5703125" style="24" customWidth="1"/>
    <col min="2333" max="2333" width="9.85546875" style="24" customWidth="1"/>
    <col min="2334" max="2334" width="11.42578125" style="24" customWidth="1"/>
    <col min="2335" max="2337" width="6" style="24" customWidth="1"/>
    <col min="2338" max="2338" width="1.7109375" style="24" customWidth="1"/>
    <col min="2339" max="2339" width="5.85546875" style="24" customWidth="1"/>
    <col min="2340" max="2341" width="5" style="24" customWidth="1"/>
    <col min="2342" max="2342" width="1.7109375" style="24" customWidth="1"/>
    <col min="2343" max="2343" width="5.42578125" style="24" customWidth="1"/>
    <col min="2344" max="2345" width="5" style="24" customWidth="1"/>
    <col min="2346" max="2346" width="1.7109375" style="24" customWidth="1"/>
    <col min="2347" max="2349" width="5.140625" style="24" customWidth="1"/>
    <col min="2350" max="2350" width="1.7109375" style="24" customWidth="1"/>
    <col min="2351" max="2351" width="5.28515625" style="24" customWidth="1"/>
    <col min="2352" max="2353" width="5.140625" style="24" customWidth="1"/>
    <col min="2354" max="2354" width="1.7109375" style="24" customWidth="1"/>
    <col min="2355" max="2355" width="5.42578125" style="24" customWidth="1"/>
    <col min="2356" max="2357" width="5" style="24" customWidth="1"/>
    <col min="2358" max="2358" width="1.7109375" style="24" customWidth="1"/>
    <col min="2359" max="2360" width="5.42578125" style="24" customWidth="1"/>
    <col min="2361" max="2361" width="5.28515625" style="24" customWidth="1"/>
    <col min="2362" max="2560" width="9.85546875" style="24"/>
    <col min="2561" max="2561" width="12.85546875" style="24" customWidth="1"/>
    <col min="2562" max="2562" width="6.42578125" style="24" bestFit="1" customWidth="1"/>
    <col min="2563" max="2564" width="6.28515625" style="24" bestFit="1" customWidth="1"/>
    <col min="2565" max="2565" width="1.42578125" style="24" customWidth="1"/>
    <col min="2566" max="2566" width="6.42578125" style="24" customWidth="1"/>
    <col min="2567" max="2567" width="5" style="24" customWidth="1"/>
    <col min="2568" max="2568" width="4.85546875" style="24" customWidth="1"/>
    <col min="2569" max="2569" width="1.42578125" style="24" customWidth="1"/>
    <col min="2570" max="2572" width="5.5703125" style="24" bestFit="1" customWidth="1"/>
    <col min="2573" max="2573" width="1.42578125" style="24" customWidth="1"/>
    <col min="2574" max="2574" width="5.5703125" style="24" customWidth="1"/>
    <col min="2575" max="2575" width="4.85546875" style="24" customWidth="1"/>
    <col min="2576" max="2576" width="5.42578125" style="24" bestFit="1" customWidth="1"/>
    <col min="2577" max="2577" width="1.42578125" style="24" customWidth="1"/>
    <col min="2578" max="2578" width="5.5703125" style="24" bestFit="1" customWidth="1"/>
    <col min="2579" max="2579" width="5" style="24" customWidth="1"/>
    <col min="2580" max="2580" width="5.5703125" style="24" bestFit="1" customWidth="1"/>
    <col min="2581" max="2581" width="1.42578125" style="24" customWidth="1"/>
    <col min="2582" max="2582" width="5" style="24" customWidth="1"/>
    <col min="2583" max="2583" width="4.85546875" style="24" customWidth="1"/>
    <col min="2584" max="2584" width="4.7109375" style="24" customWidth="1"/>
    <col min="2585" max="2585" width="1.42578125" style="24" customWidth="1"/>
    <col min="2586" max="2586" width="5.140625" style="24" bestFit="1" customWidth="1"/>
    <col min="2587" max="2587" width="3.7109375" style="24" customWidth="1"/>
    <col min="2588" max="2588" width="4.5703125" style="24" customWidth="1"/>
    <col min="2589" max="2589" width="9.85546875" style="24" customWidth="1"/>
    <col min="2590" max="2590" width="11.42578125" style="24" customWidth="1"/>
    <col min="2591" max="2593" width="6" style="24" customWidth="1"/>
    <col min="2594" max="2594" width="1.7109375" style="24" customWidth="1"/>
    <col min="2595" max="2595" width="5.85546875" style="24" customWidth="1"/>
    <col min="2596" max="2597" width="5" style="24" customWidth="1"/>
    <col min="2598" max="2598" width="1.7109375" style="24" customWidth="1"/>
    <col min="2599" max="2599" width="5.42578125" style="24" customWidth="1"/>
    <col min="2600" max="2601" width="5" style="24" customWidth="1"/>
    <col min="2602" max="2602" width="1.7109375" style="24" customWidth="1"/>
    <col min="2603" max="2605" width="5.140625" style="24" customWidth="1"/>
    <col min="2606" max="2606" width="1.7109375" style="24" customWidth="1"/>
    <col min="2607" max="2607" width="5.28515625" style="24" customWidth="1"/>
    <col min="2608" max="2609" width="5.140625" style="24" customWidth="1"/>
    <col min="2610" max="2610" width="1.7109375" style="24" customWidth="1"/>
    <col min="2611" max="2611" width="5.42578125" style="24" customWidth="1"/>
    <col min="2612" max="2613" width="5" style="24" customWidth="1"/>
    <col min="2614" max="2614" width="1.7109375" style="24" customWidth="1"/>
    <col min="2615" max="2616" width="5.42578125" style="24" customWidth="1"/>
    <col min="2617" max="2617" width="5.28515625" style="24" customWidth="1"/>
    <col min="2618" max="2816" width="9.85546875" style="24"/>
    <col min="2817" max="2817" width="12.85546875" style="24" customWidth="1"/>
    <col min="2818" max="2818" width="6.42578125" style="24" bestFit="1" customWidth="1"/>
    <col min="2819" max="2820" width="6.28515625" style="24" bestFit="1" customWidth="1"/>
    <col min="2821" max="2821" width="1.42578125" style="24" customWidth="1"/>
    <col min="2822" max="2822" width="6.42578125" style="24" customWidth="1"/>
    <col min="2823" max="2823" width="5" style="24" customWidth="1"/>
    <col min="2824" max="2824" width="4.85546875" style="24" customWidth="1"/>
    <col min="2825" max="2825" width="1.42578125" style="24" customWidth="1"/>
    <col min="2826" max="2828" width="5.5703125" style="24" bestFit="1" customWidth="1"/>
    <col min="2829" max="2829" width="1.42578125" style="24" customWidth="1"/>
    <col min="2830" max="2830" width="5.5703125" style="24" customWidth="1"/>
    <col min="2831" max="2831" width="4.85546875" style="24" customWidth="1"/>
    <col min="2832" max="2832" width="5.42578125" style="24" bestFit="1" customWidth="1"/>
    <col min="2833" max="2833" width="1.42578125" style="24" customWidth="1"/>
    <col min="2834" max="2834" width="5.5703125" style="24" bestFit="1" customWidth="1"/>
    <col min="2835" max="2835" width="5" style="24" customWidth="1"/>
    <col min="2836" max="2836" width="5.5703125" style="24" bestFit="1" customWidth="1"/>
    <col min="2837" max="2837" width="1.42578125" style="24" customWidth="1"/>
    <col min="2838" max="2838" width="5" style="24" customWidth="1"/>
    <col min="2839" max="2839" width="4.85546875" style="24" customWidth="1"/>
    <col min="2840" max="2840" width="4.7109375" style="24" customWidth="1"/>
    <col min="2841" max="2841" width="1.42578125" style="24" customWidth="1"/>
    <col min="2842" max="2842" width="5.140625" style="24" bestFit="1" customWidth="1"/>
    <col min="2843" max="2843" width="3.7109375" style="24" customWidth="1"/>
    <col min="2844" max="2844" width="4.5703125" style="24" customWidth="1"/>
    <col min="2845" max="2845" width="9.85546875" style="24" customWidth="1"/>
    <col min="2846" max="2846" width="11.42578125" style="24" customWidth="1"/>
    <col min="2847" max="2849" width="6" style="24" customWidth="1"/>
    <col min="2850" max="2850" width="1.7109375" style="24" customWidth="1"/>
    <col min="2851" max="2851" width="5.85546875" style="24" customWidth="1"/>
    <col min="2852" max="2853" width="5" style="24" customWidth="1"/>
    <col min="2854" max="2854" width="1.7109375" style="24" customWidth="1"/>
    <col min="2855" max="2855" width="5.42578125" style="24" customWidth="1"/>
    <col min="2856" max="2857" width="5" style="24" customWidth="1"/>
    <col min="2858" max="2858" width="1.7109375" style="24" customWidth="1"/>
    <col min="2859" max="2861" width="5.140625" style="24" customWidth="1"/>
    <col min="2862" max="2862" width="1.7109375" style="24" customWidth="1"/>
    <col min="2863" max="2863" width="5.28515625" style="24" customWidth="1"/>
    <col min="2864" max="2865" width="5.140625" style="24" customWidth="1"/>
    <col min="2866" max="2866" width="1.7109375" style="24" customWidth="1"/>
    <col min="2867" max="2867" width="5.42578125" style="24" customWidth="1"/>
    <col min="2868" max="2869" width="5" style="24" customWidth="1"/>
    <col min="2870" max="2870" width="1.7109375" style="24" customWidth="1"/>
    <col min="2871" max="2872" width="5.42578125" style="24" customWidth="1"/>
    <col min="2873" max="2873" width="5.28515625" style="24" customWidth="1"/>
    <col min="2874" max="3072" width="9.85546875" style="24"/>
    <col min="3073" max="3073" width="12.85546875" style="24" customWidth="1"/>
    <col min="3074" max="3074" width="6.42578125" style="24" bestFit="1" customWidth="1"/>
    <col min="3075" max="3076" width="6.28515625" style="24" bestFit="1" customWidth="1"/>
    <col min="3077" max="3077" width="1.42578125" style="24" customWidth="1"/>
    <col min="3078" max="3078" width="6.42578125" style="24" customWidth="1"/>
    <col min="3079" max="3079" width="5" style="24" customWidth="1"/>
    <col min="3080" max="3080" width="4.85546875" style="24" customWidth="1"/>
    <col min="3081" max="3081" width="1.42578125" style="24" customWidth="1"/>
    <col min="3082" max="3084" width="5.5703125" style="24" bestFit="1" customWidth="1"/>
    <col min="3085" max="3085" width="1.42578125" style="24" customWidth="1"/>
    <col min="3086" max="3086" width="5.5703125" style="24" customWidth="1"/>
    <col min="3087" max="3087" width="4.85546875" style="24" customWidth="1"/>
    <col min="3088" max="3088" width="5.42578125" style="24" bestFit="1" customWidth="1"/>
    <col min="3089" max="3089" width="1.42578125" style="24" customWidth="1"/>
    <col min="3090" max="3090" width="5.5703125" style="24" bestFit="1" customWidth="1"/>
    <col min="3091" max="3091" width="5" style="24" customWidth="1"/>
    <col min="3092" max="3092" width="5.5703125" style="24" bestFit="1" customWidth="1"/>
    <col min="3093" max="3093" width="1.42578125" style="24" customWidth="1"/>
    <col min="3094" max="3094" width="5" style="24" customWidth="1"/>
    <col min="3095" max="3095" width="4.85546875" style="24" customWidth="1"/>
    <col min="3096" max="3096" width="4.7109375" style="24" customWidth="1"/>
    <col min="3097" max="3097" width="1.42578125" style="24" customWidth="1"/>
    <col min="3098" max="3098" width="5.140625" style="24" bestFit="1" customWidth="1"/>
    <col min="3099" max="3099" width="3.7109375" style="24" customWidth="1"/>
    <col min="3100" max="3100" width="4.5703125" style="24" customWidth="1"/>
    <col min="3101" max="3101" width="9.85546875" style="24" customWidth="1"/>
    <col min="3102" max="3102" width="11.42578125" style="24" customWidth="1"/>
    <col min="3103" max="3105" width="6" style="24" customWidth="1"/>
    <col min="3106" max="3106" width="1.7109375" style="24" customWidth="1"/>
    <col min="3107" max="3107" width="5.85546875" style="24" customWidth="1"/>
    <col min="3108" max="3109" width="5" style="24" customWidth="1"/>
    <col min="3110" max="3110" width="1.7109375" style="24" customWidth="1"/>
    <col min="3111" max="3111" width="5.42578125" style="24" customWidth="1"/>
    <col min="3112" max="3113" width="5" style="24" customWidth="1"/>
    <col min="3114" max="3114" width="1.7109375" style="24" customWidth="1"/>
    <col min="3115" max="3117" width="5.140625" style="24" customWidth="1"/>
    <col min="3118" max="3118" width="1.7109375" style="24" customWidth="1"/>
    <col min="3119" max="3119" width="5.28515625" style="24" customWidth="1"/>
    <col min="3120" max="3121" width="5.140625" style="24" customWidth="1"/>
    <col min="3122" max="3122" width="1.7109375" style="24" customWidth="1"/>
    <col min="3123" max="3123" width="5.42578125" style="24" customWidth="1"/>
    <col min="3124" max="3125" width="5" style="24" customWidth="1"/>
    <col min="3126" max="3126" width="1.7109375" style="24" customWidth="1"/>
    <col min="3127" max="3128" width="5.42578125" style="24" customWidth="1"/>
    <col min="3129" max="3129" width="5.28515625" style="24" customWidth="1"/>
    <col min="3130" max="3328" width="9.85546875" style="24"/>
    <col min="3329" max="3329" width="12.85546875" style="24" customWidth="1"/>
    <col min="3330" max="3330" width="6.42578125" style="24" bestFit="1" customWidth="1"/>
    <col min="3331" max="3332" width="6.28515625" style="24" bestFit="1" customWidth="1"/>
    <col min="3333" max="3333" width="1.42578125" style="24" customWidth="1"/>
    <col min="3334" max="3334" width="6.42578125" style="24" customWidth="1"/>
    <col min="3335" max="3335" width="5" style="24" customWidth="1"/>
    <col min="3336" max="3336" width="4.85546875" style="24" customWidth="1"/>
    <col min="3337" max="3337" width="1.42578125" style="24" customWidth="1"/>
    <col min="3338" max="3340" width="5.5703125" style="24" bestFit="1" customWidth="1"/>
    <col min="3341" max="3341" width="1.42578125" style="24" customWidth="1"/>
    <col min="3342" max="3342" width="5.5703125" style="24" customWidth="1"/>
    <col min="3343" max="3343" width="4.85546875" style="24" customWidth="1"/>
    <col min="3344" max="3344" width="5.42578125" style="24" bestFit="1" customWidth="1"/>
    <col min="3345" max="3345" width="1.42578125" style="24" customWidth="1"/>
    <col min="3346" max="3346" width="5.5703125" style="24" bestFit="1" customWidth="1"/>
    <col min="3347" max="3347" width="5" style="24" customWidth="1"/>
    <col min="3348" max="3348" width="5.5703125" style="24" bestFit="1" customWidth="1"/>
    <col min="3349" max="3349" width="1.42578125" style="24" customWidth="1"/>
    <col min="3350" max="3350" width="5" style="24" customWidth="1"/>
    <col min="3351" max="3351" width="4.85546875" style="24" customWidth="1"/>
    <col min="3352" max="3352" width="4.7109375" style="24" customWidth="1"/>
    <col min="3353" max="3353" width="1.42578125" style="24" customWidth="1"/>
    <col min="3354" max="3354" width="5.140625" style="24" bestFit="1" customWidth="1"/>
    <col min="3355" max="3355" width="3.7109375" style="24" customWidth="1"/>
    <col min="3356" max="3356" width="4.5703125" style="24" customWidth="1"/>
    <col min="3357" max="3357" width="9.85546875" style="24" customWidth="1"/>
    <col min="3358" max="3358" width="11.42578125" style="24" customWidth="1"/>
    <col min="3359" max="3361" width="6" style="24" customWidth="1"/>
    <col min="3362" max="3362" width="1.7109375" style="24" customWidth="1"/>
    <col min="3363" max="3363" width="5.85546875" style="24" customWidth="1"/>
    <col min="3364" max="3365" width="5" style="24" customWidth="1"/>
    <col min="3366" max="3366" width="1.7109375" style="24" customWidth="1"/>
    <col min="3367" max="3367" width="5.42578125" style="24" customWidth="1"/>
    <col min="3368" max="3369" width="5" style="24" customWidth="1"/>
    <col min="3370" max="3370" width="1.7109375" style="24" customWidth="1"/>
    <col min="3371" max="3373" width="5.140625" style="24" customWidth="1"/>
    <col min="3374" max="3374" width="1.7109375" style="24" customWidth="1"/>
    <col min="3375" max="3375" width="5.28515625" style="24" customWidth="1"/>
    <col min="3376" max="3377" width="5.140625" style="24" customWidth="1"/>
    <col min="3378" max="3378" width="1.7109375" style="24" customWidth="1"/>
    <col min="3379" max="3379" width="5.42578125" style="24" customWidth="1"/>
    <col min="3380" max="3381" width="5" style="24" customWidth="1"/>
    <col min="3382" max="3382" width="1.7109375" style="24" customWidth="1"/>
    <col min="3383" max="3384" width="5.42578125" style="24" customWidth="1"/>
    <col min="3385" max="3385" width="5.28515625" style="24" customWidth="1"/>
    <col min="3386" max="3584" width="9.85546875" style="24"/>
    <col min="3585" max="3585" width="12.85546875" style="24" customWidth="1"/>
    <col min="3586" max="3586" width="6.42578125" style="24" bestFit="1" customWidth="1"/>
    <col min="3587" max="3588" width="6.28515625" style="24" bestFit="1" customWidth="1"/>
    <col min="3589" max="3589" width="1.42578125" style="24" customWidth="1"/>
    <col min="3590" max="3590" width="6.42578125" style="24" customWidth="1"/>
    <col min="3591" max="3591" width="5" style="24" customWidth="1"/>
    <col min="3592" max="3592" width="4.85546875" style="24" customWidth="1"/>
    <col min="3593" max="3593" width="1.42578125" style="24" customWidth="1"/>
    <col min="3594" max="3596" width="5.5703125" style="24" bestFit="1" customWidth="1"/>
    <col min="3597" max="3597" width="1.42578125" style="24" customWidth="1"/>
    <col min="3598" max="3598" width="5.5703125" style="24" customWidth="1"/>
    <col min="3599" max="3599" width="4.85546875" style="24" customWidth="1"/>
    <col min="3600" max="3600" width="5.42578125" style="24" bestFit="1" customWidth="1"/>
    <col min="3601" max="3601" width="1.42578125" style="24" customWidth="1"/>
    <col min="3602" max="3602" width="5.5703125" style="24" bestFit="1" customWidth="1"/>
    <col min="3603" max="3603" width="5" style="24" customWidth="1"/>
    <col min="3604" max="3604" width="5.5703125" style="24" bestFit="1" customWidth="1"/>
    <col min="3605" max="3605" width="1.42578125" style="24" customWidth="1"/>
    <col min="3606" max="3606" width="5" style="24" customWidth="1"/>
    <col min="3607" max="3607" width="4.85546875" style="24" customWidth="1"/>
    <col min="3608" max="3608" width="4.7109375" style="24" customWidth="1"/>
    <col min="3609" max="3609" width="1.42578125" style="24" customWidth="1"/>
    <col min="3610" max="3610" width="5.140625" style="24" bestFit="1" customWidth="1"/>
    <col min="3611" max="3611" width="3.7109375" style="24" customWidth="1"/>
    <col min="3612" max="3612" width="4.5703125" style="24" customWidth="1"/>
    <col min="3613" max="3613" width="9.85546875" style="24" customWidth="1"/>
    <col min="3614" max="3614" width="11.42578125" style="24" customWidth="1"/>
    <col min="3615" max="3617" width="6" style="24" customWidth="1"/>
    <col min="3618" max="3618" width="1.7109375" style="24" customWidth="1"/>
    <col min="3619" max="3619" width="5.85546875" style="24" customWidth="1"/>
    <col min="3620" max="3621" width="5" style="24" customWidth="1"/>
    <col min="3622" max="3622" width="1.7109375" style="24" customWidth="1"/>
    <col min="3623" max="3623" width="5.42578125" style="24" customWidth="1"/>
    <col min="3624" max="3625" width="5" style="24" customWidth="1"/>
    <col min="3626" max="3626" width="1.7109375" style="24" customWidth="1"/>
    <col min="3627" max="3629" width="5.140625" style="24" customWidth="1"/>
    <col min="3630" max="3630" width="1.7109375" style="24" customWidth="1"/>
    <col min="3631" max="3631" width="5.28515625" style="24" customWidth="1"/>
    <col min="3632" max="3633" width="5.140625" style="24" customWidth="1"/>
    <col min="3634" max="3634" width="1.7109375" style="24" customWidth="1"/>
    <col min="3635" max="3635" width="5.42578125" style="24" customWidth="1"/>
    <col min="3636" max="3637" width="5" style="24" customWidth="1"/>
    <col min="3638" max="3638" width="1.7109375" style="24" customWidth="1"/>
    <col min="3639" max="3640" width="5.42578125" style="24" customWidth="1"/>
    <col min="3641" max="3641" width="5.28515625" style="24" customWidth="1"/>
    <col min="3642" max="3840" width="9.85546875" style="24"/>
    <col min="3841" max="3841" width="12.85546875" style="24" customWidth="1"/>
    <col min="3842" max="3842" width="6.42578125" style="24" bestFit="1" customWidth="1"/>
    <col min="3843" max="3844" width="6.28515625" style="24" bestFit="1" customWidth="1"/>
    <col min="3845" max="3845" width="1.42578125" style="24" customWidth="1"/>
    <col min="3846" max="3846" width="6.42578125" style="24" customWidth="1"/>
    <col min="3847" max="3847" width="5" style="24" customWidth="1"/>
    <col min="3848" max="3848" width="4.85546875" style="24" customWidth="1"/>
    <col min="3849" max="3849" width="1.42578125" style="24" customWidth="1"/>
    <col min="3850" max="3852" width="5.5703125" style="24" bestFit="1" customWidth="1"/>
    <col min="3853" max="3853" width="1.42578125" style="24" customWidth="1"/>
    <col min="3854" max="3854" width="5.5703125" style="24" customWidth="1"/>
    <col min="3855" max="3855" width="4.85546875" style="24" customWidth="1"/>
    <col min="3856" max="3856" width="5.42578125" style="24" bestFit="1" customWidth="1"/>
    <col min="3857" max="3857" width="1.42578125" style="24" customWidth="1"/>
    <col min="3858" max="3858" width="5.5703125" style="24" bestFit="1" customWidth="1"/>
    <col min="3859" max="3859" width="5" style="24" customWidth="1"/>
    <col min="3860" max="3860" width="5.5703125" style="24" bestFit="1" customWidth="1"/>
    <col min="3861" max="3861" width="1.42578125" style="24" customWidth="1"/>
    <col min="3862" max="3862" width="5" style="24" customWidth="1"/>
    <col min="3863" max="3863" width="4.85546875" style="24" customWidth="1"/>
    <col min="3864" max="3864" width="4.7109375" style="24" customWidth="1"/>
    <col min="3865" max="3865" width="1.42578125" style="24" customWidth="1"/>
    <col min="3866" max="3866" width="5.140625" style="24" bestFit="1" customWidth="1"/>
    <col min="3867" max="3867" width="3.7109375" style="24" customWidth="1"/>
    <col min="3868" max="3868" width="4.5703125" style="24" customWidth="1"/>
    <col min="3869" max="3869" width="9.85546875" style="24" customWidth="1"/>
    <col min="3870" max="3870" width="11.42578125" style="24" customWidth="1"/>
    <col min="3871" max="3873" width="6" style="24" customWidth="1"/>
    <col min="3874" max="3874" width="1.7109375" style="24" customWidth="1"/>
    <col min="3875" max="3875" width="5.85546875" style="24" customWidth="1"/>
    <col min="3876" max="3877" width="5" style="24" customWidth="1"/>
    <col min="3878" max="3878" width="1.7109375" style="24" customWidth="1"/>
    <col min="3879" max="3879" width="5.42578125" style="24" customWidth="1"/>
    <col min="3880" max="3881" width="5" style="24" customWidth="1"/>
    <col min="3882" max="3882" width="1.7109375" style="24" customWidth="1"/>
    <col min="3883" max="3885" width="5.140625" style="24" customWidth="1"/>
    <col min="3886" max="3886" width="1.7109375" style="24" customWidth="1"/>
    <col min="3887" max="3887" width="5.28515625" style="24" customWidth="1"/>
    <col min="3888" max="3889" width="5.140625" style="24" customWidth="1"/>
    <col min="3890" max="3890" width="1.7109375" style="24" customWidth="1"/>
    <col min="3891" max="3891" width="5.42578125" style="24" customWidth="1"/>
    <col min="3892" max="3893" width="5" style="24" customWidth="1"/>
    <col min="3894" max="3894" width="1.7109375" style="24" customWidth="1"/>
    <col min="3895" max="3896" width="5.42578125" style="24" customWidth="1"/>
    <col min="3897" max="3897" width="5.28515625" style="24" customWidth="1"/>
    <col min="3898" max="4096" width="9.85546875" style="24"/>
    <col min="4097" max="4097" width="12.85546875" style="24" customWidth="1"/>
    <col min="4098" max="4098" width="6.42578125" style="24" bestFit="1" customWidth="1"/>
    <col min="4099" max="4100" width="6.28515625" style="24" bestFit="1" customWidth="1"/>
    <col min="4101" max="4101" width="1.42578125" style="24" customWidth="1"/>
    <col min="4102" max="4102" width="6.42578125" style="24" customWidth="1"/>
    <col min="4103" max="4103" width="5" style="24" customWidth="1"/>
    <col min="4104" max="4104" width="4.85546875" style="24" customWidth="1"/>
    <col min="4105" max="4105" width="1.42578125" style="24" customWidth="1"/>
    <col min="4106" max="4108" width="5.5703125" style="24" bestFit="1" customWidth="1"/>
    <col min="4109" max="4109" width="1.42578125" style="24" customWidth="1"/>
    <col min="4110" max="4110" width="5.5703125" style="24" customWidth="1"/>
    <col min="4111" max="4111" width="4.85546875" style="24" customWidth="1"/>
    <col min="4112" max="4112" width="5.42578125" style="24" bestFit="1" customWidth="1"/>
    <col min="4113" max="4113" width="1.42578125" style="24" customWidth="1"/>
    <col min="4114" max="4114" width="5.5703125" style="24" bestFit="1" customWidth="1"/>
    <col min="4115" max="4115" width="5" style="24" customWidth="1"/>
    <col min="4116" max="4116" width="5.5703125" style="24" bestFit="1" customWidth="1"/>
    <col min="4117" max="4117" width="1.42578125" style="24" customWidth="1"/>
    <col min="4118" max="4118" width="5" style="24" customWidth="1"/>
    <col min="4119" max="4119" width="4.85546875" style="24" customWidth="1"/>
    <col min="4120" max="4120" width="4.7109375" style="24" customWidth="1"/>
    <col min="4121" max="4121" width="1.42578125" style="24" customWidth="1"/>
    <col min="4122" max="4122" width="5.140625" style="24" bestFit="1" customWidth="1"/>
    <col min="4123" max="4123" width="3.7109375" style="24" customWidth="1"/>
    <col min="4124" max="4124" width="4.5703125" style="24" customWidth="1"/>
    <col min="4125" max="4125" width="9.85546875" style="24" customWidth="1"/>
    <col min="4126" max="4126" width="11.42578125" style="24" customWidth="1"/>
    <col min="4127" max="4129" width="6" style="24" customWidth="1"/>
    <col min="4130" max="4130" width="1.7109375" style="24" customWidth="1"/>
    <col min="4131" max="4131" width="5.85546875" style="24" customWidth="1"/>
    <col min="4132" max="4133" width="5" style="24" customWidth="1"/>
    <col min="4134" max="4134" width="1.7109375" style="24" customWidth="1"/>
    <col min="4135" max="4135" width="5.42578125" style="24" customWidth="1"/>
    <col min="4136" max="4137" width="5" style="24" customWidth="1"/>
    <col min="4138" max="4138" width="1.7109375" style="24" customWidth="1"/>
    <col min="4139" max="4141" width="5.140625" style="24" customWidth="1"/>
    <col min="4142" max="4142" width="1.7109375" style="24" customWidth="1"/>
    <col min="4143" max="4143" width="5.28515625" style="24" customWidth="1"/>
    <col min="4144" max="4145" width="5.140625" style="24" customWidth="1"/>
    <col min="4146" max="4146" width="1.7109375" style="24" customWidth="1"/>
    <col min="4147" max="4147" width="5.42578125" style="24" customWidth="1"/>
    <col min="4148" max="4149" width="5" style="24" customWidth="1"/>
    <col min="4150" max="4150" width="1.7109375" style="24" customWidth="1"/>
    <col min="4151" max="4152" width="5.42578125" style="24" customWidth="1"/>
    <col min="4153" max="4153" width="5.28515625" style="24" customWidth="1"/>
    <col min="4154" max="4352" width="9.85546875" style="24"/>
    <col min="4353" max="4353" width="12.85546875" style="24" customWidth="1"/>
    <col min="4354" max="4354" width="6.42578125" style="24" bestFit="1" customWidth="1"/>
    <col min="4355" max="4356" width="6.28515625" style="24" bestFit="1" customWidth="1"/>
    <col min="4357" max="4357" width="1.42578125" style="24" customWidth="1"/>
    <col min="4358" max="4358" width="6.42578125" style="24" customWidth="1"/>
    <col min="4359" max="4359" width="5" style="24" customWidth="1"/>
    <col min="4360" max="4360" width="4.85546875" style="24" customWidth="1"/>
    <col min="4361" max="4361" width="1.42578125" style="24" customWidth="1"/>
    <col min="4362" max="4364" width="5.5703125" style="24" bestFit="1" customWidth="1"/>
    <col min="4365" max="4365" width="1.42578125" style="24" customWidth="1"/>
    <col min="4366" max="4366" width="5.5703125" style="24" customWidth="1"/>
    <col min="4367" max="4367" width="4.85546875" style="24" customWidth="1"/>
    <col min="4368" max="4368" width="5.42578125" style="24" bestFit="1" customWidth="1"/>
    <col min="4369" max="4369" width="1.42578125" style="24" customWidth="1"/>
    <col min="4370" max="4370" width="5.5703125" style="24" bestFit="1" customWidth="1"/>
    <col min="4371" max="4371" width="5" style="24" customWidth="1"/>
    <col min="4372" max="4372" width="5.5703125" style="24" bestFit="1" customWidth="1"/>
    <col min="4373" max="4373" width="1.42578125" style="24" customWidth="1"/>
    <col min="4374" max="4374" width="5" style="24" customWidth="1"/>
    <col min="4375" max="4375" width="4.85546875" style="24" customWidth="1"/>
    <col min="4376" max="4376" width="4.7109375" style="24" customWidth="1"/>
    <col min="4377" max="4377" width="1.42578125" style="24" customWidth="1"/>
    <col min="4378" max="4378" width="5.140625" style="24" bestFit="1" customWidth="1"/>
    <col min="4379" max="4379" width="3.7109375" style="24" customWidth="1"/>
    <col min="4380" max="4380" width="4.5703125" style="24" customWidth="1"/>
    <col min="4381" max="4381" width="9.85546875" style="24" customWidth="1"/>
    <col min="4382" max="4382" width="11.42578125" style="24" customWidth="1"/>
    <col min="4383" max="4385" width="6" style="24" customWidth="1"/>
    <col min="4386" max="4386" width="1.7109375" style="24" customWidth="1"/>
    <col min="4387" max="4387" width="5.85546875" style="24" customWidth="1"/>
    <col min="4388" max="4389" width="5" style="24" customWidth="1"/>
    <col min="4390" max="4390" width="1.7109375" style="24" customWidth="1"/>
    <col min="4391" max="4391" width="5.42578125" style="24" customWidth="1"/>
    <col min="4392" max="4393" width="5" style="24" customWidth="1"/>
    <col min="4394" max="4394" width="1.7109375" style="24" customWidth="1"/>
    <col min="4395" max="4397" width="5.140625" style="24" customWidth="1"/>
    <col min="4398" max="4398" width="1.7109375" style="24" customWidth="1"/>
    <col min="4399" max="4399" width="5.28515625" style="24" customWidth="1"/>
    <col min="4400" max="4401" width="5.140625" style="24" customWidth="1"/>
    <col min="4402" max="4402" width="1.7109375" style="24" customWidth="1"/>
    <col min="4403" max="4403" width="5.42578125" style="24" customWidth="1"/>
    <col min="4404" max="4405" width="5" style="24" customWidth="1"/>
    <col min="4406" max="4406" width="1.7109375" style="24" customWidth="1"/>
    <col min="4407" max="4408" width="5.42578125" style="24" customWidth="1"/>
    <col min="4409" max="4409" width="5.28515625" style="24" customWidth="1"/>
    <col min="4410" max="4608" width="9.85546875" style="24"/>
    <col min="4609" max="4609" width="12.85546875" style="24" customWidth="1"/>
    <col min="4610" max="4610" width="6.42578125" style="24" bestFit="1" customWidth="1"/>
    <col min="4611" max="4612" width="6.28515625" style="24" bestFit="1" customWidth="1"/>
    <col min="4613" max="4613" width="1.42578125" style="24" customWidth="1"/>
    <col min="4614" max="4614" width="6.42578125" style="24" customWidth="1"/>
    <col min="4615" max="4615" width="5" style="24" customWidth="1"/>
    <col min="4616" max="4616" width="4.85546875" style="24" customWidth="1"/>
    <col min="4617" max="4617" width="1.42578125" style="24" customWidth="1"/>
    <col min="4618" max="4620" width="5.5703125" style="24" bestFit="1" customWidth="1"/>
    <col min="4621" max="4621" width="1.42578125" style="24" customWidth="1"/>
    <col min="4622" max="4622" width="5.5703125" style="24" customWidth="1"/>
    <col min="4623" max="4623" width="4.85546875" style="24" customWidth="1"/>
    <col min="4624" max="4624" width="5.42578125" style="24" bestFit="1" customWidth="1"/>
    <col min="4625" max="4625" width="1.42578125" style="24" customWidth="1"/>
    <col min="4626" max="4626" width="5.5703125" style="24" bestFit="1" customWidth="1"/>
    <col min="4627" max="4627" width="5" style="24" customWidth="1"/>
    <col min="4628" max="4628" width="5.5703125" style="24" bestFit="1" customWidth="1"/>
    <col min="4629" max="4629" width="1.42578125" style="24" customWidth="1"/>
    <col min="4630" max="4630" width="5" style="24" customWidth="1"/>
    <col min="4631" max="4631" width="4.85546875" style="24" customWidth="1"/>
    <col min="4632" max="4632" width="4.7109375" style="24" customWidth="1"/>
    <col min="4633" max="4633" width="1.42578125" style="24" customWidth="1"/>
    <col min="4634" max="4634" width="5.140625" style="24" bestFit="1" customWidth="1"/>
    <col min="4635" max="4635" width="3.7109375" style="24" customWidth="1"/>
    <col min="4636" max="4636" width="4.5703125" style="24" customWidth="1"/>
    <col min="4637" max="4637" width="9.85546875" style="24" customWidth="1"/>
    <col min="4638" max="4638" width="11.42578125" style="24" customWidth="1"/>
    <col min="4639" max="4641" width="6" style="24" customWidth="1"/>
    <col min="4642" max="4642" width="1.7109375" style="24" customWidth="1"/>
    <col min="4643" max="4643" width="5.85546875" style="24" customWidth="1"/>
    <col min="4644" max="4645" width="5" style="24" customWidth="1"/>
    <col min="4646" max="4646" width="1.7109375" style="24" customWidth="1"/>
    <col min="4647" max="4647" width="5.42578125" style="24" customWidth="1"/>
    <col min="4648" max="4649" width="5" style="24" customWidth="1"/>
    <col min="4650" max="4650" width="1.7109375" style="24" customWidth="1"/>
    <col min="4651" max="4653" width="5.140625" style="24" customWidth="1"/>
    <col min="4654" max="4654" width="1.7109375" style="24" customWidth="1"/>
    <col min="4655" max="4655" width="5.28515625" style="24" customWidth="1"/>
    <col min="4656" max="4657" width="5.140625" style="24" customWidth="1"/>
    <col min="4658" max="4658" width="1.7109375" style="24" customWidth="1"/>
    <col min="4659" max="4659" width="5.42578125" style="24" customWidth="1"/>
    <col min="4660" max="4661" width="5" style="24" customWidth="1"/>
    <col min="4662" max="4662" width="1.7109375" style="24" customWidth="1"/>
    <col min="4663" max="4664" width="5.42578125" style="24" customWidth="1"/>
    <col min="4665" max="4665" width="5.28515625" style="24" customWidth="1"/>
    <col min="4666" max="4864" width="9.85546875" style="24"/>
    <col min="4865" max="4865" width="12.85546875" style="24" customWidth="1"/>
    <col min="4866" max="4866" width="6.42578125" style="24" bestFit="1" customWidth="1"/>
    <col min="4867" max="4868" width="6.28515625" style="24" bestFit="1" customWidth="1"/>
    <col min="4869" max="4869" width="1.42578125" style="24" customWidth="1"/>
    <col min="4870" max="4870" width="6.42578125" style="24" customWidth="1"/>
    <col min="4871" max="4871" width="5" style="24" customWidth="1"/>
    <col min="4872" max="4872" width="4.85546875" style="24" customWidth="1"/>
    <col min="4873" max="4873" width="1.42578125" style="24" customWidth="1"/>
    <col min="4874" max="4876" width="5.5703125" style="24" bestFit="1" customWidth="1"/>
    <col min="4877" max="4877" width="1.42578125" style="24" customWidth="1"/>
    <col min="4878" max="4878" width="5.5703125" style="24" customWidth="1"/>
    <col min="4879" max="4879" width="4.85546875" style="24" customWidth="1"/>
    <col min="4880" max="4880" width="5.42578125" style="24" bestFit="1" customWidth="1"/>
    <col min="4881" max="4881" width="1.42578125" style="24" customWidth="1"/>
    <col min="4882" max="4882" width="5.5703125" style="24" bestFit="1" customWidth="1"/>
    <col min="4883" max="4883" width="5" style="24" customWidth="1"/>
    <col min="4884" max="4884" width="5.5703125" style="24" bestFit="1" customWidth="1"/>
    <col min="4885" max="4885" width="1.42578125" style="24" customWidth="1"/>
    <col min="4886" max="4886" width="5" style="24" customWidth="1"/>
    <col min="4887" max="4887" width="4.85546875" style="24" customWidth="1"/>
    <col min="4888" max="4888" width="4.7109375" style="24" customWidth="1"/>
    <col min="4889" max="4889" width="1.42578125" style="24" customWidth="1"/>
    <col min="4890" max="4890" width="5.140625" style="24" bestFit="1" customWidth="1"/>
    <col min="4891" max="4891" width="3.7109375" style="24" customWidth="1"/>
    <col min="4892" max="4892" width="4.5703125" style="24" customWidth="1"/>
    <col min="4893" max="4893" width="9.85546875" style="24" customWidth="1"/>
    <col min="4894" max="4894" width="11.42578125" style="24" customWidth="1"/>
    <col min="4895" max="4897" width="6" style="24" customWidth="1"/>
    <col min="4898" max="4898" width="1.7109375" style="24" customWidth="1"/>
    <col min="4899" max="4899" width="5.85546875" style="24" customWidth="1"/>
    <col min="4900" max="4901" width="5" style="24" customWidth="1"/>
    <col min="4902" max="4902" width="1.7109375" style="24" customWidth="1"/>
    <col min="4903" max="4903" width="5.42578125" style="24" customWidth="1"/>
    <col min="4904" max="4905" width="5" style="24" customWidth="1"/>
    <col min="4906" max="4906" width="1.7109375" style="24" customWidth="1"/>
    <col min="4907" max="4909" width="5.140625" style="24" customWidth="1"/>
    <col min="4910" max="4910" width="1.7109375" style="24" customWidth="1"/>
    <col min="4911" max="4911" width="5.28515625" style="24" customWidth="1"/>
    <col min="4912" max="4913" width="5.140625" style="24" customWidth="1"/>
    <col min="4914" max="4914" width="1.7109375" style="24" customWidth="1"/>
    <col min="4915" max="4915" width="5.42578125" style="24" customWidth="1"/>
    <col min="4916" max="4917" width="5" style="24" customWidth="1"/>
    <col min="4918" max="4918" width="1.7109375" style="24" customWidth="1"/>
    <col min="4919" max="4920" width="5.42578125" style="24" customWidth="1"/>
    <col min="4921" max="4921" width="5.28515625" style="24" customWidth="1"/>
    <col min="4922" max="5120" width="9.85546875" style="24"/>
    <col min="5121" max="5121" width="12.85546875" style="24" customWidth="1"/>
    <col min="5122" max="5122" width="6.42578125" style="24" bestFit="1" customWidth="1"/>
    <col min="5123" max="5124" width="6.28515625" style="24" bestFit="1" customWidth="1"/>
    <col min="5125" max="5125" width="1.42578125" style="24" customWidth="1"/>
    <col min="5126" max="5126" width="6.42578125" style="24" customWidth="1"/>
    <col min="5127" max="5127" width="5" style="24" customWidth="1"/>
    <col min="5128" max="5128" width="4.85546875" style="24" customWidth="1"/>
    <col min="5129" max="5129" width="1.42578125" style="24" customWidth="1"/>
    <col min="5130" max="5132" width="5.5703125" style="24" bestFit="1" customWidth="1"/>
    <col min="5133" max="5133" width="1.42578125" style="24" customWidth="1"/>
    <col min="5134" max="5134" width="5.5703125" style="24" customWidth="1"/>
    <col min="5135" max="5135" width="4.85546875" style="24" customWidth="1"/>
    <col min="5136" max="5136" width="5.42578125" style="24" bestFit="1" customWidth="1"/>
    <col min="5137" max="5137" width="1.42578125" style="24" customWidth="1"/>
    <col min="5138" max="5138" width="5.5703125" style="24" bestFit="1" customWidth="1"/>
    <col min="5139" max="5139" width="5" style="24" customWidth="1"/>
    <col min="5140" max="5140" width="5.5703125" style="24" bestFit="1" customWidth="1"/>
    <col min="5141" max="5141" width="1.42578125" style="24" customWidth="1"/>
    <col min="5142" max="5142" width="5" style="24" customWidth="1"/>
    <col min="5143" max="5143" width="4.85546875" style="24" customWidth="1"/>
    <col min="5144" max="5144" width="4.7109375" style="24" customWidth="1"/>
    <col min="5145" max="5145" width="1.42578125" style="24" customWidth="1"/>
    <col min="5146" max="5146" width="5.140625" style="24" bestFit="1" customWidth="1"/>
    <col min="5147" max="5147" width="3.7109375" style="24" customWidth="1"/>
    <col min="5148" max="5148" width="4.5703125" style="24" customWidth="1"/>
    <col min="5149" max="5149" width="9.85546875" style="24" customWidth="1"/>
    <col min="5150" max="5150" width="11.42578125" style="24" customWidth="1"/>
    <col min="5151" max="5153" width="6" style="24" customWidth="1"/>
    <col min="5154" max="5154" width="1.7109375" style="24" customWidth="1"/>
    <col min="5155" max="5155" width="5.85546875" style="24" customWidth="1"/>
    <col min="5156" max="5157" width="5" style="24" customWidth="1"/>
    <col min="5158" max="5158" width="1.7109375" style="24" customWidth="1"/>
    <col min="5159" max="5159" width="5.42578125" style="24" customWidth="1"/>
    <col min="5160" max="5161" width="5" style="24" customWidth="1"/>
    <col min="5162" max="5162" width="1.7109375" style="24" customWidth="1"/>
    <col min="5163" max="5165" width="5.140625" style="24" customWidth="1"/>
    <col min="5166" max="5166" width="1.7109375" style="24" customWidth="1"/>
    <col min="5167" max="5167" width="5.28515625" style="24" customWidth="1"/>
    <col min="5168" max="5169" width="5.140625" style="24" customWidth="1"/>
    <col min="5170" max="5170" width="1.7109375" style="24" customWidth="1"/>
    <col min="5171" max="5171" width="5.42578125" style="24" customWidth="1"/>
    <col min="5172" max="5173" width="5" style="24" customWidth="1"/>
    <col min="5174" max="5174" width="1.7109375" style="24" customWidth="1"/>
    <col min="5175" max="5176" width="5.42578125" style="24" customWidth="1"/>
    <col min="5177" max="5177" width="5.28515625" style="24" customWidth="1"/>
    <col min="5178" max="5376" width="9.85546875" style="24"/>
    <col min="5377" max="5377" width="12.85546875" style="24" customWidth="1"/>
    <col min="5378" max="5378" width="6.42578125" style="24" bestFit="1" customWidth="1"/>
    <col min="5379" max="5380" width="6.28515625" style="24" bestFit="1" customWidth="1"/>
    <col min="5381" max="5381" width="1.42578125" style="24" customWidth="1"/>
    <col min="5382" max="5382" width="6.42578125" style="24" customWidth="1"/>
    <col min="5383" max="5383" width="5" style="24" customWidth="1"/>
    <col min="5384" max="5384" width="4.85546875" style="24" customWidth="1"/>
    <col min="5385" max="5385" width="1.42578125" style="24" customWidth="1"/>
    <col min="5386" max="5388" width="5.5703125" style="24" bestFit="1" customWidth="1"/>
    <col min="5389" max="5389" width="1.42578125" style="24" customWidth="1"/>
    <col min="5390" max="5390" width="5.5703125" style="24" customWidth="1"/>
    <col min="5391" max="5391" width="4.85546875" style="24" customWidth="1"/>
    <col min="5392" max="5392" width="5.42578125" style="24" bestFit="1" customWidth="1"/>
    <col min="5393" max="5393" width="1.42578125" style="24" customWidth="1"/>
    <col min="5394" max="5394" width="5.5703125" style="24" bestFit="1" customWidth="1"/>
    <col min="5395" max="5395" width="5" style="24" customWidth="1"/>
    <col min="5396" max="5396" width="5.5703125" style="24" bestFit="1" customWidth="1"/>
    <col min="5397" max="5397" width="1.42578125" style="24" customWidth="1"/>
    <col min="5398" max="5398" width="5" style="24" customWidth="1"/>
    <col min="5399" max="5399" width="4.85546875" style="24" customWidth="1"/>
    <col min="5400" max="5400" width="4.7109375" style="24" customWidth="1"/>
    <col min="5401" max="5401" width="1.42578125" style="24" customWidth="1"/>
    <col min="5402" max="5402" width="5.140625" style="24" bestFit="1" customWidth="1"/>
    <col min="5403" max="5403" width="3.7109375" style="24" customWidth="1"/>
    <col min="5404" max="5404" width="4.5703125" style="24" customWidth="1"/>
    <col min="5405" max="5405" width="9.85546875" style="24" customWidth="1"/>
    <col min="5406" max="5406" width="11.42578125" style="24" customWidth="1"/>
    <col min="5407" max="5409" width="6" style="24" customWidth="1"/>
    <col min="5410" max="5410" width="1.7109375" style="24" customWidth="1"/>
    <col min="5411" max="5411" width="5.85546875" style="24" customWidth="1"/>
    <col min="5412" max="5413" width="5" style="24" customWidth="1"/>
    <col min="5414" max="5414" width="1.7109375" style="24" customWidth="1"/>
    <col min="5415" max="5415" width="5.42578125" style="24" customWidth="1"/>
    <col min="5416" max="5417" width="5" style="24" customWidth="1"/>
    <col min="5418" max="5418" width="1.7109375" style="24" customWidth="1"/>
    <col min="5419" max="5421" width="5.140625" style="24" customWidth="1"/>
    <col min="5422" max="5422" width="1.7109375" style="24" customWidth="1"/>
    <col min="5423" max="5423" width="5.28515625" style="24" customWidth="1"/>
    <col min="5424" max="5425" width="5.140625" style="24" customWidth="1"/>
    <col min="5426" max="5426" width="1.7109375" style="24" customWidth="1"/>
    <col min="5427" max="5427" width="5.42578125" style="24" customWidth="1"/>
    <col min="5428" max="5429" width="5" style="24" customWidth="1"/>
    <col min="5430" max="5430" width="1.7109375" style="24" customWidth="1"/>
    <col min="5431" max="5432" width="5.42578125" style="24" customWidth="1"/>
    <col min="5433" max="5433" width="5.28515625" style="24" customWidth="1"/>
    <col min="5434" max="5632" width="9.85546875" style="24"/>
    <col min="5633" max="5633" width="12.85546875" style="24" customWidth="1"/>
    <col min="5634" max="5634" width="6.42578125" style="24" bestFit="1" customWidth="1"/>
    <col min="5635" max="5636" width="6.28515625" style="24" bestFit="1" customWidth="1"/>
    <col min="5637" max="5637" width="1.42578125" style="24" customWidth="1"/>
    <col min="5638" max="5638" width="6.42578125" style="24" customWidth="1"/>
    <col min="5639" max="5639" width="5" style="24" customWidth="1"/>
    <col min="5640" max="5640" width="4.85546875" style="24" customWidth="1"/>
    <col min="5641" max="5641" width="1.42578125" style="24" customWidth="1"/>
    <col min="5642" max="5644" width="5.5703125" style="24" bestFit="1" customWidth="1"/>
    <col min="5645" max="5645" width="1.42578125" style="24" customWidth="1"/>
    <col min="5646" max="5646" width="5.5703125" style="24" customWidth="1"/>
    <col min="5647" max="5647" width="4.85546875" style="24" customWidth="1"/>
    <col min="5648" max="5648" width="5.42578125" style="24" bestFit="1" customWidth="1"/>
    <col min="5649" max="5649" width="1.42578125" style="24" customWidth="1"/>
    <col min="5650" max="5650" width="5.5703125" style="24" bestFit="1" customWidth="1"/>
    <col min="5651" max="5651" width="5" style="24" customWidth="1"/>
    <col min="5652" max="5652" width="5.5703125" style="24" bestFit="1" customWidth="1"/>
    <col min="5653" max="5653" width="1.42578125" style="24" customWidth="1"/>
    <col min="5654" max="5654" width="5" style="24" customWidth="1"/>
    <col min="5655" max="5655" width="4.85546875" style="24" customWidth="1"/>
    <col min="5656" max="5656" width="4.7109375" style="24" customWidth="1"/>
    <col min="5657" max="5657" width="1.42578125" style="24" customWidth="1"/>
    <col min="5658" max="5658" width="5.140625" style="24" bestFit="1" customWidth="1"/>
    <col min="5659" max="5659" width="3.7109375" style="24" customWidth="1"/>
    <col min="5660" max="5660" width="4.5703125" style="24" customWidth="1"/>
    <col min="5661" max="5661" width="9.85546875" style="24" customWidth="1"/>
    <col min="5662" max="5662" width="11.42578125" style="24" customWidth="1"/>
    <col min="5663" max="5665" width="6" style="24" customWidth="1"/>
    <col min="5666" max="5666" width="1.7109375" style="24" customWidth="1"/>
    <col min="5667" max="5667" width="5.85546875" style="24" customWidth="1"/>
    <col min="5668" max="5669" width="5" style="24" customWidth="1"/>
    <col min="5670" max="5670" width="1.7109375" style="24" customWidth="1"/>
    <col min="5671" max="5671" width="5.42578125" style="24" customWidth="1"/>
    <col min="5672" max="5673" width="5" style="24" customWidth="1"/>
    <col min="5674" max="5674" width="1.7109375" style="24" customWidth="1"/>
    <col min="5675" max="5677" width="5.140625" style="24" customWidth="1"/>
    <col min="5678" max="5678" width="1.7109375" style="24" customWidth="1"/>
    <col min="5679" max="5679" width="5.28515625" style="24" customWidth="1"/>
    <col min="5680" max="5681" width="5.140625" style="24" customWidth="1"/>
    <col min="5682" max="5682" width="1.7109375" style="24" customWidth="1"/>
    <col min="5683" max="5683" width="5.42578125" style="24" customWidth="1"/>
    <col min="5684" max="5685" width="5" style="24" customWidth="1"/>
    <col min="5686" max="5686" width="1.7109375" style="24" customWidth="1"/>
    <col min="5687" max="5688" width="5.42578125" style="24" customWidth="1"/>
    <col min="5689" max="5689" width="5.28515625" style="24" customWidth="1"/>
    <col min="5690" max="5888" width="9.85546875" style="24"/>
    <col min="5889" max="5889" width="12.85546875" style="24" customWidth="1"/>
    <col min="5890" max="5890" width="6.42578125" style="24" bestFit="1" customWidth="1"/>
    <col min="5891" max="5892" width="6.28515625" style="24" bestFit="1" customWidth="1"/>
    <col min="5893" max="5893" width="1.42578125" style="24" customWidth="1"/>
    <col min="5894" max="5894" width="6.42578125" style="24" customWidth="1"/>
    <col min="5895" max="5895" width="5" style="24" customWidth="1"/>
    <col min="5896" max="5896" width="4.85546875" style="24" customWidth="1"/>
    <col min="5897" max="5897" width="1.42578125" style="24" customWidth="1"/>
    <col min="5898" max="5900" width="5.5703125" style="24" bestFit="1" customWidth="1"/>
    <col min="5901" max="5901" width="1.42578125" style="24" customWidth="1"/>
    <col min="5902" max="5902" width="5.5703125" style="24" customWidth="1"/>
    <col min="5903" max="5903" width="4.85546875" style="24" customWidth="1"/>
    <col min="5904" max="5904" width="5.42578125" style="24" bestFit="1" customWidth="1"/>
    <col min="5905" max="5905" width="1.42578125" style="24" customWidth="1"/>
    <col min="5906" max="5906" width="5.5703125" style="24" bestFit="1" customWidth="1"/>
    <col min="5907" max="5907" width="5" style="24" customWidth="1"/>
    <col min="5908" max="5908" width="5.5703125" style="24" bestFit="1" customWidth="1"/>
    <col min="5909" max="5909" width="1.42578125" style="24" customWidth="1"/>
    <col min="5910" max="5910" width="5" style="24" customWidth="1"/>
    <col min="5911" max="5911" width="4.85546875" style="24" customWidth="1"/>
    <col min="5912" max="5912" width="4.7109375" style="24" customWidth="1"/>
    <col min="5913" max="5913" width="1.42578125" style="24" customWidth="1"/>
    <col min="5914" max="5914" width="5.140625" style="24" bestFit="1" customWidth="1"/>
    <col min="5915" max="5915" width="3.7109375" style="24" customWidth="1"/>
    <col min="5916" max="5916" width="4.5703125" style="24" customWidth="1"/>
    <col min="5917" max="5917" width="9.85546875" style="24" customWidth="1"/>
    <col min="5918" max="5918" width="11.42578125" style="24" customWidth="1"/>
    <col min="5919" max="5921" width="6" style="24" customWidth="1"/>
    <col min="5922" max="5922" width="1.7109375" style="24" customWidth="1"/>
    <col min="5923" max="5923" width="5.85546875" style="24" customWidth="1"/>
    <col min="5924" max="5925" width="5" style="24" customWidth="1"/>
    <col min="5926" max="5926" width="1.7109375" style="24" customWidth="1"/>
    <col min="5927" max="5927" width="5.42578125" style="24" customWidth="1"/>
    <col min="5928" max="5929" width="5" style="24" customWidth="1"/>
    <col min="5930" max="5930" width="1.7109375" style="24" customWidth="1"/>
    <col min="5931" max="5933" width="5.140625" style="24" customWidth="1"/>
    <col min="5934" max="5934" width="1.7109375" style="24" customWidth="1"/>
    <col min="5935" max="5935" width="5.28515625" style="24" customWidth="1"/>
    <col min="5936" max="5937" width="5.140625" style="24" customWidth="1"/>
    <col min="5938" max="5938" width="1.7109375" style="24" customWidth="1"/>
    <col min="5939" max="5939" width="5.42578125" style="24" customWidth="1"/>
    <col min="5940" max="5941" width="5" style="24" customWidth="1"/>
    <col min="5942" max="5942" width="1.7109375" style="24" customWidth="1"/>
    <col min="5943" max="5944" width="5.42578125" style="24" customWidth="1"/>
    <col min="5945" max="5945" width="5.28515625" style="24" customWidth="1"/>
    <col min="5946" max="6144" width="9.85546875" style="24"/>
    <col min="6145" max="6145" width="12.85546875" style="24" customWidth="1"/>
    <col min="6146" max="6146" width="6.42578125" style="24" bestFit="1" customWidth="1"/>
    <col min="6147" max="6148" width="6.28515625" style="24" bestFit="1" customWidth="1"/>
    <col min="6149" max="6149" width="1.42578125" style="24" customWidth="1"/>
    <col min="6150" max="6150" width="6.42578125" style="24" customWidth="1"/>
    <col min="6151" max="6151" width="5" style="24" customWidth="1"/>
    <col min="6152" max="6152" width="4.85546875" style="24" customWidth="1"/>
    <col min="6153" max="6153" width="1.42578125" style="24" customWidth="1"/>
    <col min="6154" max="6156" width="5.5703125" style="24" bestFit="1" customWidth="1"/>
    <col min="6157" max="6157" width="1.42578125" style="24" customWidth="1"/>
    <col min="6158" max="6158" width="5.5703125" style="24" customWidth="1"/>
    <col min="6159" max="6159" width="4.85546875" style="24" customWidth="1"/>
    <col min="6160" max="6160" width="5.42578125" style="24" bestFit="1" customWidth="1"/>
    <col min="6161" max="6161" width="1.42578125" style="24" customWidth="1"/>
    <col min="6162" max="6162" width="5.5703125" style="24" bestFit="1" customWidth="1"/>
    <col min="6163" max="6163" width="5" style="24" customWidth="1"/>
    <col min="6164" max="6164" width="5.5703125" style="24" bestFit="1" customWidth="1"/>
    <col min="6165" max="6165" width="1.42578125" style="24" customWidth="1"/>
    <col min="6166" max="6166" width="5" style="24" customWidth="1"/>
    <col min="6167" max="6167" width="4.85546875" style="24" customWidth="1"/>
    <col min="6168" max="6168" width="4.7109375" style="24" customWidth="1"/>
    <col min="6169" max="6169" width="1.42578125" style="24" customWidth="1"/>
    <col min="6170" max="6170" width="5.140625" style="24" bestFit="1" customWidth="1"/>
    <col min="6171" max="6171" width="3.7109375" style="24" customWidth="1"/>
    <col min="6172" max="6172" width="4.5703125" style="24" customWidth="1"/>
    <col min="6173" max="6173" width="9.85546875" style="24" customWidth="1"/>
    <col min="6174" max="6174" width="11.42578125" style="24" customWidth="1"/>
    <col min="6175" max="6177" width="6" style="24" customWidth="1"/>
    <col min="6178" max="6178" width="1.7109375" style="24" customWidth="1"/>
    <col min="6179" max="6179" width="5.85546875" style="24" customWidth="1"/>
    <col min="6180" max="6181" width="5" style="24" customWidth="1"/>
    <col min="6182" max="6182" width="1.7109375" style="24" customWidth="1"/>
    <col min="6183" max="6183" width="5.42578125" style="24" customWidth="1"/>
    <col min="6184" max="6185" width="5" style="24" customWidth="1"/>
    <col min="6186" max="6186" width="1.7109375" style="24" customWidth="1"/>
    <col min="6187" max="6189" width="5.140625" style="24" customWidth="1"/>
    <col min="6190" max="6190" width="1.7109375" style="24" customWidth="1"/>
    <col min="6191" max="6191" width="5.28515625" style="24" customWidth="1"/>
    <col min="6192" max="6193" width="5.140625" style="24" customWidth="1"/>
    <col min="6194" max="6194" width="1.7109375" style="24" customWidth="1"/>
    <col min="6195" max="6195" width="5.42578125" style="24" customWidth="1"/>
    <col min="6196" max="6197" width="5" style="24" customWidth="1"/>
    <col min="6198" max="6198" width="1.7109375" style="24" customWidth="1"/>
    <col min="6199" max="6200" width="5.42578125" style="24" customWidth="1"/>
    <col min="6201" max="6201" width="5.28515625" style="24" customWidth="1"/>
    <col min="6202" max="6400" width="9.85546875" style="24"/>
    <col min="6401" max="6401" width="12.85546875" style="24" customWidth="1"/>
    <col min="6402" max="6402" width="6.42578125" style="24" bestFit="1" customWidth="1"/>
    <col min="6403" max="6404" width="6.28515625" style="24" bestFit="1" customWidth="1"/>
    <col min="6405" max="6405" width="1.42578125" style="24" customWidth="1"/>
    <col min="6406" max="6406" width="6.42578125" style="24" customWidth="1"/>
    <col min="6407" max="6407" width="5" style="24" customWidth="1"/>
    <col min="6408" max="6408" width="4.85546875" style="24" customWidth="1"/>
    <col min="6409" max="6409" width="1.42578125" style="24" customWidth="1"/>
    <col min="6410" max="6412" width="5.5703125" style="24" bestFit="1" customWidth="1"/>
    <col min="6413" max="6413" width="1.42578125" style="24" customWidth="1"/>
    <col min="6414" max="6414" width="5.5703125" style="24" customWidth="1"/>
    <col min="6415" max="6415" width="4.85546875" style="24" customWidth="1"/>
    <col min="6416" max="6416" width="5.42578125" style="24" bestFit="1" customWidth="1"/>
    <col min="6417" max="6417" width="1.42578125" style="24" customWidth="1"/>
    <col min="6418" max="6418" width="5.5703125" style="24" bestFit="1" customWidth="1"/>
    <col min="6419" max="6419" width="5" style="24" customWidth="1"/>
    <col min="6420" max="6420" width="5.5703125" style="24" bestFit="1" customWidth="1"/>
    <col min="6421" max="6421" width="1.42578125" style="24" customWidth="1"/>
    <col min="6422" max="6422" width="5" style="24" customWidth="1"/>
    <col min="6423" max="6423" width="4.85546875" style="24" customWidth="1"/>
    <col min="6424" max="6424" width="4.7109375" style="24" customWidth="1"/>
    <col min="6425" max="6425" width="1.42578125" style="24" customWidth="1"/>
    <col min="6426" max="6426" width="5.140625" style="24" bestFit="1" customWidth="1"/>
    <col min="6427" max="6427" width="3.7109375" style="24" customWidth="1"/>
    <col min="6428" max="6428" width="4.5703125" style="24" customWidth="1"/>
    <col min="6429" max="6429" width="9.85546875" style="24" customWidth="1"/>
    <col min="6430" max="6430" width="11.42578125" style="24" customWidth="1"/>
    <col min="6431" max="6433" width="6" style="24" customWidth="1"/>
    <col min="6434" max="6434" width="1.7109375" style="24" customWidth="1"/>
    <col min="6435" max="6435" width="5.85546875" style="24" customWidth="1"/>
    <col min="6436" max="6437" width="5" style="24" customWidth="1"/>
    <col min="6438" max="6438" width="1.7109375" style="24" customWidth="1"/>
    <col min="6439" max="6439" width="5.42578125" style="24" customWidth="1"/>
    <col min="6440" max="6441" width="5" style="24" customWidth="1"/>
    <col min="6442" max="6442" width="1.7109375" style="24" customWidth="1"/>
    <col min="6443" max="6445" width="5.140625" style="24" customWidth="1"/>
    <col min="6446" max="6446" width="1.7109375" style="24" customWidth="1"/>
    <col min="6447" max="6447" width="5.28515625" style="24" customWidth="1"/>
    <col min="6448" max="6449" width="5.140625" style="24" customWidth="1"/>
    <col min="6450" max="6450" width="1.7109375" style="24" customWidth="1"/>
    <col min="6451" max="6451" width="5.42578125" style="24" customWidth="1"/>
    <col min="6452" max="6453" width="5" style="24" customWidth="1"/>
    <col min="6454" max="6454" width="1.7109375" style="24" customWidth="1"/>
    <col min="6455" max="6456" width="5.42578125" style="24" customWidth="1"/>
    <col min="6457" max="6457" width="5.28515625" style="24" customWidth="1"/>
    <col min="6458" max="6656" width="9.85546875" style="24"/>
    <col min="6657" max="6657" width="12.85546875" style="24" customWidth="1"/>
    <col min="6658" max="6658" width="6.42578125" style="24" bestFit="1" customWidth="1"/>
    <col min="6659" max="6660" width="6.28515625" style="24" bestFit="1" customWidth="1"/>
    <col min="6661" max="6661" width="1.42578125" style="24" customWidth="1"/>
    <col min="6662" max="6662" width="6.42578125" style="24" customWidth="1"/>
    <col min="6663" max="6663" width="5" style="24" customWidth="1"/>
    <col min="6664" max="6664" width="4.85546875" style="24" customWidth="1"/>
    <col min="6665" max="6665" width="1.42578125" style="24" customWidth="1"/>
    <col min="6666" max="6668" width="5.5703125" style="24" bestFit="1" customWidth="1"/>
    <col min="6669" max="6669" width="1.42578125" style="24" customWidth="1"/>
    <col min="6670" max="6670" width="5.5703125" style="24" customWidth="1"/>
    <col min="6671" max="6671" width="4.85546875" style="24" customWidth="1"/>
    <col min="6672" max="6672" width="5.42578125" style="24" bestFit="1" customWidth="1"/>
    <col min="6673" max="6673" width="1.42578125" style="24" customWidth="1"/>
    <col min="6674" max="6674" width="5.5703125" style="24" bestFit="1" customWidth="1"/>
    <col min="6675" max="6675" width="5" style="24" customWidth="1"/>
    <col min="6676" max="6676" width="5.5703125" style="24" bestFit="1" customWidth="1"/>
    <col min="6677" max="6677" width="1.42578125" style="24" customWidth="1"/>
    <col min="6678" max="6678" width="5" style="24" customWidth="1"/>
    <col min="6679" max="6679" width="4.85546875" style="24" customWidth="1"/>
    <col min="6680" max="6680" width="4.7109375" style="24" customWidth="1"/>
    <col min="6681" max="6681" width="1.42578125" style="24" customWidth="1"/>
    <col min="6682" max="6682" width="5.140625" style="24" bestFit="1" customWidth="1"/>
    <col min="6683" max="6683" width="3.7109375" style="24" customWidth="1"/>
    <col min="6684" max="6684" width="4.5703125" style="24" customWidth="1"/>
    <col min="6685" max="6685" width="9.85546875" style="24" customWidth="1"/>
    <col min="6686" max="6686" width="11.42578125" style="24" customWidth="1"/>
    <col min="6687" max="6689" width="6" style="24" customWidth="1"/>
    <col min="6690" max="6690" width="1.7109375" style="24" customWidth="1"/>
    <col min="6691" max="6691" width="5.85546875" style="24" customWidth="1"/>
    <col min="6692" max="6693" width="5" style="24" customWidth="1"/>
    <col min="6694" max="6694" width="1.7109375" style="24" customWidth="1"/>
    <col min="6695" max="6695" width="5.42578125" style="24" customWidth="1"/>
    <col min="6696" max="6697" width="5" style="24" customWidth="1"/>
    <col min="6698" max="6698" width="1.7109375" style="24" customWidth="1"/>
    <col min="6699" max="6701" width="5.140625" style="24" customWidth="1"/>
    <col min="6702" max="6702" width="1.7109375" style="24" customWidth="1"/>
    <col min="6703" max="6703" width="5.28515625" style="24" customWidth="1"/>
    <col min="6704" max="6705" width="5.140625" style="24" customWidth="1"/>
    <col min="6706" max="6706" width="1.7109375" style="24" customWidth="1"/>
    <col min="6707" max="6707" width="5.42578125" style="24" customWidth="1"/>
    <col min="6708" max="6709" width="5" style="24" customWidth="1"/>
    <col min="6710" max="6710" width="1.7109375" style="24" customWidth="1"/>
    <col min="6711" max="6712" width="5.42578125" style="24" customWidth="1"/>
    <col min="6713" max="6713" width="5.28515625" style="24" customWidth="1"/>
    <col min="6714" max="6912" width="9.85546875" style="24"/>
    <col min="6913" max="6913" width="12.85546875" style="24" customWidth="1"/>
    <col min="6914" max="6914" width="6.42578125" style="24" bestFit="1" customWidth="1"/>
    <col min="6915" max="6916" width="6.28515625" style="24" bestFit="1" customWidth="1"/>
    <col min="6917" max="6917" width="1.42578125" style="24" customWidth="1"/>
    <col min="6918" max="6918" width="6.42578125" style="24" customWidth="1"/>
    <col min="6919" max="6919" width="5" style="24" customWidth="1"/>
    <col min="6920" max="6920" width="4.85546875" style="24" customWidth="1"/>
    <col min="6921" max="6921" width="1.42578125" style="24" customWidth="1"/>
    <col min="6922" max="6924" width="5.5703125" style="24" bestFit="1" customWidth="1"/>
    <col min="6925" max="6925" width="1.42578125" style="24" customWidth="1"/>
    <col min="6926" max="6926" width="5.5703125" style="24" customWidth="1"/>
    <col min="6927" max="6927" width="4.85546875" style="24" customWidth="1"/>
    <col min="6928" max="6928" width="5.42578125" style="24" bestFit="1" customWidth="1"/>
    <col min="6929" max="6929" width="1.42578125" style="24" customWidth="1"/>
    <col min="6930" max="6930" width="5.5703125" style="24" bestFit="1" customWidth="1"/>
    <col min="6931" max="6931" width="5" style="24" customWidth="1"/>
    <col min="6932" max="6932" width="5.5703125" style="24" bestFit="1" customWidth="1"/>
    <col min="6933" max="6933" width="1.42578125" style="24" customWidth="1"/>
    <col min="6934" max="6934" width="5" style="24" customWidth="1"/>
    <col min="6935" max="6935" width="4.85546875" style="24" customWidth="1"/>
    <col min="6936" max="6936" width="4.7109375" style="24" customWidth="1"/>
    <col min="6937" max="6937" width="1.42578125" style="24" customWidth="1"/>
    <col min="6938" max="6938" width="5.140625" style="24" bestFit="1" customWidth="1"/>
    <col min="6939" max="6939" width="3.7109375" style="24" customWidth="1"/>
    <col min="6940" max="6940" width="4.5703125" style="24" customWidth="1"/>
    <col min="6941" max="6941" width="9.85546875" style="24" customWidth="1"/>
    <col min="6942" max="6942" width="11.42578125" style="24" customWidth="1"/>
    <col min="6943" max="6945" width="6" style="24" customWidth="1"/>
    <col min="6946" max="6946" width="1.7109375" style="24" customWidth="1"/>
    <col min="6947" max="6947" width="5.85546875" style="24" customWidth="1"/>
    <col min="6948" max="6949" width="5" style="24" customWidth="1"/>
    <col min="6950" max="6950" width="1.7109375" style="24" customWidth="1"/>
    <col min="6951" max="6951" width="5.42578125" style="24" customWidth="1"/>
    <col min="6952" max="6953" width="5" style="24" customWidth="1"/>
    <col min="6954" max="6954" width="1.7109375" style="24" customWidth="1"/>
    <col min="6955" max="6957" width="5.140625" style="24" customWidth="1"/>
    <col min="6958" max="6958" width="1.7109375" style="24" customWidth="1"/>
    <col min="6959" max="6959" width="5.28515625" style="24" customWidth="1"/>
    <col min="6960" max="6961" width="5.140625" style="24" customWidth="1"/>
    <col min="6962" max="6962" width="1.7109375" style="24" customWidth="1"/>
    <col min="6963" max="6963" width="5.42578125" style="24" customWidth="1"/>
    <col min="6964" max="6965" width="5" style="24" customWidth="1"/>
    <col min="6966" max="6966" width="1.7109375" style="24" customWidth="1"/>
    <col min="6967" max="6968" width="5.42578125" style="24" customWidth="1"/>
    <col min="6969" max="6969" width="5.28515625" style="24" customWidth="1"/>
    <col min="6970" max="7168" width="9.85546875" style="24"/>
    <col min="7169" max="7169" width="12.85546875" style="24" customWidth="1"/>
    <col min="7170" max="7170" width="6.42578125" style="24" bestFit="1" customWidth="1"/>
    <col min="7171" max="7172" width="6.28515625" style="24" bestFit="1" customWidth="1"/>
    <col min="7173" max="7173" width="1.42578125" style="24" customWidth="1"/>
    <col min="7174" max="7174" width="6.42578125" style="24" customWidth="1"/>
    <col min="7175" max="7175" width="5" style="24" customWidth="1"/>
    <col min="7176" max="7176" width="4.85546875" style="24" customWidth="1"/>
    <col min="7177" max="7177" width="1.42578125" style="24" customWidth="1"/>
    <col min="7178" max="7180" width="5.5703125" style="24" bestFit="1" customWidth="1"/>
    <col min="7181" max="7181" width="1.42578125" style="24" customWidth="1"/>
    <col min="7182" max="7182" width="5.5703125" style="24" customWidth="1"/>
    <col min="7183" max="7183" width="4.85546875" style="24" customWidth="1"/>
    <col min="7184" max="7184" width="5.42578125" style="24" bestFit="1" customWidth="1"/>
    <col min="7185" max="7185" width="1.42578125" style="24" customWidth="1"/>
    <col min="7186" max="7186" width="5.5703125" style="24" bestFit="1" customWidth="1"/>
    <col min="7187" max="7187" width="5" style="24" customWidth="1"/>
    <col min="7188" max="7188" width="5.5703125" style="24" bestFit="1" customWidth="1"/>
    <col min="7189" max="7189" width="1.42578125" style="24" customWidth="1"/>
    <col min="7190" max="7190" width="5" style="24" customWidth="1"/>
    <col min="7191" max="7191" width="4.85546875" style="24" customWidth="1"/>
    <col min="7192" max="7192" width="4.7109375" style="24" customWidth="1"/>
    <col min="7193" max="7193" width="1.42578125" style="24" customWidth="1"/>
    <col min="7194" max="7194" width="5.140625" style="24" bestFit="1" customWidth="1"/>
    <col min="7195" max="7195" width="3.7109375" style="24" customWidth="1"/>
    <col min="7196" max="7196" width="4.5703125" style="24" customWidth="1"/>
    <col min="7197" max="7197" width="9.85546875" style="24" customWidth="1"/>
    <col min="7198" max="7198" width="11.42578125" style="24" customWidth="1"/>
    <col min="7199" max="7201" width="6" style="24" customWidth="1"/>
    <col min="7202" max="7202" width="1.7109375" style="24" customWidth="1"/>
    <col min="7203" max="7203" width="5.85546875" style="24" customWidth="1"/>
    <col min="7204" max="7205" width="5" style="24" customWidth="1"/>
    <col min="7206" max="7206" width="1.7109375" style="24" customWidth="1"/>
    <col min="7207" max="7207" width="5.42578125" style="24" customWidth="1"/>
    <col min="7208" max="7209" width="5" style="24" customWidth="1"/>
    <col min="7210" max="7210" width="1.7109375" style="24" customWidth="1"/>
    <col min="7211" max="7213" width="5.140625" style="24" customWidth="1"/>
    <col min="7214" max="7214" width="1.7109375" style="24" customWidth="1"/>
    <col min="7215" max="7215" width="5.28515625" style="24" customWidth="1"/>
    <col min="7216" max="7217" width="5.140625" style="24" customWidth="1"/>
    <col min="7218" max="7218" width="1.7109375" style="24" customWidth="1"/>
    <col min="7219" max="7219" width="5.42578125" style="24" customWidth="1"/>
    <col min="7220" max="7221" width="5" style="24" customWidth="1"/>
    <col min="7222" max="7222" width="1.7109375" style="24" customWidth="1"/>
    <col min="7223" max="7224" width="5.42578125" style="24" customWidth="1"/>
    <col min="7225" max="7225" width="5.28515625" style="24" customWidth="1"/>
    <col min="7226" max="7424" width="9.85546875" style="24"/>
    <col min="7425" max="7425" width="12.85546875" style="24" customWidth="1"/>
    <col min="7426" max="7426" width="6.42578125" style="24" bestFit="1" customWidth="1"/>
    <col min="7427" max="7428" width="6.28515625" style="24" bestFit="1" customWidth="1"/>
    <col min="7429" max="7429" width="1.42578125" style="24" customWidth="1"/>
    <col min="7430" max="7430" width="6.42578125" style="24" customWidth="1"/>
    <col min="7431" max="7431" width="5" style="24" customWidth="1"/>
    <col min="7432" max="7432" width="4.85546875" style="24" customWidth="1"/>
    <col min="7433" max="7433" width="1.42578125" style="24" customWidth="1"/>
    <col min="7434" max="7436" width="5.5703125" style="24" bestFit="1" customWidth="1"/>
    <col min="7437" max="7437" width="1.42578125" style="24" customWidth="1"/>
    <col min="7438" max="7438" width="5.5703125" style="24" customWidth="1"/>
    <col min="7439" max="7439" width="4.85546875" style="24" customWidth="1"/>
    <col min="7440" max="7440" width="5.42578125" style="24" bestFit="1" customWidth="1"/>
    <col min="7441" max="7441" width="1.42578125" style="24" customWidth="1"/>
    <col min="7442" max="7442" width="5.5703125" style="24" bestFit="1" customWidth="1"/>
    <col min="7443" max="7443" width="5" style="24" customWidth="1"/>
    <col min="7444" max="7444" width="5.5703125" style="24" bestFit="1" customWidth="1"/>
    <col min="7445" max="7445" width="1.42578125" style="24" customWidth="1"/>
    <col min="7446" max="7446" width="5" style="24" customWidth="1"/>
    <col min="7447" max="7447" width="4.85546875" style="24" customWidth="1"/>
    <col min="7448" max="7448" width="4.7109375" style="24" customWidth="1"/>
    <col min="7449" max="7449" width="1.42578125" style="24" customWidth="1"/>
    <col min="7450" max="7450" width="5.140625" style="24" bestFit="1" customWidth="1"/>
    <col min="7451" max="7451" width="3.7109375" style="24" customWidth="1"/>
    <col min="7452" max="7452" width="4.5703125" style="24" customWidth="1"/>
    <col min="7453" max="7453" width="9.85546875" style="24" customWidth="1"/>
    <col min="7454" max="7454" width="11.42578125" style="24" customWidth="1"/>
    <col min="7455" max="7457" width="6" style="24" customWidth="1"/>
    <col min="7458" max="7458" width="1.7109375" style="24" customWidth="1"/>
    <col min="7459" max="7459" width="5.85546875" style="24" customWidth="1"/>
    <col min="7460" max="7461" width="5" style="24" customWidth="1"/>
    <col min="7462" max="7462" width="1.7109375" style="24" customWidth="1"/>
    <col min="7463" max="7463" width="5.42578125" style="24" customWidth="1"/>
    <col min="7464" max="7465" width="5" style="24" customWidth="1"/>
    <col min="7466" max="7466" width="1.7109375" style="24" customWidth="1"/>
    <col min="7467" max="7469" width="5.140625" style="24" customWidth="1"/>
    <col min="7470" max="7470" width="1.7109375" style="24" customWidth="1"/>
    <col min="7471" max="7471" width="5.28515625" style="24" customWidth="1"/>
    <col min="7472" max="7473" width="5.140625" style="24" customWidth="1"/>
    <col min="7474" max="7474" width="1.7109375" style="24" customWidth="1"/>
    <col min="7475" max="7475" width="5.42578125" style="24" customWidth="1"/>
    <col min="7476" max="7477" width="5" style="24" customWidth="1"/>
    <col min="7478" max="7478" width="1.7109375" style="24" customWidth="1"/>
    <col min="7479" max="7480" width="5.42578125" style="24" customWidth="1"/>
    <col min="7481" max="7481" width="5.28515625" style="24" customWidth="1"/>
    <col min="7482" max="7680" width="9.85546875" style="24"/>
    <col min="7681" max="7681" width="12.85546875" style="24" customWidth="1"/>
    <col min="7682" max="7682" width="6.42578125" style="24" bestFit="1" customWidth="1"/>
    <col min="7683" max="7684" width="6.28515625" style="24" bestFit="1" customWidth="1"/>
    <col min="7685" max="7685" width="1.42578125" style="24" customWidth="1"/>
    <col min="7686" max="7686" width="6.42578125" style="24" customWidth="1"/>
    <col min="7687" max="7687" width="5" style="24" customWidth="1"/>
    <col min="7688" max="7688" width="4.85546875" style="24" customWidth="1"/>
    <col min="7689" max="7689" width="1.42578125" style="24" customWidth="1"/>
    <col min="7690" max="7692" width="5.5703125" style="24" bestFit="1" customWidth="1"/>
    <col min="7693" max="7693" width="1.42578125" style="24" customWidth="1"/>
    <col min="7694" max="7694" width="5.5703125" style="24" customWidth="1"/>
    <col min="7695" max="7695" width="4.85546875" style="24" customWidth="1"/>
    <col min="7696" max="7696" width="5.42578125" style="24" bestFit="1" customWidth="1"/>
    <col min="7697" max="7697" width="1.42578125" style="24" customWidth="1"/>
    <col min="7698" max="7698" width="5.5703125" style="24" bestFit="1" customWidth="1"/>
    <col min="7699" max="7699" width="5" style="24" customWidth="1"/>
    <col min="7700" max="7700" width="5.5703125" style="24" bestFit="1" customWidth="1"/>
    <col min="7701" max="7701" width="1.42578125" style="24" customWidth="1"/>
    <col min="7702" max="7702" width="5" style="24" customWidth="1"/>
    <col min="7703" max="7703" width="4.85546875" style="24" customWidth="1"/>
    <col min="7704" max="7704" width="4.7109375" style="24" customWidth="1"/>
    <col min="7705" max="7705" width="1.42578125" style="24" customWidth="1"/>
    <col min="7706" max="7706" width="5.140625" style="24" bestFit="1" customWidth="1"/>
    <col min="7707" max="7707" width="3.7109375" style="24" customWidth="1"/>
    <col min="7708" max="7708" width="4.5703125" style="24" customWidth="1"/>
    <col min="7709" max="7709" width="9.85546875" style="24" customWidth="1"/>
    <col min="7710" max="7710" width="11.42578125" style="24" customWidth="1"/>
    <col min="7711" max="7713" width="6" style="24" customWidth="1"/>
    <col min="7714" max="7714" width="1.7109375" style="24" customWidth="1"/>
    <col min="7715" max="7715" width="5.85546875" style="24" customWidth="1"/>
    <col min="7716" max="7717" width="5" style="24" customWidth="1"/>
    <col min="7718" max="7718" width="1.7109375" style="24" customWidth="1"/>
    <col min="7719" max="7719" width="5.42578125" style="24" customWidth="1"/>
    <col min="7720" max="7721" width="5" style="24" customWidth="1"/>
    <col min="7722" max="7722" width="1.7109375" style="24" customWidth="1"/>
    <col min="7723" max="7725" width="5.140625" style="24" customWidth="1"/>
    <col min="7726" max="7726" width="1.7109375" style="24" customWidth="1"/>
    <col min="7727" max="7727" width="5.28515625" style="24" customWidth="1"/>
    <col min="7728" max="7729" width="5.140625" style="24" customWidth="1"/>
    <col min="7730" max="7730" width="1.7109375" style="24" customWidth="1"/>
    <col min="7731" max="7731" width="5.42578125" style="24" customWidth="1"/>
    <col min="7732" max="7733" width="5" style="24" customWidth="1"/>
    <col min="7734" max="7734" width="1.7109375" style="24" customWidth="1"/>
    <col min="7735" max="7736" width="5.42578125" style="24" customWidth="1"/>
    <col min="7737" max="7737" width="5.28515625" style="24" customWidth="1"/>
    <col min="7738" max="7936" width="9.85546875" style="24"/>
    <col min="7937" max="7937" width="12.85546875" style="24" customWidth="1"/>
    <col min="7938" max="7938" width="6.42578125" style="24" bestFit="1" customWidth="1"/>
    <col min="7939" max="7940" width="6.28515625" style="24" bestFit="1" customWidth="1"/>
    <col min="7941" max="7941" width="1.42578125" style="24" customWidth="1"/>
    <col min="7942" max="7942" width="6.42578125" style="24" customWidth="1"/>
    <col min="7943" max="7943" width="5" style="24" customWidth="1"/>
    <col min="7944" max="7944" width="4.85546875" style="24" customWidth="1"/>
    <col min="7945" max="7945" width="1.42578125" style="24" customWidth="1"/>
    <col min="7946" max="7948" width="5.5703125" style="24" bestFit="1" customWidth="1"/>
    <col min="7949" max="7949" width="1.42578125" style="24" customWidth="1"/>
    <col min="7950" max="7950" width="5.5703125" style="24" customWidth="1"/>
    <col min="7951" max="7951" width="4.85546875" style="24" customWidth="1"/>
    <col min="7952" max="7952" width="5.42578125" style="24" bestFit="1" customWidth="1"/>
    <col min="7953" max="7953" width="1.42578125" style="24" customWidth="1"/>
    <col min="7954" max="7954" width="5.5703125" style="24" bestFit="1" customWidth="1"/>
    <col min="7955" max="7955" width="5" style="24" customWidth="1"/>
    <col min="7956" max="7956" width="5.5703125" style="24" bestFit="1" customWidth="1"/>
    <col min="7957" max="7957" width="1.42578125" style="24" customWidth="1"/>
    <col min="7958" max="7958" width="5" style="24" customWidth="1"/>
    <col min="7959" max="7959" width="4.85546875" style="24" customWidth="1"/>
    <col min="7960" max="7960" width="4.7109375" style="24" customWidth="1"/>
    <col min="7961" max="7961" width="1.42578125" style="24" customWidth="1"/>
    <col min="7962" max="7962" width="5.140625" style="24" bestFit="1" customWidth="1"/>
    <col min="7963" max="7963" width="3.7109375" style="24" customWidth="1"/>
    <col min="7964" max="7964" width="4.5703125" style="24" customWidth="1"/>
    <col min="7965" max="7965" width="9.85546875" style="24" customWidth="1"/>
    <col min="7966" max="7966" width="11.42578125" style="24" customWidth="1"/>
    <col min="7967" max="7969" width="6" style="24" customWidth="1"/>
    <col min="7970" max="7970" width="1.7109375" style="24" customWidth="1"/>
    <col min="7971" max="7971" width="5.85546875" style="24" customWidth="1"/>
    <col min="7972" max="7973" width="5" style="24" customWidth="1"/>
    <col min="7974" max="7974" width="1.7109375" style="24" customWidth="1"/>
    <col min="7975" max="7975" width="5.42578125" style="24" customWidth="1"/>
    <col min="7976" max="7977" width="5" style="24" customWidth="1"/>
    <col min="7978" max="7978" width="1.7109375" style="24" customWidth="1"/>
    <col min="7979" max="7981" width="5.140625" style="24" customWidth="1"/>
    <col min="7982" max="7982" width="1.7109375" style="24" customWidth="1"/>
    <col min="7983" max="7983" width="5.28515625" style="24" customWidth="1"/>
    <col min="7984" max="7985" width="5.140625" style="24" customWidth="1"/>
    <col min="7986" max="7986" width="1.7109375" style="24" customWidth="1"/>
    <col min="7987" max="7987" width="5.42578125" style="24" customWidth="1"/>
    <col min="7988" max="7989" width="5" style="24" customWidth="1"/>
    <col min="7990" max="7990" width="1.7109375" style="24" customWidth="1"/>
    <col min="7991" max="7992" width="5.42578125" style="24" customWidth="1"/>
    <col min="7993" max="7993" width="5.28515625" style="24" customWidth="1"/>
    <col min="7994" max="8192" width="9.85546875" style="24"/>
    <col min="8193" max="8193" width="12.85546875" style="24" customWidth="1"/>
    <col min="8194" max="8194" width="6.42578125" style="24" bestFit="1" customWidth="1"/>
    <col min="8195" max="8196" width="6.28515625" style="24" bestFit="1" customWidth="1"/>
    <col min="8197" max="8197" width="1.42578125" style="24" customWidth="1"/>
    <col min="8198" max="8198" width="6.42578125" style="24" customWidth="1"/>
    <col min="8199" max="8199" width="5" style="24" customWidth="1"/>
    <col min="8200" max="8200" width="4.85546875" style="24" customWidth="1"/>
    <col min="8201" max="8201" width="1.42578125" style="24" customWidth="1"/>
    <col min="8202" max="8204" width="5.5703125" style="24" bestFit="1" customWidth="1"/>
    <col min="8205" max="8205" width="1.42578125" style="24" customWidth="1"/>
    <col min="8206" max="8206" width="5.5703125" style="24" customWidth="1"/>
    <col min="8207" max="8207" width="4.85546875" style="24" customWidth="1"/>
    <col min="8208" max="8208" width="5.42578125" style="24" bestFit="1" customWidth="1"/>
    <col min="8209" max="8209" width="1.42578125" style="24" customWidth="1"/>
    <col min="8210" max="8210" width="5.5703125" style="24" bestFit="1" customWidth="1"/>
    <col min="8211" max="8211" width="5" style="24" customWidth="1"/>
    <col min="8212" max="8212" width="5.5703125" style="24" bestFit="1" customWidth="1"/>
    <col min="8213" max="8213" width="1.42578125" style="24" customWidth="1"/>
    <col min="8214" max="8214" width="5" style="24" customWidth="1"/>
    <col min="8215" max="8215" width="4.85546875" style="24" customWidth="1"/>
    <col min="8216" max="8216" width="4.7109375" style="24" customWidth="1"/>
    <col min="8217" max="8217" width="1.42578125" style="24" customWidth="1"/>
    <col min="8218" max="8218" width="5.140625" style="24" bestFit="1" customWidth="1"/>
    <col min="8219" max="8219" width="3.7109375" style="24" customWidth="1"/>
    <col min="8220" max="8220" width="4.5703125" style="24" customWidth="1"/>
    <col min="8221" max="8221" width="9.85546875" style="24" customWidth="1"/>
    <col min="8222" max="8222" width="11.42578125" style="24" customWidth="1"/>
    <col min="8223" max="8225" width="6" style="24" customWidth="1"/>
    <col min="8226" max="8226" width="1.7109375" style="24" customWidth="1"/>
    <col min="8227" max="8227" width="5.85546875" style="24" customWidth="1"/>
    <col min="8228" max="8229" width="5" style="24" customWidth="1"/>
    <col min="8230" max="8230" width="1.7109375" style="24" customWidth="1"/>
    <col min="8231" max="8231" width="5.42578125" style="24" customWidth="1"/>
    <col min="8232" max="8233" width="5" style="24" customWidth="1"/>
    <col min="8234" max="8234" width="1.7109375" style="24" customWidth="1"/>
    <col min="8235" max="8237" width="5.140625" style="24" customWidth="1"/>
    <col min="8238" max="8238" width="1.7109375" style="24" customWidth="1"/>
    <col min="8239" max="8239" width="5.28515625" style="24" customWidth="1"/>
    <col min="8240" max="8241" width="5.140625" style="24" customWidth="1"/>
    <col min="8242" max="8242" width="1.7109375" style="24" customWidth="1"/>
    <col min="8243" max="8243" width="5.42578125" style="24" customWidth="1"/>
    <col min="8244" max="8245" width="5" style="24" customWidth="1"/>
    <col min="8246" max="8246" width="1.7109375" style="24" customWidth="1"/>
    <col min="8247" max="8248" width="5.42578125" style="24" customWidth="1"/>
    <col min="8249" max="8249" width="5.28515625" style="24" customWidth="1"/>
    <col min="8250" max="8448" width="9.85546875" style="24"/>
    <col min="8449" max="8449" width="12.85546875" style="24" customWidth="1"/>
    <col min="8450" max="8450" width="6.42578125" style="24" bestFit="1" customWidth="1"/>
    <col min="8451" max="8452" width="6.28515625" style="24" bestFit="1" customWidth="1"/>
    <col min="8453" max="8453" width="1.42578125" style="24" customWidth="1"/>
    <col min="8454" max="8454" width="6.42578125" style="24" customWidth="1"/>
    <col min="8455" max="8455" width="5" style="24" customWidth="1"/>
    <col min="8456" max="8456" width="4.85546875" style="24" customWidth="1"/>
    <col min="8457" max="8457" width="1.42578125" style="24" customWidth="1"/>
    <col min="8458" max="8460" width="5.5703125" style="24" bestFit="1" customWidth="1"/>
    <col min="8461" max="8461" width="1.42578125" style="24" customWidth="1"/>
    <col min="8462" max="8462" width="5.5703125" style="24" customWidth="1"/>
    <col min="8463" max="8463" width="4.85546875" style="24" customWidth="1"/>
    <col min="8464" max="8464" width="5.42578125" style="24" bestFit="1" customWidth="1"/>
    <col min="8465" max="8465" width="1.42578125" style="24" customWidth="1"/>
    <col min="8466" max="8466" width="5.5703125" style="24" bestFit="1" customWidth="1"/>
    <col min="8467" max="8467" width="5" style="24" customWidth="1"/>
    <col min="8468" max="8468" width="5.5703125" style="24" bestFit="1" customWidth="1"/>
    <col min="8469" max="8469" width="1.42578125" style="24" customWidth="1"/>
    <col min="8470" max="8470" width="5" style="24" customWidth="1"/>
    <col min="8471" max="8471" width="4.85546875" style="24" customWidth="1"/>
    <col min="8472" max="8472" width="4.7109375" style="24" customWidth="1"/>
    <col min="8473" max="8473" width="1.42578125" style="24" customWidth="1"/>
    <col min="8474" max="8474" width="5.140625" style="24" bestFit="1" customWidth="1"/>
    <col min="8475" max="8475" width="3.7109375" style="24" customWidth="1"/>
    <col min="8476" max="8476" width="4.5703125" style="24" customWidth="1"/>
    <col min="8477" max="8477" width="9.85546875" style="24" customWidth="1"/>
    <col min="8478" max="8478" width="11.42578125" style="24" customWidth="1"/>
    <col min="8479" max="8481" width="6" style="24" customWidth="1"/>
    <col min="8482" max="8482" width="1.7109375" style="24" customWidth="1"/>
    <col min="8483" max="8483" width="5.85546875" style="24" customWidth="1"/>
    <col min="8484" max="8485" width="5" style="24" customWidth="1"/>
    <col min="8486" max="8486" width="1.7109375" style="24" customWidth="1"/>
    <col min="8487" max="8487" width="5.42578125" style="24" customWidth="1"/>
    <col min="8488" max="8489" width="5" style="24" customWidth="1"/>
    <col min="8490" max="8490" width="1.7109375" style="24" customWidth="1"/>
    <col min="8491" max="8493" width="5.140625" style="24" customWidth="1"/>
    <col min="8494" max="8494" width="1.7109375" style="24" customWidth="1"/>
    <col min="8495" max="8495" width="5.28515625" style="24" customWidth="1"/>
    <col min="8496" max="8497" width="5.140625" style="24" customWidth="1"/>
    <col min="8498" max="8498" width="1.7109375" style="24" customWidth="1"/>
    <col min="8499" max="8499" width="5.42578125" style="24" customWidth="1"/>
    <col min="8500" max="8501" width="5" style="24" customWidth="1"/>
    <col min="8502" max="8502" width="1.7109375" style="24" customWidth="1"/>
    <col min="8503" max="8504" width="5.42578125" style="24" customWidth="1"/>
    <col min="8505" max="8505" width="5.28515625" style="24" customWidth="1"/>
    <col min="8506" max="8704" width="9.85546875" style="24"/>
    <col min="8705" max="8705" width="12.85546875" style="24" customWidth="1"/>
    <col min="8706" max="8706" width="6.42578125" style="24" bestFit="1" customWidth="1"/>
    <col min="8707" max="8708" width="6.28515625" style="24" bestFit="1" customWidth="1"/>
    <col min="8709" max="8709" width="1.42578125" style="24" customWidth="1"/>
    <col min="8710" max="8710" width="6.42578125" style="24" customWidth="1"/>
    <col min="8711" max="8711" width="5" style="24" customWidth="1"/>
    <col min="8712" max="8712" width="4.85546875" style="24" customWidth="1"/>
    <col min="8713" max="8713" width="1.42578125" style="24" customWidth="1"/>
    <col min="8714" max="8716" width="5.5703125" style="24" bestFit="1" customWidth="1"/>
    <col min="8717" max="8717" width="1.42578125" style="24" customWidth="1"/>
    <col min="8718" max="8718" width="5.5703125" style="24" customWidth="1"/>
    <col min="8719" max="8719" width="4.85546875" style="24" customWidth="1"/>
    <col min="8720" max="8720" width="5.42578125" style="24" bestFit="1" customWidth="1"/>
    <col min="8721" max="8721" width="1.42578125" style="24" customWidth="1"/>
    <col min="8722" max="8722" width="5.5703125" style="24" bestFit="1" customWidth="1"/>
    <col min="8723" max="8723" width="5" style="24" customWidth="1"/>
    <col min="8724" max="8724" width="5.5703125" style="24" bestFit="1" customWidth="1"/>
    <col min="8725" max="8725" width="1.42578125" style="24" customWidth="1"/>
    <col min="8726" max="8726" width="5" style="24" customWidth="1"/>
    <col min="8727" max="8727" width="4.85546875" style="24" customWidth="1"/>
    <col min="8728" max="8728" width="4.7109375" style="24" customWidth="1"/>
    <col min="8729" max="8729" width="1.42578125" style="24" customWidth="1"/>
    <col min="8730" max="8730" width="5.140625" style="24" bestFit="1" customWidth="1"/>
    <col min="8731" max="8731" width="3.7109375" style="24" customWidth="1"/>
    <col min="8732" max="8732" width="4.5703125" style="24" customWidth="1"/>
    <col min="8733" max="8733" width="9.85546875" style="24" customWidth="1"/>
    <col min="8734" max="8734" width="11.42578125" style="24" customWidth="1"/>
    <col min="8735" max="8737" width="6" style="24" customWidth="1"/>
    <col min="8738" max="8738" width="1.7109375" style="24" customWidth="1"/>
    <col min="8739" max="8739" width="5.85546875" style="24" customWidth="1"/>
    <col min="8740" max="8741" width="5" style="24" customWidth="1"/>
    <col min="8742" max="8742" width="1.7109375" style="24" customWidth="1"/>
    <col min="8743" max="8743" width="5.42578125" style="24" customWidth="1"/>
    <col min="8744" max="8745" width="5" style="24" customWidth="1"/>
    <col min="8746" max="8746" width="1.7109375" style="24" customWidth="1"/>
    <col min="8747" max="8749" width="5.140625" style="24" customWidth="1"/>
    <col min="8750" max="8750" width="1.7109375" style="24" customWidth="1"/>
    <col min="8751" max="8751" width="5.28515625" style="24" customWidth="1"/>
    <col min="8752" max="8753" width="5.140625" style="24" customWidth="1"/>
    <col min="8754" max="8754" width="1.7109375" style="24" customWidth="1"/>
    <col min="8755" max="8755" width="5.42578125" style="24" customWidth="1"/>
    <col min="8756" max="8757" width="5" style="24" customWidth="1"/>
    <col min="8758" max="8758" width="1.7109375" style="24" customWidth="1"/>
    <col min="8759" max="8760" width="5.42578125" style="24" customWidth="1"/>
    <col min="8761" max="8761" width="5.28515625" style="24" customWidth="1"/>
    <col min="8762" max="8960" width="9.85546875" style="24"/>
    <col min="8961" max="8961" width="12.85546875" style="24" customWidth="1"/>
    <col min="8962" max="8962" width="6.42578125" style="24" bestFit="1" customWidth="1"/>
    <col min="8963" max="8964" width="6.28515625" style="24" bestFit="1" customWidth="1"/>
    <col min="8965" max="8965" width="1.42578125" style="24" customWidth="1"/>
    <col min="8966" max="8966" width="6.42578125" style="24" customWidth="1"/>
    <col min="8967" max="8967" width="5" style="24" customWidth="1"/>
    <col min="8968" max="8968" width="4.85546875" style="24" customWidth="1"/>
    <col min="8969" max="8969" width="1.42578125" style="24" customWidth="1"/>
    <col min="8970" max="8972" width="5.5703125" style="24" bestFit="1" customWidth="1"/>
    <col min="8973" max="8973" width="1.42578125" style="24" customWidth="1"/>
    <col min="8974" max="8974" width="5.5703125" style="24" customWidth="1"/>
    <col min="8975" max="8975" width="4.85546875" style="24" customWidth="1"/>
    <col min="8976" max="8976" width="5.42578125" style="24" bestFit="1" customWidth="1"/>
    <col min="8977" max="8977" width="1.42578125" style="24" customWidth="1"/>
    <col min="8978" max="8978" width="5.5703125" style="24" bestFit="1" customWidth="1"/>
    <col min="8979" max="8979" width="5" style="24" customWidth="1"/>
    <col min="8980" max="8980" width="5.5703125" style="24" bestFit="1" customWidth="1"/>
    <col min="8981" max="8981" width="1.42578125" style="24" customWidth="1"/>
    <col min="8982" max="8982" width="5" style="24" customWidth="1"/>
    <col min="8983" max="8983" width="4.85546875" style="24" customWidth="1"/>
    <col min="8984" max="8984" width="4.7109375" style="24" customWidth="1"/>
    <col min="8985" max="8985" width="1.42578125" style="24" customWidth="1"/>
    <col min="8986" max="8986" width="5.140625" style="24" bestFit="1" customWidth="1"/>
    <col min="8987" max="8987" width="3.7109375" style="24" customWidth="1"/>
    <col min="8988" max="8988" width="4.5703125" style="24" customWidth="1"/>
    <col min="8989" max="8989" width="9.85546875" style="24" customWidth="1"/>
    <col min="8990" max="8990" width="11.42578125" style="24" customWidth="1"/>
    <col min="8991" max="8993" width="6" style="24" customWidth="1"/>
    <col min="8994" max="8994" width="1.7109375" style="24" customWidth="1"/>
    <col min="8995" max="8995" width="5.85546875" style="24" customWidth="1"/>
    <col min="8996" max="8997" width="5" style="24" customWidth="1"/>
    <col min="8998" max="8998" width="1.7109375" style="24" customWidth="1"/>
    <col min="8999" max="8999" width="5.42578125" style="24" customWidth="1"/>
    <col min="9000" max="9001" width="5" style="24" customWidth="1"/>
    <col min="9002" max="9002" width="1.7109375" style="24" customWidth="1"/>
    <col min="9003" max="9005" width="5.140625" style="24" customWidth="1"/>
    <col min="9006" max="9006" width="1.7109375" style="24" customWidth="1"/>
    <col min="9007" max="9007" width="5.28515625" style="24" customWidth="1"/>
    <col min="9008" max="9009" width="5.140625" style="24" customWidth="1"/>
    <col min="9010" max="9010" width="1.7109375" style="24" customWidth="1"/>
    <col min="9011" max="9011" width="5.42578125" style="24" customWidth="1"/>
    <col min="9012" max="9013" width="5" style="24" customWidth="1"/>
    <col min="9014" max="9014" width="1.7109375" style="24" customWidth="1"/>
    <col min="9015" max="9016" width="5.42578125" style="24" customWidth="1"/>
    <col min="9017" max="9017" width="5.28515625" style="24" customWidth="1"/>
    <col min="9018" max="9216" width="9.85546875" style="24"/>
    <col min="9217" max="9217" width="12.85546875" style="24" customWidth="1"/>
    <col min="9218" max="9218" width="6.42578125" style="24" bestFit="1" customWidth="1"/>
    <col min="9219" max="9220" width="6.28515625" style="24" bestFit="1" customWidth="1"/>
    <col min="9221" max="9221" width="1.42578125" style="24" customWidth="1"/>
    <col min="9222" max="9222" width="6.42578125" style="24" customWidth="1"/>
    <col min="9223" max="9223" width="5" style="24" customWidth="1"/>
    <col min="9224" max="9224" width="4.85546875" style="24" customWidth="1"/>
    <col min="9225" max="9225" width="1.42578125" style="24" customWidth="1"/>
    <col min="9226" max="9228" width="5.5703125" style="24" bestFit="1" customWidth="1"/>
    <col min="9229" max="9229" width="1.42578125" style="24" customWidth="1"/>
    <col min="9230" max="9230" width="5.5703125" style="24" customWidth="1"/>
    <col min="9231" max="9231" width="4.85546875" style="24" customWidth="1"/>
    <col min="9232" max="9232" width="5.42578125" style="24" bestFit="1" customWidth="1"/>
    <col min="9233" max="9233" width="1.42578125" style="24" customWidth="1"/>
    <col min="9234" max="9234" width="5.5703125" style="24" bestFit="1" customWidth="1"/>
    <col min="9235" max="9235" width="5" style="24" customWidth="1"/>
    <col min="9236" max="9236" width="5.5703125" style="24" bestFit="1" customWidth="1"/>
    <col min="9237" max="9237" width="1.42578125" style="24" customWidth="1"/>
    <col min="9238" max="9238" width="5" style="24" customWidth="1"/>
    <col min="9239" max="9239" width="4.85546875" style="24" customWidth="1"/>
    <col min="9240" max="9240" width="4.7109375" style="24" customWidth="1"/>
    <col min="9241" max="9241" width="1.42578125" style="24" customWidth="1"/>
    <col min="9242" max="9242" width="5.140625" style="24" bestFit="1" customWidth="1"/>
    <col min="9243" max="9243" width="3.7109375" style="24" customWidth="1"/>
    <col min="9244" max="9244" width="4.5703125" style="24" customWidth="1"/>
    <col min="9245" max="9245" width="9.85546875" style="24" customWidth="1"/>
    <col min="9246" max="9246" width="11.42578125" style="24" customWidth="1"/>
    <col min="9247" max="9249" width="6" style="24" customWidth="1"/>
    <col min="9250" max="9250" width="1.7109375" style="24" customWidth="1"/>
    <col min="9251" max="9251" width="5.85546875" style="24" customWidth="1"/>
    <col min="9252" max="9253" width="5" style="24" customWidth="1"/>
    <col min="9254" max="9254" width="1.7109375" style="24" customWidth="1"/>
    <col min="9255" max="9255" width="5.42578125" style="24" customWidth="1"/>
    <col min="9256" max="9257" width="5" style="24" customWidth="1"/>
    <col min="9258" max="9258" width="1.7109375" style="24" customWidth="1"/>
    <col min="9259" max="9261" width="5.140625" style="24" customWidth="1"/>
    <col min="9262" max="9262" width="1.7109375" style="24" customWidth="1"/>
    <col min="9263" max="9263" width="5.28515625" style="24" customWidth="1"/>
    <col min="9264" max="9265" width="5.140625" style="24" customWidth="1"/>
    <col min="9266" max="9266" width="1.7109375" style="24" customWidth="1"/>
    <col min="9267" max="9267" width="5.42578125" style="24" customWidth="1"/>
    <col min="9268" max="9269" width="5" style="24" customWidth="1"/>
    <col min="9270" max="9270" width="1.7109375" style="24" customWidth="1"/>
    <col min="9271" max="9272" width="5.42578125" style="24" customWidth="1"/>
    <col min="9273" max="9273" width="5.28515625" style="24" customWidth="1"/>
    <col min="9274" max="9472" width="9.85546875" style="24"/>
    <col min="9473" max="9473" width="12.85546875" style="24" customWidth="1"/>
    <col min="9474" max="9474" width="6.42578125" style="24" bestFit="1" customWidth="1"/>
    <col min="9475" max="9476" width="6.28515625" style="24" bestFit="1" customWidth="1"/>
    <col min="9477" max="9477" width="1.42578125" style="24" customWidth="1"/>
    <col min="9478" max="9478" width="6.42578125" style="24" customWidth="1"/>
    <col min="9479" max="9479" width="5" style="24" customWidth="1"/>
    <col min="9480" max="9480" width="4.85546875" style="24" customWidth="1"/>
    <col min="9481" max="9481" width="1.42578125" style="24" customWidth="1"/>
    <col min="9482" max="9484" width="5.5703125" style="24" bestFit="1" customWidth="1"/>
    <col min="9485" max="9485" width="1.42578125" style="24" customWidth="1"/>
    <col min="9486" max="9486" width="5.5703125" style="24" customWidth="1"/>
    <col min="9487" max="9487" width="4.85546875" style="24" customWidth="1"/>
    <col min="9488" max="9488" width="5.42578125" style="24" bestFit="1" customWidth="1"/>
    <col min="9489" max="9489" width="1.42578125" style="24" customWidth="1"/>
    <col min="9490" max="9490" width="5.5703125" style="24" bestFit="1" customWidth="1"/>
    <col min="9491" max="9491" width="5" style="24" customWidth="1"/>
    <col min="9492" max="9492" width="5.5703125" style="24" bestFit="1" customWidth="1"/>
    <col min="9493" max="9493" width="1.42578125" style="24" customWidth="1"/>
    <col min="9494" max="9494" width="5" style="24" customWidth="1"/>
    <col min="9495" max="9495" width="4.85546875" style="24" customWidth="1"/>
    <col min="9496" max="9496" width="4.7109375" style="24" customWidth="1"/>
    <col min="9497" max="9497" width="1.42578125" style="24" customWidth="1"/>
    <col min="9498" max="9498" width="5.140625" style="24" bestFit="1" customWidth="1"/>
    <col min="9499" max="9499" width="3.7109375" style="24" customWidth="1"/>
    <col min="9500" max="9500" width="4.5703125" style="24" customWidth="1"/>
    <col min="9501" max="9501" width="9.85546875" style="24" customWidth="1"/>
    <col min="9502" max="9502" width="11.42578125" style="24" customWidth="1"/>
    <col min="9503" max="9505" width="6" style="24" customWidth="1"/>
    <col min="9506" max="9506" width="1.7109375" style="24" customWidth="1"/>
    <col min="9507" max="9507" width="5.85546875" style="24" customWidth="1"/>
    <col min="9508" max="9509" width="5" style="24" customWidth="1"/>
    <col min="9510" max="9510" width="1.7109375" style="24" customWidth="1"/>
    <col min="9511" max="9511" width="5.42578125" style="24" customWidth="1"/>
    <col min="9512" max="9513" width="5" style="24" customWidth="1"/>
    <col min="9514" max="9514" width="1.7109375" style="24" customWidth="1"/>
    <col min="9515" max="9517" width="5.140625" style="24" customWidth="1"/>
    <col min="9518" max="9518" width="1.7109375" style="24" customWidth="1"/>
    <col min="9519" max="9519" width="5.28515625" style="24" customWidth="1"/>
    <col min="9520" max="9521" width="5.140625" style="24" customWidth="1"/>
    <col min="9522" max="9522" width="1.7109375" style="24" customWidth="1"/>
    <col min="9523" max="9523" width="5.42578125" style="24" customWidth="1"/>
    <col min="9524" max="9525" width="5" style="24" customWidth="1"/>
    <col min="9526" max="9526" width="1.7109375" style="24" customWidth="1"/>
    <col min="9527" max="9528" width="5.42578125" style="24" customWidth="1"/>
    <col min="9529" max="9529" width="5.28515625" style="24" customWidth="1"/>
    <col min="9530" max="9728" width="9.85546875" style="24"/>
    <col min="9729" max="9729" width="12.85546875" style="24" customWidth="1"/>
    <col min="9730" max="9730" width="6.42578125" style="24" bestFit="1" customWidth="1"/>
    <col min="9731" max="9732" width="6.28515625" style="24" bestFit="1" customWidth="1"/>
    <col min="9733" max="9733" width="1.42578125" style="24" customWidth="1"/>
    <col min="9734" max="9734" width="6.42578125" style="24" customWidth="1"/>
    <col min="9735" max="9735" width="5" style="24" customWidth="1"/>
    <col min="9736" max="9736" width="4.85546875" style="24" customWidth="1"/>
    <col min="9737" max="9737" width="1.42578125" style="24" customWidth="1"/>
    <col min="9738" max="9740" width="5.5703125" style="24" bestFit="1" customWidth="1"/>
    <col min="9741" max="9741" width="1.42578125" style="24" customWidth="1"/>
    <col min="9742" max="9742" width="5.5703125" style="24" customWidth="1"/>
    <col min="9743" max="9743" width="4.85546875" style="24" customWidth="1"/>
    <col min="9744" max="9744" width="5.42578125" style="24" bestFit="1" customWidth="1"/>
    <col min="9745" max="9745" width="1.42578125" style="24" customWidth="1"/>
    <col min="9746" max="9746" width="5.5703125" style="24" bestFit="1" customWidth="1"/>
    <col min="9747" max="9747" width="5" style="24" customWidth="1"/>
    <col min="9748" max="9748" width="5.5703125" style="24" bestFit="1" customWidth="1"/>
    <col min="9749" max="9749" width="1.42578125" style="24" customWidth="1"/>
    <col min="9750" max="9750" width="5" style="24" customWidth="1"/>
    <col min="9751" max="9751" width="4.85546875" style="24" customWidth="1"/>
    <col min="9752" max="9752" width="4.7109375" style="24" customWidth="1"/>
    <col min="9753" max="9753" width="1.42578125" style="24" customWidth="1"/>
    <col min="9754" max="9754" width="5.140625" style="24" bestFit="1" customWidth="1"/>
    <col min="9755" max="9755" width="3.7109375" style="24" customWidth="1"/>
    <col min="9756" max="9756" width="4.5703125" style="24" customWidth="1"/>
    <col min="9757" max="9757" width="9.85546875" style="24" customWidth="1"/>
    <col min="9758" max="9758" width="11.42578125" style="24" customWidth="1"/>
    <col min="9759" max="9761" width="6" style="24" customWidth="1"/>
    <col min="9762" max="9762" width="1.7109375" style="24" customWidth="1"/>
    <col min="9763" max="9763" width="5.85546875" style="24" customWidth="1"/>
    <col min="9764" max="9765" width="5" style="24" customWidth="1"/>
    <col min="9766" max="9766" width="1.7109375" style="24" customWidth="1"/>
    <col min="9767" max="9767" width="5.42578125" style="24" customWidth="1"/>
    <col min="9768" max="9769" width="5" style="24" customWidth="1"/>
    <col min="9770" max="9770" width="1.7109375" style="24" customWidth="1"/>
    <col min="9771" max="9773" width="5.140625" style="24" customWidth="1"/>
    <col min="9774" max="9774" width="1.7109375" style="24" customWidth="1"/>
    <col min="9775" max="9775" width="5.28515625" style="24" customWidth="1"/>
    <col min="9776" max="9777" width="5.140625" style="24" customWidth="1"/>
    <col min="9778" max="9778" width="1.7109375" style="24" customWidth="1"/>
    <col min="9779" max="9779" width="5.42578125" style="24" customWidth="1"/>
    <col min="9780" max="9781" width="5" style="24" customWidth="1"/>
    <col min="9782" max="9782" width="1.7109375" style="24" customWidth="1"/>
    <col min="9783" max="9784" width="5.42578125" style="24" customWidth="1"/>
    <col min="9785" max="9785" width="5.28515625" style="24" customWidth="1"/>
    <col min="9786" max="9984" width="9.85546875" style="24"/>
    <col min="9985" max="9985" width="12.85546875" style="24" customWidth="1"/>
    <col min="9986" max="9986" width="6.42578125" style="24" bestFit="1" customWidth="1"/>
    <col min="9987" max="9988" width="6.28515625" style="24" bestFit="1" customWidth="1"/>
    <col min="9989" max="9989" width="1.42578125" style="24" customWidth="1"/>
    <col min="9990" max="9990" width="6.42578125" style="24" customWidth="1"/>
    <col min="9991" max="9991" width="5" style="24" customWidth="1"/>
    <col min="9992" max="9992" width="4.85546875" style="24" customWidth="1"/>
    <col min="9993" max="9993" width="1.42578125" style="24" customWidth="1"/>
    <col min="9994" max="9996" width="5.5703125" style="24" bestFit="1" customWidth="1"/>
    <col min="9997" max="9997" width="1.42578125" style="24" customWidth="1"/>
    <col min="9998" max="9998" width="5.5703125" style="24" customWidth="1"/>
    <col min="9999" max="9999" width="4.85546875" style="24" customWidth="1"/>
    <col min="10000" max="10000" width="5.42578125" style="24" bestFit="1" customWidth="1"/>
    <col min="10001" max="10001" width="1.42578125" style="24" customWidth="1"/>
    <col min="10002" max="10002" width="5.5703125" style="24" bestFit="1" customWidth="1"/>
    <col min="10003" max="10003" width="5" style="24" customWidth="1"/>
    <col min="10004" max="10004" width="5.5703125" style="24" bestFit="1" customWidth="1"/>
    <col min="10005" max="10005" width="1.42578125" style="24" customWidth="1"/>
    <col min="10006" max="10006" width="5" style="24" customWidth="1"/>
    <col min="10007" max="10007" width="4.85546875" style="24" customWidth="1"/>
    <col min="10008" max="10008" width="4.7109375" style="24" customWidth="1"/>
    <col min="10009" max="10009" width="1.42578125" style="24" customWidth="1"/>
    <col min="10010" max="10010" width="5.140625" style="24" bestFit="1" customWidth="1"/>
    <col min="10011" max="10011" width="3.7109375" style="24" customWidth="1"/>
    <col min="10012" max="10012" width="4.5703125" style="24" customWidth="1"/>
    <col min="10013" max="10013" width="9.85546875" style="24" customWidth="1"/>
    <col min="10014" max="10014" width="11.42578125" style="24" customWidth="1"/>
    <col min="10015" max="10017" width="6" style="24" customWidth="1"/>
    <col min="10018" max="10018" width="1.7109375" style="24" customWidth="1"/>
    <col min="10019" max="10019" width="5.85546875" style="24" customWidth="1"/>
    <col min="10020" max="10021" width="5" style="24" customWidth="1"/>
    <col min="10022" max="10022" width="1.7109375" style="24" customWidth="1"/>
    <col min="10023" max="10023" width="5.42578125" style="24" customWidth="1"/>
    <col min="10024" max="10025" width="5" style="24" customWidth="1"/>
    <col min="10026" max="10026" width="1.7109375" style="24" customWidth="1"/>
    <col min="10027" max="10029" width="5.140625" style="24" customWidth="1"/>
    <col min="10030" max="10030" width="1.7109375" style="24" customWidth="1"/>
    <col min="10031" max="10031" width="5.28515625" style="24" customWidth="1"/>
    <col min="10032" max="10033" width="5.140625" style="24" customWidth="1"/>
    <col min="10034" max="10034" width="1.7109375" style="24" customWidth="1"/>
    <col min="10035" max="10035" width="5.42578125" style="24" customWidth="1"/>
    <col min="10036" max="10037" width="5" style="24" customWidth="1"/>
    <col min="10038" max="10038" width="1.7109375" style="24" customWidth="1"/>
    <col min="10039" max="10040" width="5.42578125" style="24" customWidth="1"/>
    <col min="10041" max="10041" width="5.28515625" style="24" customWidth="1"/>
    <col min="10042" max="10240" width="9.85546875" style="24"/>
    <col min="10241" max="10241" width="12.85546875" style="24" customWidth="1"/>
    <col min="10242" max="10242" width="6.42578125" style="24" bestFit="1" customWidth="1"/>
    <col min="10243" max="10244" width="6.28515625" style="24" bestFit="1" customWidth="1"/>
    <col min="10245" max="10245" width="1.42578125" style="24" customWidth="1"/>
    <col min="10246" max="10246" width="6.42578125" style="24" customWidth="1"/>
    <col min="10247" max="10247" width="5" style="24" customWidth="1"/>
    <col min="10248" max="10248" width="4.85546875" style="24" customWidth="1"/>
    <col min="10249" max="10249" width="1.42578125" style="24" customWidth="1"/>
    <col min="10250" max="10252" width="5.5703125" style="24" bestFit="1" customWidth="1"/>
    <col min="10253" max="10253" width="1.42578125" style="24" customWidth="1"/>
    <col min="10254" max="10254" width="5.5703125" style="24" customWidth="1"/>
    <col min="10255" max="10255" width="4.85546875" style="24" customWidth="1"/>
    <col min="10256" max="10256" width="5.42578125" style="24" bestFit="1" customWidth="1"/>
    <col min="10257" max="10257" width="1.42578125" style="24" customWidth="1"/>
    <col min="10258" max="10258" width="5.5703125" style="24" bestFit="1" customWidth="1"/>
    <col min="10259" max="10259" width="5" style="24" customWidth="1"/>
    <col min="10260" max="10260" width="5.5703125" style="24" bestFit="1" customWidth="1"/>
    <col min="10261" max="10261" width="1.42578125" style="24" customWidth="1"/>
    <col min="10262" max="10262" width="5" style="24" customWidth="1"/>
    <col min="10263" max="10263" width="4.85546875" style="24" customWidth="1"/>
    <col min="10264" max="10264" width="4.7109375" style="24" customWidth="1"/>
    <col min="10265" max="10265" width="1.42578125" style="24" customWidth="1"/>
    <col min="10266" max="10266" width="5.140625" style="24" bestFit="1" customWidth="1"/>
    <col min="10267" max="10267" width="3.7109375" style="24" customWidth="1"/>
    <col min="10268" max="10268" width="4.5703125" style="24" customWidth="1"/>
    <col min="10269" max="10269" width="9.85546875" style="24" customWidth="1"/>
    <col min="10270" max="10270" width="11.42578125" style="24" customWidth="1"/>
    <col min="10271" max="10273" width="6" style="24" customWidth="1"/>
    <col min="10274" max="10274" width="1.7109375" style="24" customWidth="1"/>
    <col min="10275" max="10275" width="5.85546875" style="24" customWidth="1"/>
    <col min="10276" max="10277" width="5" style="24" customWidth="1"/>
    <col min="10278" max="10278" width="1.7109375" style="24" customWidth="1"/>
    <col min="10279" max="10279" width="5.42578125" style="24" customWidth="1"/>
    <col min="10280" max="10281" width="5" style="24" customWidth="1"/>
    <col min="10282" max="10282" width="1.7109375" style="24" customWidth="1"/>
    <col min="10283" max="10285" width="5.140625" style="24" customWidth="1"/>
    <col min="10286" max="10286" width="1.7109375" style="24" customWidth="1"/>
    <col min="10287" max="10287" width="5.28515625" style="24" customWidth="1"/>
    <col min="10288" max="10289" width="5.140625" style="24" customWidth="1"/>
    <col min="10290" max="10290" width="1.7109375" style="24" customWidth="1"/>
    <col min="10291" max="10291" width="5.42578125" style="24" customWidth="1"/>
    <col min="10292" max="10293" width="5" style="24" customWidth="1"/>
    <col min="10294" max="10294" width="1.7109375" style="24" customWidth="1"/>
    <col min="10295" max="10296" width="5.42578125" style="24" customWidth="1"/>
    <col min="10297" max="10297" width="5.28515625" style="24" customWidth="1"/>
    <col min="10298" max="10496" width="9.85546875" style="24"/>
    <col min="10497" max="10497" width="12.85546875" style="24" customWidth="1"/>
    <col min="10498" max="10498" width="6.42578125" style="24" bestFit="1" customWidth="1"/>
    <col min="10499" max="10500" width="6.28515625" style="24" bestFit="1" customWidth="1"/>
    <col min="10501" max="10501" width="1.42578125" style="24" customWidth="1"/>
    <col min="10502" max="10502" width="6.42578125" style="24" customWidth="1"/>
    <col min="10503" max="10503" width="5" style="24" customWidth="1"/>
    <col min="10504" max="10504" width="4.85546875" style="24" customWidth="1"/>
    <col min="10505" max="10505" width="1.42578125" style="24" customWidth="1"/>
    <col min="10506" max="10508" width="5.5703125" style="24" bestFit="1" customWidth="1"/>
    <col min="10509" max="10509" width="1.42578125" style="24" customWidth="1"/>
    <col min="10510" max="10510" width="5.5703125" style="24" customWidth="1"/>
    <col min="10511" max="10511" width="4.85546875" style="24" customWidth="1"/>
    <col min="10512" max="10512" width="5.42578125" style="24" bestFit="1" customWidth="1"/>
    <col min="10513" max="10513" width="1.42578125" style="24" customWidth="1"/>
    <col min="10514" max="10514" width="5.5703125" style="24" bestFit="1" customWidth="1"/>
    <col min="10515" max="10515" width="5" style="24" customWidth="1"/>
    <col min="10516" max="10516" width="5.5703125" style="24" bestFit="1" customWidth="1"/>
    <col min="10517" max="10517" width="1.42578125" style="24" customWidth="1"/>
    <col min="10518" max="10518" width="5" style="24" customWidth="1"/>
    <col min="10519" max="10519" width="4.85546875" style="24" customWidth="1"/>
    <col min="10520" max="10520" width="4.7109375" style="24" customWidth="1"/>
    <col min="10521" max="10521" width="1.42578125" style="24" customWidth="1"/>
    <col min="10522" max="10522" width="5.140625" style="24" bestFit="1" customWidth="1"/>
    <col min="10523" max="10523" width="3.7109375" style="24" customWidth="1"/>
    <col min="10524" max="10524" width="4.5703125" style="24" customWidth="1"/>
    <col min="10525" max="10525" width="9.85546875" style="24" customWidth="1"/>
    <col min="10526" max="10526" width="11.42578125" style="24" customWidth="1"/>
    <col min="10527" max="10529" width="6" style="24" customWidth="1"/>
    <col min="10530" max="10530" width="1.7109375" style="24" customWidth="1"/>
    <col min="10531" max="10531" width="5.85546875" style="24" customWidth="1"/>
    <col min="10532" max="10533" width="5" style="24" customWidth="1"/>
    <col min="10534" max="10534" width="1.7109375" style="24" customWidth="1"/>
    <col min="10535" max="10535" width="5.42578125" style="24" customWidth="1"/>
    <col min="10536" max="10537" width="5" style="24" customWidth="1"/>
    <col min="10538" max="10538" width="1.7109375" style="24" customWidth="1"/>
    <col min="10539" max="10541" width="5.140625" style="24" customWidth="1"/>
    <col min="10542" max="10542" width="1.7109375" style="24" customWidth="1"/>
    <col min="10543" max="10543" width="5.28515625" style="24" customWidth="1"/>
    <col min="10544" max="10545" width="5.140625" style="24" customWidth="1"/>
    <col min="10546" max="10546" width="1.7109375" style="24" customWidth="1"/>
    <col min="10547" max="10547" width="5.42578125" style="24" customWidth="1"/>
    <col min="10548" max="10549" width="5" style="24" customWidth="1"/>
    <col min="10550" max="10550" width="1.7109375" style="24" customWidth="1"/>
    <col min="10551" max="10552" width="5.42578125" style="24" customWidth="1"/>
    <col min="10553" max="10553" width="5.28515625" style="24" customWidth="1"/>
    <col min="10554" max="10752" width="9.85546875" style="24"/>
    <col min="10753" max="10753" width="12.85546875" style="24" customWidth="1"/>
    <col min="10754" max="10754" width="6.42578125" style="24" bestFit="1" customWidth="1"/>
    <col min="10755" max="10756" width="6.28515625" style="24" bestFit="1" customWidth="1"/>
    <col min="10757" max="10757" width="1.42578125" style="24" customWidth="1"/>
    <col min="10758" max="10758" width="6.42578125" style="24" customWidth="1"/>
    <col min="10759" max="10759" width="5" style="24" customWidth="1"/>
    <col min="10760" max="10760" width="4.85546875" style="24" customWidth="1"/>
    <col min="10761" max="10761" width="1.42578125" style="24" customWidth="1"/>
    <col min="10762" max="10764" width="5.5703125" style="24" bestFit="1" customWidth="1"/>
    <col min="10765" max="10765" width="1.42578125" style="24" customWidth="1"/>
    <col min="10766" max="10766" width="5.5703125" style="24" customWidth="1"/>
    <col min="10767" max="10767" width="4.85546875" style="24" customWidth="1"/>
    <col min="10768" max="10768" width="5.42578125" style="24" bestFit="1" customWidth="1"/>
    <col min="10769" max="10769" width="1.42578125" style="24" customWidth="1"/>
    <col min="10770" max="10770" width="5.5703125" style="24" bestFit="1" customWidth="1"/>
    <col min="10771" max="10771" width="5" style="24" customWidth="1"/>
    <col min="10772" max="10772" width="5.5703125" style="24" bestFit="1" customWidth="1"/>
    <col min="10773" max="10773" width="1.42578125" style="24" customWidth="1"/>
    <col min="10774" max="10774" width="5" style="24" customWidth="1"/>
    <col min="10775" max="10775" width="4.85546875" style="24" customWidth="1"/>
    <col min="10776" max="10776" width="4.7109375" style="24" customWidth="1"/>
    <col min="10777" max="10777" width="1.42578125" style="24" customWidth="1"/>
    <col min="10778" max="10778" width="5.140625" style="24" bestFit="1" customWidth="1"/>
    <col min="10779" max="10779" width="3.7109375" style="24" customWidth="1"/>
    <col min="10780" max="10780" width="4.5703125" style="24" customWidth="1"/>
    <col min="10781" max="10781" width="9.85546875" style="24" customWidth="1"/>
    <col min="10782" max="10782" width="11.42578125" style="24" customWidth="1"/>
    <col min="10783" max="10785" width="6" style="24" customWidth="1"/>
    <col min="10786" max="10786" width="1.7109375" style="24" customWidth="1"/>
    <col min="10787" max="10787" width="5.85546875" style="24" customWidth="1"/>
    <col min="10788" max="10789" width="5" style="24" customWidth="1"/>
    <col min="10790" max="10790" width="1.7109375" style="24" customWidth="1"/>
    <col min="10791" max="10791" width="5.42578125" style="24" customWidth="1"/>
    <col min="10792" max="10793" width="5" style="24" customWidth="1"/>
    <col min="10794" max="10794" width="1.7109375" style="24" customWidth="1"/>
    <col min="10795" max="10797" width="5.140625" style="24" customWidth="1"/>
    <col min="10798" max="10798" width="1.7109375" style="24" customWidth="1"/>
    <col min="10799" max="10799" width="5.28515625" style="24" customWidth="1"/>
    <col min="10800" max="10801" width="5.140625" style="24" customWidth="1"/>
    <col min="10802" max="10802" width="1.7109375" style="24" customWidth="1"/>
    <col min="10803" max="10803" width="5.42578125" style="24" customWidth="1"/>
    <col min="10804" max="10805" width="5" style="24" customWidth="1"/>
    <col min="10806" max="10806" width="1.7109375" style="24" customWidth="1"/>
    <col min="10807" max="10808" width="5.42578125" style="24" customWidth="1"/>
    <col min="10809" max="10809" width="5.28515625" style="24" customWidth="1"/>
    <col min="10810" max="11008" width="9.85546875" style="24"/>
    <col min="11009" max="11009" width="12.85546875" style="24" customWidth="1"/>
    <col min="11010" max="11010" width="6.42578125" style="24" bestFit="1" customWidth="1"/>
    <col min="11011" max="11012" width="6.28515625" style="24" bestFit="1" customWidth="1"/>
    <col min="11013" max="11013" width="1.42578125" style="24" customWidth="1"/>
    <col min="11014" max="11014" width="6.42578125" style="24" customWidth="1"/>
    <col min="11015" max="11015" width="5" style="24" customWidth="1"/>
    <col min="11016" max="11016" width="4.85546875" style="24" customWidth="1"/>
    <col min="11017" max="11017" width="1.42578125" style="24" customWidth="1"/>
    <col min="11018" max="11020" width="5.5703125" style="24" bestFit="1" customWidth="1"/>
    <col min="11021" max="11021" width="1.42578125" style="24" customWidth="1"/>
    <col min="11022" max="11022" width="5.5703125" style="24" customWidth="1"/>
    <col min="11023" max="11023" width="4.85546875" style="24" customWidth="1"/>
    <col min="11024" max="11024" width="5.42578125" style="24" bestFit="1" customWidth="1"/>
    <col min="11025" max="11025" width="1.42578125" style="24" customWidth="1"/>
    <col min="11026" max="11026" width="5.5703125" style="24" bestFit="1" customWidth="1"/>
    <col min="11027" max="11027" width="5" style="24" customWidth="1"/>
    <col min="11028" max="11028" width="5.5703125" style="24" bestFit="1" customWidth="1"/>
    <col min="11029" max="11029" width="1.42578125" style="24" customWidth="1"/>
    <col min="11030" max="11030" width="5" style="24" customWidth="1"/>
    <col min="11031" max="11031" width="4.85546875" style="24" customWidth="1"/>
    <col min="11032" max="11032" width="4.7109375" style="24" customWidth="1"/>
    <col min="11033" max="11033" width="1.42578125" style="24" customWidth="1"/>
    <col min="11034" max="11034" width="5.140625" style="24" bestFit="1" customWidth="1"/>
    <col min="11035" max="11035" width="3.7109375" style="24" customWidth="1"/>
    <col min="11036" max="11036" width="4.5703125" style="24" customWidth="1"/>
    <col min="11037" max="11037" width="9.85546875" style="24" customWidth="1"/>
    <col min="11038" max="11038" width="11.42578125" style="24" customWidth="1"/>
    <col min="11039" max="11041" width="6" style="24" customWidth="1"/>
    <col min="11042" max="11042" width="1.7109375" style="24" customWidth="1"/>
    <col min="11043" max="11043" width="5.85546875" style="24" customWidth="1"/>
    <col min="11044" max="11045" width="5" style="24" customWidth="1"/>
    <col min="11046" max="11046" width="1.7109375" style="24" customWidth="1"/>
    <col min="11047" max="11047" width="5.42578125" style="24" customWidth="1"/>
    <col min="11048" max="11049" width="5" style="24" customWidth="1"/>
    <col min="11050" max="11050" width="1.7109375" style="24" customWidth="1"/>
    <col min="11051" max="11053" width="5.140625" style="24" customWidth="1"/>
    <col min="11054" max="11054" width="1.7109375" style="24" customWidth="1"/>
    <col min="11055" max="11055" width="5.28515625" style="24" customWidth="1"/>
    <col min="11056" max="11057" width="5.140625" style="24" customWidth="1"/>
    <col min="11058" max="11058" width="1.7109375" style="24" customWidth="1"/>
    <col min="11059" max="11059" width="5.42578125" style="24" customWidth="1"/>
    <col min="11060" max="11061" width="5" style="24" customWidth="1"/>
    <col min="11062" max="11062" width="1.7109375" style="24" customWidth="1"/>
    <col min="11063" max="11064" width="5.42578125" style="24" customWidth="1"/>
    <col min="11065" max="11065" width="5.28515625" style="24" customWidth="1"/>
    <col min="11066" max="11264" width="9.85546875" style="24"/>
    <col min="11265" max="11265" width="12.85546875" style="24" customWidth="1"/>
    <col min="11266" max="11266" width="6.42578125" style="24" bestFit="1" customWidth="1"/>
    <col min="11267" max="11268" width="6.28515625" style="24" bestFit="1" customWidth="1"/>
    <col min="11269" max="11269" width="1.42578125" style="24" customWidth="1"/>
    <col min="11270" max="11270" width="6.42578125" style="24" customWidth="1"/>
    <col min="11271" max="11271" width="5" style="24" customWidth="1"/>
    <col min="11272" max="11272" width="4.85546875" style="24" customWidth="1"/>
    <col min="11273" max="11273" width="1.42578125" style="24" customWidth="1"/>
    <col min="11274" max="11276" width="5.5703125" style="24" bestFit="1" customWidth="1"/>
    <col min="11277" max="11277" width="1.42578125" style="24" customWidth="1"/>
    <col min="11278" max="11278" width="5.5703125" style="24" customWidth="1"/>
    <col min="11279" max="11279" width="4.85546875" style="24" customWidth="1"/>
    <col min="11280" max="11280" width="5.42578125" style="24" bestFit="1" customWidth="1"/>
    <col min="11281" max="11281" width="1.42578125" style="24" customWidth="1"/>
    <col min="11282" max="11282" width="5.5703125" style="24" bestFit="1" customWidth="1"/>
    <col min="11283" max="11283" width="5" style="24" customWidth="1"/>
    <col min="11284" max="11284" width="5.5703125" style="24" bestFit="1" customWidth="1"/>
    <col min="11285" max="11285" width="1.42578125" style="24" customWidth="1"/>
    <col min="11286" max="11286" width="5" style="24" customWidth="1"/>
    <col min="11287" max="11287" width="4.85546875" style="24" customWidth="1"/>
    <col min="11288" max="11288" width="4.7109375" style="24" customWidth="1"/>
    <col min="11289" max="11289" width="1.42578125" style="24" customWidth="1"/>
    <col min="11290" max="11290" width="5.140625" style="24" bestFit="1" customWidth="1"/>
    <col min="11291" max="11291" width="3.7109375" style="24" customWidth="1"/>
    <col min="11292" max="11292" width="4.5703125" style="24" customWidth="1"/>
    <col min="11293" max="11293" width="9.85546875" style="24" customWidth="1"/>
    <col min="11294" max="11294" width="11.42578125" style="24" customWidth="1"/>
    <col min="11295" max="11297" width="6" style="24" customWidth="1"/>
    <col min="11298" max="11298" width="1.7109375" style="24" customWidth="1"/>
    <col min="11299" max="11299" width="5.85546875" style="24" customWidth="1"/>
    <col min="11300" max="11301" width="5" style="24" customWidth="1"/>
    <col min="11302" max="11302" width="1.7109375" style="24" customWidth="1"/>
    <col min="11303" max="11303" width="5.42578125" style="24" customWidth="1"/>
    <col min="11304" max="11305" width="5" style="24" customWidth="1"/>
    <col min="11306" max="11306" width="1.7109375" style="24" customWidth="1"/>
    <col min="11307" max="11309" width="5.140625" style="24" customWidth="1"/>
    <col min="11310" max="11310" width="1.7109375" style="24" customWidth="1"/>
    <col min="11311" max="11311" width="5.28515625" style="24" customWidth="1"/>
    <col min="11312" max="11313" width="5.140625" style="24" customWidth="1"/>
    <col min="11314" max="11314" width="1.7109375" style="24" customWidth="1"/>
    <col min="11315" max="11315" width="5.42578125" style="24" customWidth="1"/>
    <col min="11316" max="11317" width="5" style="24" customWidth="1"/>
    <col min="11318" max="11318" width="1.7109375" style="24" customWidth="1"/>
    <col min="11319" max="11320" width="5.42578125" style="24" customWidth="1"/>
    <col min="11321" max="11321" width="5.28515625" style="24" customWidth="1"/>
    <col min="11322" max="11520" width="9.85546875" style="24"/>
    <col min="11521" max="11521" width="12.85546875" style="24" customWidth="1"/>
    <col min="11522" max="11522" width="6.42578125" style="24" bestFit="1" customWidth="1"/>
    <col min="11523" max="11524" width="6.28515625" style="24" bestFit="1" customWidth="1"/>
    <col min="11525" max="11525" width="1.42578125" style="24" customWidth="1"/>
    <col min="11526" max="11526" width="6.42578125" style="24" customWidth="1"/>
    <col min="11527" max="11527" width="5" style="24" customWidth="1"/>
    <col min="11528" max="11528" width="4.85546875" style="24" customWidth="1"/>
    <col min="11529" max="11529" width="1.42578125" style="24" customWidth="1"/>
    <col min="11530" max="11532" width="5.5703125" style="24" bestFit="1" customWidth="1"/>
    <col min="11533" max="11533" width="1.42578125" style="24" customWidth="1"/>
    <col min="11534" max="11534" width="5.5703125" style="24" customWidth="1"/>
    <col min="11535" max="11535" width="4.85546875" style="24" customWidth="1"/>
    <col min="11536" max="11536" width="5.42578125" style="24" bestFit="1" customWidth="1"/>
    <col min="11537" max="11537" width="1.42578125" style="24" customWidth="1"/>
    <col min="11538" max="11538" width="5.5703125" style="24" bestFit="1" customWidth="1"/>
    <col min="11539" max="11539" width="5" style="24" customWidth="1"/>
    <col min="11540" max="11540" width="5.5703125" style="24" bestFit="1" customWidth="1"/>
    <col min="11541" max="11541" width="1.42578125" style="24" customWidth="1"/>
    <col min="11542" max="11542" width="5" style="24" customWidth="1"/>
    <col min="11543" max="11543" width="4.85546875" style="24" customWidth="1"/>
    <col min="11544" max="11544" width="4.7109375" style="24" customWidth="1"/>
    <col min="11545" max="11545" width="1.42578125" style="24" customWidth="1"/>
    <col min="11546" max="11546" width="5.140625" style="24" bestFit="1" customWidth="1"/>
    <col min="11547" max="11547" width="3.7109375" style="24" customWidth="1"/>
    <col min="11548" max="11548" width="4.5703125" style="24" customWidth="1"/>
    <col min="11549" max="11549" width="9.85546875" style="24" customWidth="1"/>
    <col min="11550" max="11550" width="11.42578125" style="24" customWidth="1"/>
    <col min="11551" max="11553" width="6" style="24" customWidth="1"/>
    <col min="11554" max="11554" width="1.7109375" style="24" customWidth="1"/>
    <col min="11555" max="11555" width="5.85546875" style="24" customWidth="1"/>
    <col min="11556" max="11557" width="5" style="24" customWidth="1"/>
    <col min="11558" max="11558" width="1.7109375" style="24" customWidth="1"/>
    <col min="11559" max="11559" width="5.42578125" style="24" customWidth="1"/>
    <col min="11560" max="11561" width="5" style="24" customWidth="1"/>
    <col min="11562" max="11562" width="1.7109375" style="24" customWidth="1"/>
    <col min="11563" max="11565" width="5.140625" style="24" customWidth="1"/>
    <col min="11566" max="11566" width="1.7109375" style="24" customWidth="1"/>
    <col min="11567" max="11567" width="5.28515625" style="24" customWidth="1"/>
    <col min="11568" max="11569" width="5.140625" style="24" customWidth="1"/>
    <col min="11570" max="11570" width="1.7109375" style="24" customWidth="1"/>
    <col min="11571" max="11571" width="5.42578125" style="24" customWidth="1"/>
    <col min="11572" max="11573" width="5" style="24" customWidth="1"/>
    <col min="11574" max="11574" width="1.7109375" style="24" customWidth="1"/>
    <col min="11575" max="11576" width="5.42578125" style="24" customWidth="1"/>
    <col min="11577" max="11577" width="5.28515625" style="24" customWidth="1"/>
    <col min="11578" max="11776" width="9.85546875" style="24"/>
    <col min="11777" max="11777" width="12.85546875" style="24" customWidth="1"/>
    <col min="11778" max="11778" width="6.42578125" style="24" bestFit="1" customWidth="1"/>
    <col min="11779" max="11780" width="6.28515625" style="24" bestFit="1" customWidth="1"/>
    <col min="11781" max="11781" width="1.42578125" style="24" customWidth="1"/>
    <col min="11782" max="11782" width="6.42578125" style="24" customWidth="1"/>
    <col min="11783" max="11783" width="5" style="24" customWidth="1"/>
    <col min="11784" max="11784" width="4.85546875" style="24" customWidth="1"/>
    <col min="11785" max="11785" width="1.42578125" style="24" customWidth="1"/>
    <col min="11786" max="11788" width="5.5703125" style="24" bestFit="1" customWidth="1"/>
    <col min="11789" max="11789" width="1.42578125" style="24" customWidth="1"/>
    <col min="11790" max="11790" width="5.5703125" style="24" customWidth="1"/>
    <col min="11791" max="11791" width="4.85546875" style="24" customWidth="1"/>
    <col min="11792" max="11792" width="5.42578125" style="24" bestFit="1" customWidth="1"/>
    <col min="11793" max="11793" width="1.42578125" style="24" customWidth="1"/>
    <col min="11794" max="11794" width="5.5703125" style="24" bestFit="1" customWidth="1"/>
    <col min="11795" max="11795" width="5" style="24" customWidth="1"/>
    <col min="11796" max="11796" width="5.5703125" style="24" bestFit="1" customWidth="1"/>
    <col min="11797" max="11797" width="1.42578125" style="24" customWidth="1"/>
    <col min="11798" max="11798" width="5" style="24" customWidth="1"/>
    <col min="11799" max="11799" width="4.85546875" style="24" customWidth="1"/>
    <col min="11800" max="11800" width="4.7109375" style="24" customWidth="1"/>
    <col min="11801" max="11801" width="1.42578125" style="24" customWidth="1"/>
    <col min="11802" max="11802" width="5.140625" style="24" bestFit="1" customWidth="1"/>
    <col min="11803" max="11803" width="3.7109375" style="24" customWidth="1"/>
    <col min="11804" max="11804" width="4.5703125" style="24" customWidth="1"/>
    <col min="11805" max="11805" width="9.85546875" style="24" customWidth="1"/>
    <col min="11806" max="11806" width="11.42578125" style="24" customWidth="1"/>
    <col min="11807" max="11809" width="6" style="24" customWidth="1"/>
    <col min="11810" max="11810" width="1.7109375" style="24" customWidth="1"/>
    <col min="11811" max="11811" width="5.85546875" style="24" customWidth="1"/>
    <col min="11812" max="11813" width="5" style="24" customWidth="1"/>
    <col min="11814" max="11814" width="1.7109375" style="24" customWidth="1"/>
    <col min="11815" max="11815" width="5.42578125" style="24" customWidth="1"/>
    <col min="11816" max="11817" width="5" style="24" customWidth="1"/>
    <col min="11818" max="11818" width="1.7109375" style="24" customWidth="1"/>
    <col min="11819" max="11821" width="5.140625" style="24" customWidth="1"/>
    <col min="11822" max="11822" width="1.7109375" style="24" customWidth="1"/>
    <col min="11823" max="11823" width="5.28515625" style="24" customWidth="1"/>
    <col min="11824" max="11825" width="5.140625" style="24" customWidth="1"/>
    <col min="11826" max="11826" width="1.7109375" style="24" customWidth="1"/>
    <col min="11827" max="11827" width="5.42578125" style="24" customWidth="1"/>
    <col min="11828" max="11829" width="5" style="24" customWidth="1"/>
    <col min="11830" max="11830" width="1.7109375" style="24" customWidth="1"/>
    <col min="11831" max="11832" width="5.42578125" style="24" customWidth="1"/>
    <col min="11833" max="11833" width="5.28515625" style="24" customWidth="1"/>
    <col min="11834" max="12032" width="9.85546875" style="24"/>
    <col min="12033" max="12033" width="12.85546875" style="24" customWidth="1"/>
    <col min="12034" max="12034" width="6.42578125" style="24" bestFit="1" customWidth="1"/>
    <col min="12035" max="12036" width="6.28515625" style="24" bestFit="1" customWidth="1"/>
    <col min="12037" max="12037" width="1.42578125" style="24" customWidth="1"/>
    <col min="12038" max="12038" width="6.42578125" style="24" customWidth="1"/>
    <col min="12039" max="12039" width="5" style="24" customWidth="1"/>
    <col min="12040" max="12040" width="4.85546875" style="24" customWidth="1"/>
    <col min="12041" max="12041" width="1.42578125" style="24" customWidth="1"/>
    <col min="12042" max="12044" width="5.5703125" style="24" bestFit="1" customWidth="1"/>
    <col min="12045" max="12045" width="1.42578125" style="24" customWidth="1"/>
    <col min="12046" max="12046" width="5.5703125" style="24" customWidth="1"/>
    <col min="12047" max="12047" width="4.85546875" style="24" customWidth="1"/>
    <col min="12048" max="12048" width="5.42578125" style="24" bestFit="1" customWidth="1"/>
    <col min="12049" max="12049" width="1.42578125" style="24" customWidth="1"/>
    <col min="12050" max="12050" width="5.5703125" style="24" bestFit="1" customWidth="1"/>
    <col min="12051" max="12051" width="5" style="24" customWidth="1"/>
    <col min="12052" max="12052" width="5.5703125" style="24" bestFit="1" customWidth="1"/>
    <col min="12053" max="12053" width="1.42578125" style="24" customWidth="1"/>
    <col min="12054" max="12054" width="5" style="24" customWidth="1"/>
    <col min="12055" max="12055" width="4.85546875" style="24" customWidth="1"/>
    <col min="12056" max="12056" width="4.7109375" style="24" customWidth="1"/>
    <col min="12057" max="12057" width="1.42578125" style="24" customWidth="1"/>
    <col min="12058" max="12058" width="5.140625" style="24" bestFit="1" customWidth="1"/>
    <col min="12059" max="12059" width="3.7109375" style="24" customWidth="1"/>
    <col min="12060" max="12060" width="4.5703125" style="24" customWidth="1"/>
    <col min="12061" max="12061" width="9.85546875" style="24" customWidth="1"/>
    <col min="12062" max="12062" width="11.42578125" style="24" customWidth="1"/>
    <col min="12063" max="12065" width="6" style="24" customWidth="1"/>
    <col min="12066" max="12066" width="1.7109375" style="24" customWidth="1"/>
    <col min="12067" max="12067" width="5.85546875" style="24" customWidth="1"/>
    <col min="12068" max="12069" width="5" style="24" customWidth="1"/>
    <col min="12070" max="12070" width="1.7109375" style="24" customWidth="1"/>
    <col min="12071" max="12071" width="5.42578125" style="24" customWidth="1"/>
    <col min="12072" max="12073" width="5" style="24" customWidth="1"/>
    <col min="12074" max="12074" width="1.7109375" style="24" customWidth="1"/>
    <col min="12075" max="12077" width="5.140625" style="24" customWidth="1"/>
    <col min="12078" max="12078" width="1.7109375" style="24" customWidth="1"/>
    <col min="12079" max="12079" width="5.28515625" style="24" customWidth="1"/>
    <col min="12080" max="12081" width="5.140625" style="24" customWidth="1"/>
    <col min="12082" max="12082" width="1.7109375" style="24" customWidth="1"/>
    <col min="12083" max="12083" width="5.42578125" style="24" customWidth="1"/>
    <col min="12084" max="12085" width="5" style="24" customWidth="1"/>
    <col min="12086" max="12086" width="1.7109375" style="24" customWidth="1"/>
    <col min="12087" max="12088" width="5.42578125" style="24" customWidth="1"/>
    <col min="12089" max="12089" width="5.28515625" style="24" customWidth="1"/>
    <col min="12090" max="12288" width="9.85546875" style="24"/>
    <col min="12289" max="12289" width="12.85546875" style="24" customWidth="1"/>
    <col min="12290" max="12290" width="6.42578125" style="24" bestFit="1" customWidth="1"/>
    <col min="12291" max="12292" width="6.28515625" style="24" bestFit="1" customWidth="1"/>
    <col min="12293" max="12293" width="1.42578125" style="24" customWidth="1"/>
    <col min="12294" max="12294" width="6.42578125" style="24" customWidth="1"/>
    <col min="12295" max="12295" width="5" style="24" customWidth="1"/>
    <col min="12296" max="12296" width="4.85546875" style="24" customWidth="1"/>
    <col min="12297" max="12297" width="1.42578125" style="24" customWidth="1"/>
    <col min="12298" max="12300" width="5.5703125" style="24" bestFit="1" customWidth="1"/>
    <col min="12301" max="12301" width="1.42578125" style="24" customWidth="1"/>
    <col min="12302" max="12302" width="5.5703125" style="24" customWidth="1"/>
    <col min="12303" max="12303" width="4.85546875" style="24" customWidth="1"/>
    <col min="12304" max="12304" width="5.42578125" style="24" bestFit="1" customWidth="1"/>
    <col min="12305" max="12305" width="1.42578125" style="24" customWidth="1"/>
    <col min="12306" max="12306" width="5.5703125" style="24" bestFit="1" customWidth="1"/>
    <col min="12307" max="12307" width="5" style="24" customWidth="1"/>
    <col min="12308" max="12308" width="5.5703125" style="24" bestFit="1" customWidth="1"/>
    <col min="12309" max="12309" width="1.42578125" style="24" customWidth="1"/>
    <col min="12310" max="12310" width="5" style="24" customWidth="1"/>
    <col min="12311" max="12311" width="4.85546875" style="24" customWidth="1"/>
    <col min="12312" max="12312" width="4.7109375" style="24" customWidth="1"/>
    <col min="12313" max="12313" width="1.42578125" style="24" customWidth="1"/>
    <col min="12314" max="12314" width="5.140625" style="24" bestFit="1" customWidth="1"/>
    <col min="12315" max="12315" width="3.7109375" style="24" customWidth="1"/>
    <col min="12316" max="12316" width="4.5703125" style="24" customWidth="1"/>
    <col min="12317" max="12317" width="9.85546875" style="24" customWidth="1"/>
    <col min="12318" max="12318" width="11.42578125" style="24" customWidth="1"/>
    <col min="12319" max="12321" width="6" style="24" customWidth="1"/>
    <col min="12322" max="12322" width="1.7109375" style="24" customWidth="1"/>
    <col min="12323" max="12323" width="5.85546875" style="24" customWidth="1"/>
    <col min="12324" max="12325" width="5" style="24" customWidth="1"/>
    <col min="12326" max="12326" width="1.7109375" style="24" customWidth="1"/>
    <col min="12327" max="12327" width="5.42578125" style="24" customWidth="1"/>
    <col min="12328" max="12329" width="5" style="24" customWidth="1"/>
    <col min="12330" max="12330" width="1.7109375" style="24" customWidth="1"/>
    <col min="12331" max="12333" width="5.140625" style="24" customWidth="1"/>
    <col min="12334" max="12334" width="1.7109375" style="24" customWidth="1"/>
    <col min="12335" max="12335" width="5.28515625" style="24" customWidth="1"/>
    <col min="12336" max="12337" width="5.140625" style="24" customWidth="1"/>
    <col min="12338" max="12338" width="1.7109375" style="24" customWidth="1"/>
    <col min="12339" max="12339" width="5.42578125" style="24" customWidth="1"/>
    <col min="12340" max="12341" width="5" style="24" customWidth="1"/>
    <col min="12342" max="12342" width="1.7109375" style="24" customWidth="1"/>
    <col min="12343" max="12344" width="5.42578125" style="24" customWidth="1"/>
    <col min="12345" max="12345" width="5.28515625" style="24" customWidth="1"/>
    <col min="12346" max="12544" width="9.85546875" style="24"/>
    <col min="12545" max="12545" width="12.85546875" style="24" customWidth="1"/>
    <col min="12546" max="12546" width="6.42578125" style="24" bestFit="1" customWidth="1"/>
    <col min="12547" max="12548" width="6.28515625" style="24" bestFit="1" customWidth="1"/>
    <col min="12549" max="12549" width="1.42578125" style="24" customWidth="1"/>
    <col min="12550" max="12550" width="6.42578125" style="24" customWidth="1"/>
    <col min="12551" max="12551" width="5" style="24" customWidth="1"/>
    <col min="12552" max="12552" width="4.85546875" style="24" customWidth="1"/>
    <col min="12553" max="12553" width="1.42578125" style="24" customWidth="1"/>
    <col min="12554" max="12556" width="5.5703125" style="24" bestFit="1" customWidth="1"/>
    <col min="12557" max="12557" width="1.42578125" style="24" customWidth="1"/>
    <col min="12558" max="12558" width="5.5703125" style="24" customWidth="1"/>
    <col min="12559" max="12559" width="4.85546875" style="24" customWidth="1"/>
    <col min="12560" max="12560" width="5.42578125" style="24" bestFit="1" customWidth="1"/>
    <col min="12561" max="12561" width="1.42578125" style="24" customWidth="1"/>
    <col min="12562" max="12562" width="5.5703125" style="24" bestFit="1" customWidth="1"/>
    <col min="12563" max="12563" width="5" style="24" customWidth="1"/>
    <col min="12564" max="12564" width="5.5703125" style="24" bestFit="1" customWidth="1"/>
    <col min="12565" max="12565" width="1.42578125" style="24" customWidth="1"/>
    <col min="12566" max="12566" width="5" style="24" customWidth="1"/>
    <col min="12567" max="12567" width="4.85546875" style="24" customWidth="1"/>
    <col min="12568" max="12568" width="4.7109375" style="24" customWidth="1"/>
    <col min="12569" max="12569" width="1.42578125" style="24" customWidth="1"/>
    <col min="12570" max="12570" width="5.140625" style="24" bestFit="1" customWidth="1"/>
    <col min="12571" max="12571" width="3.7109375" style="24" customWidth="1"/>
    <col min="12572" max="12572" width="4.5703125" style="24" customWidth="1"/>
    <col min="12573" max="12573" width="9.85546875" style="24" customWidth="1"/>
    <col min="12574" max="12574" width="11.42578125" style="24" customWidth="1"/>
    <col min="12575" max="12577" width="6" style="24" customWidth="1"/>
    <col min="12578" max="12578" width="1.7109375" style="24" customWidth="1"/>
    <col min="12579" max="12579" width="5.85546875" style="24" customWidth="1"/>
    <col min="12580" max="12581" width="5" style="24" customWidth="1"/>
    <col min="12582" max="12582" width="1.7109375" style="24" customWidth="1"/>
    <col min="12583" max="12583" width="5.42578125" style="24" customWidth="1"/>
    <col min="12584" max="12585" width="5" style="24" customWidth="1"/>
    <col min="12586" max="12586" width="1.7109375" style="24" customWidth="1"/>
    <col min="12587" max="12589" width="5.140625" style="24" customWidth="1"/>
    <col min="12590" max="12590" width="1.7109375" style="24" customWidth="1"/>
    <col min="12591" max="12591" width="5.28515625" style="24" customWidth="1"/>
    <col min="12592" max="12593" width="5.140625" style="24" customWidth="1"/>
    <col min="12594" max="12594" width="1.7109375" style="24" customWidth="1"/>
    <col min="12595" max="12595" width="5.42578125" style="24" customWidth="1"/>
    <col min="12596" max="12597" width="5" style="24" customWidth="1"/>
    <col min="12598" max="12598" width="1.7109375" style="24" customWidth="1"/>
    <col min="12599" max="12600" width="5.42578125" style="24" customWidth="1"/>
    <col min="12601" max="12601" width="5.28515625" style="24" customWidth="1"/>
    <col min="12602" max="12800" width="9.85546875" style="24"/>
    <col min="12801" max="12801" width="12.85546875" style="24" customWidth="1"/>
    <col min="12802" max="12802" width="6.42578125" style="24" bestFit="1" customWidth="1"/>
    <col min="12803" max="12804" width="6.28515625" style="24" bestFit="1" customWidth="1"/>
    <col min="12805" max="12805" width="1.42578125" style="24" customWidth="1"/>
    <col min="12806" max="12806" width="6.42578125" style="24" customWidth="1"/>
    <col min="12807" max="12807" width="5" style="24" customWidth="1"/>
    <col min="12808" max="12808" width="4.85546875" style="24" customWidth="1"/>
    <col min="12809" max="12809" width="1.42578125" style="24" customWidth="1"/>
    <col min="12810" max="12812" width="5.5703125" style="24" bestFit="1" customWidth="1"/>
    <col min="12813" max="12813" width="1.42578125" style="24" customWidth="1"/>
    <col min="12814" max="12814" width="5.5703125" style="24" customWidth="1"/>
    <col min="12815" max="12815" width="4.85546875" style="24" customWidth="1"/>
    <col min="12816" max="12816" width="5.42578125" style="24" bestFit="1" customWidth="1"/>
    <col min="12817" max="12817" width="1.42578125" style="24" customWidth="1"/>
    <col min="12818" max="12818" width="5.5703125" style="24" bestFit="1" customWidth="1"/>
    <col min="12819" max="12819" width="5" style="24" customWidth="1"/>
    <col min="12820" max="12820" width="5.5703125" style="24" bestFit="1" customWidth="1"/>
    <col min="12821" max="12821" width="1.42578125" style="24" customWidth="1"/>
    <col min="12822" max="12822" width="5" style="24" customWidth="1"/>
    <col min="12823" max="12823" width="4.85546875" style="24" customWidth="1"/>
    <col min="12824" max="12824" width="4.7109375" style="24" customWidth="1"/>
    <col min="12825" max="12825" width="1.42578125" style="24" customWidth="1"/>
    <col min="12826" max="12826" width="5.140625" style="24" bestFit="1" customWidth="1"/>
    <col min="12827" max="12827" width="3.7109375" style="24" customWidth="1"/>
    <col min="12828" max="12828" width="4.5703125" style="24" customWidth="1"/>
    <col min="12829" max="12829" width="9.85546875" style="24" customWidth="1"/>
    <col min="12830" max="12830" width="11.42578125" style="24" customWidth="1"/>
    <col min="12831" max="12833" width="6" style="24" customWidth="1"/>
    <col min="12834" max="12834" width="1.7109375" style="24" customWidth="1"/>
    <col min="12835" max="12835" width="5.85546875" style="24" customWidth="1"/>
    <col min="12836" max="12837" width="5" style="24" customWidth="1"/>
    <col min="12838" max="12838" width="1.7109375" style="24" customWidth="1"/>
    <col min="12839" max="12839" width="5.42578125" style="24" customWidth="1"/>
    <col min="12840" max="12841" width="5" style="24" customWidth="1"/>
    <col min="12842" max="12842" width="1.7109375" style="24" customWidth="1"/>
    <col min="12843" max="12845" width="5.140625" style="24" customWidth="1"/>
    <col min="12846" max="12846" width="1.7109375" style="24" customWidth="1"/>
    <col min="12847" max="12847" width="5.28515625" style="24" customWidth="1"/>
    <col min="12848" max="12849" width="5.140625" style="24" customWidth="1"/>
    <col min="12850" max="12850" width="1.7109375" style="24" customWidth="1"/>
    <col min="12851" max="12851" width="5.42578125" style="24" customWidth="1"/>
    <col min="12852" max="12853" width="5" style="24" customWidth="1"/>
    <col min="12854" max="12854" width="1.7109375" style="24" customWidth="1"/>
    <col min="12855" max="12856" width="5.42578125" style="24" customWidth="1"/>
    <col min="12857" max="12857" width="5.28515625" style="24" customWidth="1"/>
    <col min="12858" max="13056" width="9.85546875" style="24"/>
    <col min="13057" max="13057" width="12.85546875" style="24" customWidth="1"/>
    <col min="13058" max="13058" width="6.42578125" style="24" bestFit="1" customWidth="1"/>
    <col min="13059" max="13060" width="6.28515625" style="24" bestFit="1" customWidth="1"/>
    <col min="13061" max="13061" width="1.42578125" style="24" customWidth="1"/>
    <col min="13062" max="13062" width="6.42578125" style="24" customWidth="1"/>
    <col min="13063" max="13063" width="5" style="24" customWidth="1"/>
    <col min="13064" max="13064" width="4.85546875" style="24" customWidth="1"/>
    <col min="13065" max="13065" width="1.42578125" style="24" customWidth="1"/>
    <col min="13066" max="13068" width="5.5703125" style="24" bestFit="1" customWidth="1"/>
    <col min="13069" max="13069" width="1.42578125" style="24" customWidth="1"/>
    <col min="13070" max="13070" width="5.5703125" style="24" customWidth="1"/>
    <col min="13071" max="13071" width="4.85546875" style="24" customWidth="1"/>
    <col min="13072" max="13072" width="5.42578125" style="24" bestFit="1" customWidth="1"/>
    <col min="13073" max="13073" width="1.42578125" style="24" customWidth="1"/>
    <col min="13074" max="13074" width="5.5703125" style="24" bestFit="1" customWidth="1"/>
    <col min="13075" max="13075" width="5" style="24" customWidth="1"/>
    <col min="13076" max="13076" width="5.5703125" style="24" bestFit="1" customWidth="1"/>
    <col min="13077" max="13077" width="1.42578125" style="24" customWidth="1"/>
    <col min="13078" max="13078" width="5" style="24" customWidth="1"/>
    <col min="13079" max="13079" width="4.85546875" style="24" customWidth="1"/>
    <col min="13080" max="13080" width="4.7109375" style="24" customWidth="1"/>
    <col min="13081" max="13081" width="1.42578125" style="24" customWidth="1"/>
    <col min="13082" max="13082" width="5.140625" style="24" bestFit="1" customWidth="1"/>
    <col min="13083" max="13083" width="3.7109375" style="24" customWidth="1"/>
    <col min="13084" max="13084" width="4.5703125" style="24" customWidth="1"/>
    <col min="13085" max="13085" width="9.85546875" style="24" customWidth="1"/>
    <col min="13086" max="13086" width="11.42578125" style="24" customWidth="1"/>
    <col min="13087" max="13089" width="6" style="24" customWidth="1"/>
    <col min="13090" max="13090" width="1.7109375" style="24" customWidth="1"/>
    <col min="13091" max="13091" width="5.85546875" style="24" customWidth="1"/>
    <col min="13092" max="13093" width="5" style="24" customWidth="1"/>
    <col min="13094" max="13094" width="1.7109375" style="24" customWidth="1"/>
    <col min="13095" max="13095" width="5.42578125" style="24" customWidth="1"/>
    <col min="13096" max="13097" width="5" style="24" customWidth="1"/>
    <col min="13098" max="13098" width="1.7109375" style="24" customWidth="1"/>
    <col min="13099" max="13101" width="5.140625" style="24" customWidth="1"/>
    <col min="13102" max="13102" width="1.7109375" style="24" customWidth="1"/>
    <col min="13103" max="13103" width="5.28515625" style="24" customWidth="1"/>
    <col min="13104" max="13105" width="5.140625" style="24" customWidth="1"/>
    <col min="13106" max="13106" width="1.7109375" style="24" customWidth="1"/>
    <col min="13107" max="13107" width="5.42578125" style="24" customWidth="1"/>
    <col min="13108" max="13109" width="5" style="24" customWidth="1"/>
    <col min="13110" max="13110" width="1.7109375" style="24" customWidth="1"/>
    <col min="13111" max="13112" width="5.42578125" style="24" customWidth="1"/>
    <col min="13113" max="13113" width="5.28515625" style="24" customWidth="1"/>
    <col min="13114" max="13312" width="9.85546875" style="24"/>
    <col min="13313" max="13313" width="12.85546875" style="24" customWidth="1"/>
    <col min="13314" max="13314" width="6.42578125" style="24" bestFit="1" customWidth="1"/>
    <col min="13315" max="13316" width="6.28515625" style="24" bestFit="1" customWidth="1"/>
    <col min="13317" max="13317" width="1.42578125" style="24" customWidth="1"/>
    <col min="13318" max="13318" width="6.42578125" style="24" customWidth="1"/>
    <col min="13319" max="13319" width="5" style="24" customWidth="1"/>
    <col min="13320" max="13320" width="4.85546875" style="24" customWidth="1"/>
    <col min="13321" max="13321" width="1.42578125" style="24" customWidth="1"/>
    <col min="13322" max="13324" width="5.5703125" style="24" bestFit="1" customWidth="1"/>
    <col min="13325" max="13325" width="1.42578125" style="24" customWidth="1"/>
    <col min="13326" max="13326" width="5.5703125" style="24" customWidth="1"/>
    <col min="13327" max="13327" width="4.85546875" style="24" customWidth="1"/>
    <col min="13328" max="13328" width="5.42578125" style="24" bestFit="1" customWidth="1"/>
    <col min="13329" max="13329" width="1.42578125" style="24" customWidth="1"/>
    <col min="13330" max="13330" width="5.5703125" style="24" bestFit="1" customWidth="1"/>
    <col min="13331" max="13331" width="5" style="24" customWidth="1"/>
    <col min="13332" max="13332" width="5.5703125" style="24" bestFit="1" customWidth="1"/>
    <col min="13333" max="13333" width="1.42578125" style="24" customWidth="1"/>
    <col min="13334" max="13334" width="5" style="24" customWidth="1"/>
    <col min="13335" max="13335" width="4.85546875" style="24" customWidth="1"/>
    <col min="13336" max="13336" width="4.7109375" style="24" customWidth="1"/>
    <col min="13337" max="13337" width="1.42578125" style="24" customWidth="1"/>
    <col min="13338" max="13338" width="5.140625" style="24" bestFit="1" customWidth="1"/>
    <col min="13339" max="13339" width="3.7109375" style="24" customWidth="1"/>
    <col min="13340" max="13340" width="4.5703125" style="24" customWidth="1"/>
    <col min="13341" max="13341" width="9.85546875" style="24" customWidth="1"/>
    <col min="13342" max="13342" width="11.42578125" style="24" customWidth="1"/>
    <col min="13343" max="13345" width="6" style="24" customWidth="1"/>
    <col min="13346" max="13346" width="1.7109375" style="24" customWidth="1"/>
    <col min="13347" max="13347" width="5.85546875" style="24" customWidth="1"/>
    <col min="13348" max="13349" width="5" style="24" customWidth="1"/>
    <col min="13350" max="13350" width="1.7109375" style="24" customWidth="1"/>
    <col min="13351" max="13351" width="5.42578125" style="24" customWidth="1"/>
    <col min="13352" max="13353" width="5" style="24" customWidth="1"/>
    <col min="13354" max="13354" width="1.7109375" style="24" customWidth="1"/>
    <col min="13355" max="13357" width="5.140625" style="24" customWidth="1"/>
    <col min="13358" max="13358" width="1.7109375" style="24" customWidth="1"/>
    <col min="13359" max="13359" width="5.28515625" style="24" customWidth="1"/>
    <col min="13360" max="13361" width="5.140625" style="24" customWidth="1"/>
    <col min="13362" max="13362" width="1.7109375" style="24" customWidth="1"/>
    <col min="13363" max="13363" width="5.42578125" style="24" customWidth="1"/>
    <col min="13364" max="13365" width="5" style="24" customWidth="1"/>
    <col min="13366" max="13366" width="1.7109375" style="24" customWidth="1"/>
    <col min="13367" max="13368" width="5.42578125" style="24" customWidth="1"/>
    <col min="13369" max="13369" width="5.28515625" style="24" customWidth="1"/>
    <col min="13370" max="13568" width="9.85546875" style="24"/>
    <col min="13569" max="13569" width="12.85546875" style="24" customWidth="1"/>
    <col min="13570" max="13570" width="6.42578125" style="24" bestFit="1" customWidth="1"/>
    <col min="13571" max="13572" width="6.28515625" style="24" bestFit="1" customWidth="1"/>
    <col min="13573" max="13573" width="1.42578125" style="24" customWidth="1"/>
    <col min="13574" max="13574" width="6.42578125" style="24" customWidth="1"/>
    <col min="13575" max="13575" width="5" style="24" customWidth="1"/>
    <col min="13576" max="13576" width="4.85546875" style="24" customWidth="1"/>
    <col min="13577" max="13577" width="1.42578125" style="24" customWidth="1"/>
    <col min="13578" max="13580" width="5.5703125" style="24" bestFit="1" customWidth="1"/>
    <col min="13581" max="13581" width="1.42578125" style="24" customWidth="1"/>
    <col min="13582" max="13582" width="5.5703125" style="24" customWidth="1"/>
    <col min="13583" max="13583" width="4.85546875" style="24" customWidth="1"/>
    <col min="13584" max="13584" width="5.42578125" style="24" bestFit="1" customWidth="1"/>
    <col min="13585" max="13585" width="1.42578125" style="24" customWidth="1"/>
    <col min="13586" max="13586" width="5.5703125" style="24" bestFit="1" customWidth="1"/>
    <col min="13587" max="13587" width="5" style="24" customWidth="1"/>
    <col min="13588" max="13588" width="5.5703125" style="24" bestFit="1" customWidth="1"/>
    <col min="13589" max="13589" width="1.42578125" style="24" customWidth="1"/>
    <col min="13590" max="13590" width="5" style="24" customWidth="1"/>
    <col min="13591" max="13591" width="4.85546875" style="24" customWidth="1"/>
    <col min="13592" max="13592" width="4.7109375" style="24" customWidth="1"/>
    <col min="13593" max="13593" width="1.42578125" style="24" customWidth="1"/>
    <col min="13594" max="13594" width="5.140625" style="24" bestFit="1" customWidth="1"/>
    <col min="13595" max="13595" width="3.7109375" style="24" customWidth="1"/>
    <col min="13596" max="13596" width="4.5703125" style="24" customWidth="1"/>
    <col min="13597" max="13597" width="9.85546875" style="24" customWidth="1"/>
    <col min="13598" max="13598" width="11.42578125" style="24" customWidth="1"/>
    <col min="13599" max="13601" width="6" style="24" customWidth="1"/>
    <col min="13602" max="13602" width="1.7109375" style="24" customWidth="1"/>
    <col min="13603" max="13603" width="5.85546875" style="24" customWidth="1"/>
    <col min="13604" max="13605" width="5" style="24" customWidth="1"/>
    <col min="13606" max="13606" width="1.7109375" style="24" customWidth="1"/>
    <col min="13607" max="13607" width="5.42578125" style="24" customWidth="1"/>
    <col min="13608" max="13609" width="5" style="24" customWidth="1"/>
    <col min="13610" max="13610" width="1.7109375" style="24" customWidth="1"/>
    <col min="13611" max="13613" width="5.140625" style="24" customWidth="1"/>
    <col min="13614" max="13614" width="1.7109375" style="24" customWidth="1"/>
    <col min="13615" max="13615" width="5.28515625" style="24" customWidth="1"/>
    <col min="13616" max="13617" width="5.140625" style="24" customWidth="1"/>
    <col min="13618" max="13618" width="1.7109375" style="24" customWidth="1"/>
    <col min="13619" max="13619" width="5.42578125" style="24" customWidth="1"/>
    <col min="13620" max="13621" width="5" style="24" customWidth="1"/>
    <col min="13622" max="13622" width="1.7109375" style="24" customWidth="1"/>
    <col min="13623" max="13624" width="5.42578125" style="24" customWidth="1"/>
    <col min="13625" max="13625" width="5.28515625" style="24" customWidth="1"/>
    <col min="13626" max="13824" width="9.85546875" style="24"/>
    <col min="13825" max="13825" width="12.85546875" style="24" customWidth="1"/>
    <col min="13826" max="13826" width="6.42578125" style="24" bestFit="1" customWidth="1"/>
    <col min="13827" max="13828" width="6.28515625" style="24" bestFit="1" customWidth="1"/>
    <col min="13829" max="13829" width="1.42578125" style="24" customWidth="1"/>
    <col min="13830" max="13830" width="6.42578125" style="24" customWidth="1"/>
    <col min="13831" max="13831" width="5" style="24" customWidth="1"/>
    <col min="13832" max="13832" width="4.85546875" style="24" customWidth="1"/>
    <col min="13833" max="13833" width="1.42578125" style="24" customWidth="1"/>
    <col min="13834" max="13836" width="5.5703125" style="24" bestFit="1" customWidth="1"/>
    <col min="13837" max="13837" width="1.42578125" style="24" customWidth="1"/>
    <col min="13838" max="13838" width="5.5703125" style="24" customWidth="1"/>
    <col min="13839" max="13839" width="4.85546875" style="24" customWidth="1"/>
    <col min="13840" max="13840" width="5.42578125" style="24" bestFit="1" customWidth="1"/>
    <col min="13841" max="13841" width="1.42578125" style="24" customWidth="1"/>
    <col min="13842" max="13842" width="5.5703125" style="24" bestFit="1" customWidth="1"/>
    <col min="13843" max="13843" width="5" style="24" customWidth="1"/>
    <col min="13844" max="13844" width="5.5703125" style="24" bestFit="1" customWidth="1"/>
    <col min="13845" max="13845" width="1.42578125" style="24" customWidth="1"/>
    <col min="13846" max="13846" width="5" style="24" customWidth="1"/>
    <col min="13847" max="13847" width="4.85546875" style="24" customWidth="1"/>
    <col min="13848" max="13848" width="4.7109375" style="24" customWidth="1"/>
    <col min="13849" max="13849" width="1.42578125" style="24" customWidth="1"/>
    <col min="13850" max="13850" width="5.140625" style="24" bestFit="1" customWidth="1"/>
    <col min="13851" max="13851" width="3.7109375" style="24" customWidth="1"/>
    <col min="13852" max="13852" width="4.5703125" style="24" customWidth="1"/>
    <col min="13853" max="13853" width="9.85546875" style="24" customWidth="1"/>
    <col min="13854" max="13854" width="11.42578125" style="24" customWidth="1"/>
    <col min="13855" max="13857" width="6" style="24" customWidth="1"/>
    <col min="13858" max="13858" width="1.7109375" style="24" customWidth="1"/>
    <col min="13859" max="13859" width="5.85546875" style="24" customWidth="1"/>
    <col min="13860" max="13861" width="5" style="24" customWidth="1"/>
    <col min="13862" max="13862" width="1.7109375" style="24" customWidth="1"/>
    <col min="13863" max="13863" width="5.42578125" style="24" customWidth="1"/>
    <col min="13864" max="13865" width="5" style="24" customWidth="1"/>
    <col min="13866" max="13866" width="1.7109375" style="24" customWidth="1"/>
    <col min="13867" max="13869" width="5.140625" style="24" customWidth="1"/>
    <col min="13870" max="13870" width="1.7109375" style="24" customWidth="1"/>
    <col min="13871" max="13871" width="5.28515625" style="24" customWidth="1"/>
    <col min="13872" max="13873" width="5.140625" style="24" customWidth="1"/>
    <col min="13874" max="13874" width="1.7109375" style="24" customWidth="1"/>
    <col min="13875" max="13875" width="5.42578125" style="24" customWidth="1"/>
    <col min="13876" max="13877" width="5" style="24" customWidth="1"/>
    <col min="13878" max="13878" width="1.7109375" style="24" customWidth="1"/>
    <col min="13879" max="13880" width="5.42578125" style="24" customWidth="1"/>
    <col min="13881" max="13881" width="5.28515625" style="24" customWidth="1"/>
    <col min="13882" max="14080" width="9.85546875" style="24"/>
    <col min="14081" max="14081" width="12.85546875" style="24" customWidth="1"/>
    <col min="14082" max="14082" width="6.42578125" style="24" bestFit="1" customWidth="1"/>
    <col min="14083" max="14084" width="6.28515625" style="24" bestFit="1" customWidth="1"/>
    <col min="14085" max="14085" width="1.42578125" style="24" customWidth="1"/>
    <col min="14086" max="14086" width="6.42578125" style="24" customWidth="1"/>
    <col min="14087" max="14087" width="5" style="24" customWidth="1"/>
    <col min="14088" max="14088" width="4.85546875" style="24" customWidth="1"/>
    <col min="14089" max="14089" width="1.42578125" style="24" customWidth="1"/>
    <col min="14090" max="14092" width="5.5703125" style="24" bestFit="1" customWidth="1"/>
    <col min="14093" max="14093" width="1.42578125" style="24" customWidth="1"/>
    <col min="14094" max="14094" width="5.5703125" style="24" customWidth="1"/>
    <col min="14095" max="14095" width="4.85546875" style="24" customWidth="1"/>
    <col min="14096" max="14096" width="5.42578125" style="24" bestFit="1" customWidth="1"/>
    <col min="14097" max="14097" width="1.42578125" style="24" customWidth="1"/>
    <col min="14098" max="14098" width="5.5703125" style="24" bestFit="1" customWidth="1"/>
    <col min="14099" max="14099" width="5" style="24" customWidth="1"/>
    <col min="14100" max="14100" width="5.5703125" style="24" bestFit="1" customWidth="1"/>
    <col min="14101" max="14101" width="1.42578125" style="24" customWidth="1"/>
    <col min="14102" max="14102" width="5" style="24" customWidth="1"/>
    <col min="14103" max="14103" width="4.85546875" style="24" customWidth="1"/>
    <col min="14104" max="14104" width="4.7109375" style="24" customWidth="1"/>
    <col min="14105" max="14105" width="1.42578125" style="24" customWidth="1"/>
    <col min="14106" max="14106" width="5.140625" style="24" bestFit="1" customWidth="1"/>
    <col min="14107" max="14107" width="3.7109375" style="24" customWidth="1"/>
    <col min="14108" max="14108" width="4.5703125" style="24" customWidth="1"/>
    <col min="14109" max="14109" width="9.85546875" style="24" customWidth="1"/>
    <col min="14110" max="14110" width="11.42578125" style="24" customWidth="1"/>
    <col min="14111" max="14113" width="6" style="24" customWidth="1"/>
    <col min="14114" max="14114" width="1.7109375" style="24" customWidth="1"/>
    <col min="14115" max="14115" width="5.85546875" style="24" customWidth="1"/>
    <col min="14116" max="14117" width="5" style="24" customWidth="1"/>
    <col min="14118" max="14118" width="1.7109375" style="24" customWidth="1"/>
    <col min="14119" max="14119" width="5.42578125" style="24" customWidth="1"/>
    <col min="14120" max="14121" width="5" style="24" customWidth="1"/>
    <col min="14122" max="14122" width="1.7109375" style="24" customWidth="1"/>
    <col min="14123" max="14125" width="5.140625" style="24" customWidth="1"/>
    <col min="14126" max="14126" width="1.7109375" style="24" customWidth="1"/>
    <col min="14127" max="14127" width="5.28515625" style="24" customWidth="1"/>
    <col min="14128" max="14129" width="5.140625" style="24" customWidth="1"/>
    <col min="14130" max="14130" width="1.7109375" style="24" customWidth="1"/>
    <col min="14131" max="14131" width="5.42578125" style="24" customWidth="1"/>
    <col min="14132" max="14133" width="5" style="24" customWidth="1"/>
    <col min="14134" max="14134" width="1.7109375" style="24" customWidth="1"/>
    <col min="14135" max="14136" width="5.42578125" style="24" customWidth="1"/>
    <col min="14137" max="14137" width="5.28515625" style="24" customWidth="1"/>
    <col min="14138" max="14336" width="9.85546875" style="24"/>
    <col min="14337" max="14337" width="12.85546875" style="24" customWidth="1"/>
    <col min="14338" max="14338" width="6.42578125" style="24" bestFit="1" customWidth="1"/>
    <col min="14339" max="14340" width="6.28515625" style="24" bestFit="1" customWidth="1"/>
    <col min="14341" max="14341" width="1.42578125" style="24" customWidth="1"/>
    <col min="14342" max="14342" width="6.42578125" style="24" customWidth="1"/>
    <col min="14343" max="14343" width="5" style="24" customWidth="1"/>
    <col min="14344" max="14344" width="4.85546875" style="24" customWidth="1"/>
    <col min="14345" max="14345" width="1.42578125" style="24" customWidth="1"/>
    <col min="14346" max="14348" width="5.5703125" style="24" bestFit="1" customWidth="1"/>
    <col min="14349" max="14349" width="1.42578125" style="24" customWidth="1"/>
    <col min="14350" max="14350" width="5.5703125" style="24" customWidth="1"/>
    <col min="14351" max="14351" width="4.85546875" style="24" customWidth="1"/>
    <col min="14352" max="14352" width="5.42578125" style="24" bestFit="1" customWidth="1"/>
    <col min="14353" max="14353" width="1.42578125" style="24" customWidth="1"/>
    <col min="14354" max="14354" width="5.5703125" style="24" bestFit="1" customWidth="1"/>
    <col min="14355" max="14355" width="5" style="24" customWidth="1"/>
    <col min="14356" max="14356" width="5.5703125" style="24" bestFit="1" customWidth="1"/>
    <col min="14357" max="14357" width="1.42578125" style="24" customWidth="1"/>
    <col min="14358" max="14358" width="5" style="24" customWidth="1"/>
    <col min="14359" max="14359" width="4.85546875" style="24" customWidth="1"/>
    <col min="14360" max="14360" width="4.7109375" style="24" customWidth="1"/>
    <col min="14361" max="14361" width="1.42578125" style="24" customWidth="1"/>
    <col min="14362" max="14362" width="5.140625" style="24" bestFit="1" customWidth="1"/>
    <col min="14363" max="14363" width="3.7109375" style="24" customWidth="1"/>
    <col min="14364" max="14364" width="4.5703125" style="24" customWidth="1"/>
    <col min="14365" max="14365" width="9.85546875" style="24" customWidth="1"/>
    <col min="14366" max="14366" width="11.42578125" style="24" customWidth="1"/>
    <col min="14367" max="14369" width="6" style="24" customWidth="1"/>
    <col min="14370" max="14370" width="1.7109375" style="24" customWidth="1"/>
    <col min="14371" max="14371" width="5.85546875" style="24" customWidth="1"/>
    <col min="14372" max="14373" width="5" style="24" customWidth="1"/>
    <col min="14374" max="14374" width="1.7109375" style="24" customWidth="1"/>
    <col min="14375" max="14375" width="5.42578125" style="24" customWidth="1"/>
    <col min="14376" max="14377" width="5" style="24" customWidth="1"/>
    <col min="14378" max="14378" width="1.7109375" style="24" customWidth="1"/>
    <col min="14379" max="14381" width="5.140625" style="24" customWidth="1"/>
    <col min="14382" max="14382" width="1.7109375" style="24" customWidth="1"/>
    <col min="14383" max="14383" width="5.28515625" style="24" customWidth="1"/>
    <col min="14384" max="14385" width="5.140625" style="24" customWidth="1"/>
    <col min="14386" max="14386" width="1.7109375" style="24" customWidth="1"/>
    <col min="14387" max="14387" width="5.42578125" style="24" customWidth="1"/>
    <col min="14388" max="14389" width="5" style="24" customWidth="1"/>
    <col min="14390" max="14390" width="1.7109375" style="24" customWidth="1"/>
    <col min="14391" max="14392" width="5.42578125" style="24" customWidth="1"/>
    <col min="14393" max="14393" width="5.28515625" style="24" customWidth="1"/>
    <col min="14394" max="14592" width="9.85546875" style="24"/>
    <col min="14593" max="14593" width="12.85546875" style="24" customWidth="1"/>
    <col min="14594" max="14594" width="6.42578125" style="24" bestFit="1" customWidth="1"/>
    <col min="14595" max="14596" width="6.28515625" style="24" bestFit="1" customWidth="1"/>
    <col min="14597" max="14597" width="1.42578125" style="24" customWidth="1"/>
    <col min="14598" max="14598" width="6.42578125" style="24" customWidth="1"/>
    <col min="14599" max="14599" width="5" style="24" customWidth="1"/>
    <col min="14600" max="14600" width="4.85546875" style="24" customWidth="1"/>
    <col min="14601" max="14601" width="1.42578125" style="24" customWidth="1"/>
    <col min="14602" max="14604" width="5.5703125" style="24" bestFit="1" customWidth="1"/>
    <col min="14605" max="14605" width="1.42578125" style="24" customWidth="1"/>
    <col min="14606" max="14606" width="5.5703125" style="24" customWidth="1"/>
    <col min="14607" max="14607" width="4.85546875" style="24" customWidth="1"/>
    <col min="14608" max="14608" width="5.42578125" style="24" bestFit="1" customWidth="1"/>
    <col min="14609" max="14609" width="1.42578125" style="24" customWidth="1"/>
    <col min="14610" max="14610" width="5.5703125" style="24" bestFit="1" customWidth="1"/>
    <col min="14611" max="14611" width="5" style="24" customWidth="1"/>
    <col min="14612" max="14612" width="5.5703125" style="24" bestFit="1" customWidth="1"/>
    <col min="14613" max="14613" width="1.42578125" style="24" customWidth="1"/>
    <col min="14614" max="14614" width="5" style="24" customWidth="1"/>
    <col min="14615" max="14615" width="4.85546875" style="24" customWidth="1"/>
    <col min="14616" max="14616" width="4.7109375" style="24" customWidth="1"/>
    <col min="14617" max="14617" width="1.42578125" style="24" customWidth="1"/>
    <col min="14618" max="14618" width="5.140625" style="24" bestFit="1" customWidth="1"/>
    <col min="14619" max="14619" width="3.7109375" style="24" customWidth="1"/>
    <col min="14620" max="14620" width="4.5703125" style="24" customWidth="1"/>
    <col min="14621" max="14621" width="9.85546875" style="24" customWidth="1"/>
    <col min="14622" max="14622" width="11.42578125" style="24" customWidth="1"/>
    <col min="14623" max="14625" width="6" style="24" customWidth="1"/>
    <col min="14626" max="14626" width="1.7109375" style="24" customWidth="1"/>
    <col min="14627" max="14627" width="5.85546875" style="24" customWidth="1"/>
    <col min="14628" max="14629" width="5" style="24" customWidth="1"/>
    <col min="14630" max="14630" width="1.7109375" style="24" customWidth="1"/>
    <col min="14631" max="14631" width="5.42578125" style="24" customWidth="1"/>
    <col min="14632" max="14633" width="5" style="24" customWidth="1"/>
    <col min="14634" max="14634" width="1.7109375" style="24" customWidth="1"/>
    <col min="14635" max="14637" width="5.140625" style="24" customWidth="1"/>
    <col min="14638" max="14638" width="1.7109375" style="24" customWidth="1"/>
    <col min="14639" max="14639" width="5.28515625" style="24" customWidth="1"/>
    <col min="14640" max="14641" width="5.140625" style="24" customWidth="1"/>
    <col min="14642" max="14642" width="1.7109375" style="24" customWidth="1"/>
    <col min="14643" max="14643" width="5.42578125" style="24" customWidth="1"/>
    <col min="14644" max="14645" width="5" style="24" customWidth="1"/>
    <col min="14646" max="14646" width="1.7109375" style="24" customWidth="1"/>
    <col min="14647" max="14648" width="5.42578125" style="24" customWidth="1"/>
    <col min="14649" max="14649" width="5.28515625" style="24" customWidth="1"/>
    <col min="14650" max="14848" width="9.85546875" style="24"/>
    <col min="14849" max="14849" width="12.85546875" style="24" customWidth="1"/>
    <col min="14850" max="14850" width="6.42578125" style="24" bestFit="1" customWidth="1"/>
    <col min="14851" max="14852" width="6.28515625" style="24" bestFit="1" customWidth="1"/>
    <col min="14853" max="14853" width="1.42578125" style="24" customWidth="1"/>
    <col min="14854" max="14854" width="6.42578125" style="24" customWidth="1"/>
    <col min="14855" max="14855" width="5" style="24" customWidth="1"/>
    <col min="14856" max="14856" width="4.85546875" style="24" customWidth="1"/>
    <col min="14857" max="14857" width="1.42578125" style="24" customWidth="1"/>
    <col min="14858" max="14860" width="5.5703125" style="24" bestFit="1" customWidth="1"/>
    <col min="14861" max="14861" width="1.42578125" style="24" customWidth="1"/>
    <col min="14862" max="14862" width="5.5703125" style="24" customWidth="1"/>
    <col min="14863" max="14863" width="4.85546875" style="24" customWidth="1"/>
    <col min="14864" max="14864" width="5.42578125" style="24" bestFit="1" customWidth="1"/>
    <col min="14865" max="14865" width="1.42578125" style="24" customWidth="1"/>
    <col min="14866" max="14866" width="5.5703125" style="24" bestFit="1" customWidth="1"/>
    <col min="14867" max="14867" width="5" style="24" customWidth="1"/>
    <col min="14868" max="14868" width="5.5703125" style="24" bestFit="1" customWidth="1"/>
    <col min="14869" max="14869" width="1.42578125" style="24" customWidth="1"/>
    <col min="14870" max="14870" width="5" style="24" customWidth="1"/>
    <col min="14871" max="14871" width="4.85546875" style="24" customWidth="1"/>
    <col min="14872" max="14872" width="4.7109375" style="24" customWidth="1"/>
    <col min="14873" max="14873" width="1.42578125" style="24" customWidth="1"/>
    <col min="14874" max="14874" width="5.140625" style="24" bestFit="1" customWidth="1"/>
    <col min="14875" max="14875" width="3.7109375" style="24" customWidth="1"/>
    <col min="14876" max="14876" width="4.5703125" style="24" customWidth="1"/>
    <col min="14877" max="14877" width="9.85546875" style="24" customWidth="1"/>
    <col min="14878" max="14878" width="11.42578125" style="24" customWidth="1"/>
    <col min="14879" max="14881" width="6" style="24" customWidth="1"/>
    <col min="14882" max="14882" width="1.7109375" style="24" customWidth="1"/>
    <col min="14883" max="14883" width="5.85546875" style="24" customWidth="1"/>
    <col min="14884" max="14885" width="5" style="24" customWidth="1"/>
    <col min="14886" max="14886" width="1.7109375" style="24" customWidth="1"/>
    <col min="14887" max="14887" width="5.42578125" style="24" customWidth="1"/>
    <col min="14888" max="14889" width="5" style="24" customWidth="1"/>
    <col min="14890" max="14890" width="1.7109375" style="24" customWidth="1"/>
    <col min="14891" max="14893" width="5.140625" style="24" customWidth="1"/>
    <col min="14894" max="14894" width="1.7109375" style="24" customWidth="1"/>
    <col min="14895" max="14895" width="5.28515625" style="24" customWidth="1"/>
    <col min="14896" max="14897" width="5.140625" style="24" customWidth="1"/>
    <col min="14898" max="14898" width="1.7109375" style="24" customWidth="1"/>
    <col min="14899" max="14899" width="5.42578125" style="24" customWidth="1"/>
    <col min="14900" max="14901" width="5" style="24" customWidth="1"/>
    <col min="14902" max="14902" width="1.7109375" style="24" customWidth="1"/>
    <col min="14903" max="14904" width="5.42578125" style="24" customWidth="1"/>
    <col min="14905" max="14905" width="5.28515625" style="24" customWidth="1"/>
    <col min="14906" max="15104" width="9.85546875" style="24"/>
    <col min="15105" max="15105" width="12.85546875" style="24" customWidth="1"/>
    <col min="15106" max="15106" width="6.42578125" style="24" bestFit="1" customWidth="1"/>
    <col min="15107" max="15108" width="6.28515625" style="24" bestFit="1" customWidth="1"/>
    <col min="15109" max="15109" width="1.42578125" style="24" customWidth="1"/>
    <col min="15110" max="15110" width="6.42578125" style="24" customWidth="1"/>
    <col min="15111" max="15111" width="5" style="24" customWidth="1"/>
    <col min="15112" max="15112" width="4.85546875" style="24" customWidth="1"/>
    <col min="15113" max="15113" width="1.42578125" style="24" customWidth="1"/>
    <col min="15114" max="15116" width="5.5703125" style="24" bestFit="1" customWidth="1"/>
    <col min="15117" max="15117" width="1.42578125" style="24" customWidth="1"/>
    <col min="15118" max="15118" width="5.5703125" style="24" customWidth="1"/>
    <col min="15119" max="15119" width="4.85546875" style="24" customWidth="1"/>
    <col min="15120" max="15120" width="5.42578125" style="24" bestFit="1" customWidth="1"/>
    <col min="15121" max="15121" width="1.42578125" style="24" customWidth="1"/>
    <col min="15122" max="15122" width="5.5703125" style="24" bestFit="1" customWidth="1"/>
    <col min="15123" max="15123" width="5" style="24" customWidth="1"/>
    <col min="15124" max="15124" width="5.5703125" style="24" bestFit="1" customWidth="1"/>
    <col min="15125" max="15125" width="1.42578125" style="24" customWidth="1"/>
    <col min="15126" max="15126" width="5" style="24" customWidth="1"/>
    <col min="15127" max="15127" width="4.85546875" style="24" customWidth="1"/>
    <col min="15128" max="15128" width="4.7109375" style="24" customWidth="1"/>
    <col min="15129" max="15129" width="1.42578125" style="24" customWidth="1"/>
    <col min="15130" max="15130" width="5.140625" style="24" bestFit="1" customWidth="1"/>
    <col min="15131" max="15131" width="3.7109375" style="24" customWidth="1"/>
    <col min="15132" max="15132" width="4.5703125" style="24" customWidth="1"/>
    <col min="15133" max="15133" width="9.85546875" style="24" customWidth="1"/>
    <col min="15134" max="15134" width="11.42578125" style="24" customWidth="1"/>
    <col min="15135" max="15137" width="6" style="24" customWidth="1"/>
    <col min="15138" max="15138" width="1.7109375" style="24" customWidth="1"/>
    <col min="15139" max="15139" width="5.85546875" style="24" customWidth="1"/>
    <col min="15140" max="15141" width="5" style="24" customWidth="1"/>
    <col min="15142" max="15142" width="1.7109375" style="24" customWidth="1"/>
    <col min="15143" max="15143" width="5.42578125" style="24" customWidth="1"/>
    <col min="15144" max="15145" width="5" style="24" customWidth="1"/>
    <col min="15146" max="15146" width="1.7109375" style="24" customWidth="1"/>
    <col min="15147" max="15149" width="5.140625" style="24" customWidth="1"/>
    <col min="15150" max="15150" width="1.7109375" style="24" customWidth="1"/>
    <col min="15151" max="15151" width="5.28515625" style="24" customWidth="1"/>
    <col min="15152" max="15153" width="5.140625" style="24" customWidth="1"/>
    <col min="15154" max="15154" width="1.7109375" style="24" customWidth="1"/>
    <col min="15155" max="15155" width="5.42578125" style="24" customWidth="1"/>
    <col min="15156" max="15157" width="5" style="24" customWidth="1"/>
    <col min="15158" max="15158" width="1.7109375" style="24" customWidth="1"/>
    <col min="15159" max="15160" width="5.42578125" style="24" customWidth="1"/>
    <col min="15161" max="15161" width="5.28515625" style="24" customWidth="1"/>
    <col min="15162" max="15360" width="9.85546875" style="24"/>
    <col min="15361" max="15361" width="12.85546875" style="24" customWidth="1"/>
    <col min="15362" max="15362" width="6.42578125" style="24" bestFit="1" customWidth="1"/>
    <col min="15363" max="15364" width="6.28515625" style="24" bestFit="1" customWidth="1"/>
    <col min="15365" max="15365" width="1.42578125" style="24" customWidth="1"/>
    <col min="15366" max="15366" width="6.42578125" style="24" customWidth="1"/>
    <col min="15367" max="15367" width="5" style="24" customWidth="1"/>
    <col min="15368" max="15368" width="4.85546875" style="24" customWidth="1"/>
    <col min="15369" max="15369" width="1.42578125" style="24" customWidth="1"/>
    <col min="15370" max="15372" width="5.5703125" style="24" bestFit="1" customWidth="1"/>
    <col min="15373" max="15373" width="1.42578125" style="24" customWidth="1"/>
    <col min="15374" max="15374" width="5.5703125" style="24" customWidth="1"/>
    <col min="15375" max="15375" width="4.85546875" style="24" customWidth="1"/>
    <col min="15376" max="15376" width="5.42578125" style="24" bestFit="1" customWidth="1"/>
    <col min="15377" max="15377" width="1.42578125" style="24" customWidth="1"/>
    <col min="15378" max="15378" width="5.5703125" style="24" bestFit="1" customWidth="1"/>
    <col min="15379" max="15379" width="5" style="24" customWidth="1"/>
    <col min="15380" max="15380" width="5.5703125" style="24" bestFit="1" customWidth="1"/>
    <col min="15381" max="15381" width="1.42578125" style="24" customWidth="1"/>
    <col min="15382" max="15382" width="5" style="24" customWidth="1"/>
    <col min="15383" max="15383" width="4.85546875" style="24" customWidth="1"/>
    <col min="15384" max="15384" width="4.7109375" style="24" customWidth="1"/>
    <col min="15385" max="15385" width="1.42578125" style="24" customWidth="1"/>
    <col min="15386" max="15386" width="5.140625" style="24" bestFit="1" customWidth="1"/>
    <col min="15387" max="15387" width="3.7109375" style="24" customWidth="1"/>
    <col min="15388" max="15388" width="4.5703125" style="24" customWidth="1"/>
    <col min="15389" max="15389" width="9.85546875" style="24" customWidth="1"/>
    <col min="15390" max="15390" width="11.42578125" style="24" customWidth="1"/>
    <col min="15391" max="15393" width="6" style="24" customWidth="1"/>
    <col min="15394" max="15394" width="1.7109375" style="24" customWidth="1"/>
    <col min="15395" max="15395" width="5.85546875" style="24" customWidth="1"/>
    <col min="15396" max="15397" width="5" style="24" customWidth="1"/>
    <col min="15398" max="15398" width="1.7109375" style="24" customWidth="1"/>
    <col min="15399" max="15399" width="5.42578125" style="24" customWidth="1"/>
    <col min="15400" max="15401" width="5" style="24" customWidth="1"/>
    <col min="15402" max="15402" width="1.7109375" style="24" customWidth="1"/>
    <col min="15403" max="15405" width="5.140625" style="24" customWidth="1"/>
    <col min="15406" max="15406" width="1.7109375" style="24" customWidth="1"/>
    <col min="15407" max="15407" width="5.28515625" style="24" customWidth="1"/>
    <col min="15408" max="15409" width="5.140625" style="24" customWidth="1"/>
    <col min="15410" max="15410" width="1.7109375" style="24" customWidth="1"/>
    <col min="15411" max="15411" width="5.42578125" style="24" customWidth="1"/>
    <col min="15412" max="15413" width="5" style="24" customWidth="1"/>
    <col min="15414" max="15414" width="1.7109375" style="24" customWidth="1"/>
    <col min="15415" max="15416" width="5.42578125" style="24" customWidth="1"/>
    <col min="15417" max="15417" width="5.28515625" style="24" customWidth="1"/>
    <col min="15418" max="15616" width="9.85546875" style="24"/>
    <col min="15617" max="15617" width="12.85546875" style="24" customWidth="1"/>
    <col min="15618" max="15618" width="6.42578125" style="24" bestFit="1" customWidth="1"/>
    <col min="15619" max="15620" width="6.28515625" style="24" bestFit="1" customWidth="1"/>
    <col min="15621" max="15621" width="1.42578125" style="24" customWidth="1"/>
    <col min="15622" max="15622" width="6.42578125" style="24" customWidth="1"/>
    <col min="15623" max="15623" width="5" style="24" customWidth="1"/>
    <col min="15624" max="15624" width="4.85546875" style="24" customWidth="1"/>
    <col min="15625" max="15625" width="1.42578125" style="24" customWidth="1"/>
    <col min="15626" max="15628" width="5.5703125" style="24" bestFit="1" customWidth="1"/>
    <col min="15629" max="15629" width="1.42578125" style="24" customWidth="1"/>
    <col min="15630" max="15630" width="5.5703125" style="24" customWidth="1"/>
    <col min="15631" max="15631" width="4.85546875" style="24" customWidth="1"/>
    <col min="15632" max="15632" width="5.42578125" style="24" bestFit="1" customWidth="1"/>
    <col min="15633" max="15633" width="1.42578125" style="24" customWidth="1"/>
    <col min="15634" max="15634" width="5.5703125" style="24" bestFit="1" customWidth="1"/>
    <col min="15635" max="15635" width="5" style="24" customWidth="1"/>
    <col min="15636" max="15636" width="5.5703125" style="24" bestFit="1" customWidth="1"/>
    <col min="15637" max="15637" width="1.42578125" style="24" customWidth="1"/>
    <col min="15638" max="15638" width="5" style="24" customWidth="1"/>
    <col min="15639" max="15639" width="4.85546875" style="24" customWidth="1"/>
    <col min="15640" max="15640" width="4.7109375" style="24" customWidth="1"/>
    <col min="15641" max="15641" width="1.42578125" style="24" customWidth="1"/>
    <col min="15642" max="15642" width="5.140625" style="24" bestFit="1" customWidth="1"/>
    <col min="15643" max="15643" width="3.7109375" style="24" customWidth="1"/>
    <col min="15644" max="15644" width="4.5703125" style="24" customWidth="1"/>
    <col min="15645" max="15645" width="9.85546875" style="24" customWidth="1"/>
    <col min="15646" max="15646" width="11.42578125" style="24" customWidth="1"/>
    <col min="15647" max="15649" width="6" style="24" customWidth="1"/>
    <col min="15650" max="15650" width="1.7109375" style="24" customWidth="1"/>
    <col min="15651" max="15651" width="5.85546875" style="24" customWidth="1"/>
    <col min="15652" max="15653" width="5" style="24" customWidth="1"/>
    <col min="15654" max="15654" width="1.7109375" style="24" customWidth="1"/>
    <col min="15655" max="15655" width="5.42578125" style="24" customWidth="1"/>
    <col min="15656" max="15657" width="5" style="24" customWidth="1"/>
    <col min="15658" max="15658" width="1.7109375" style="24" customWidth="1"/>
    <col min="15659" max="15661" width="5.140625" style="24" customWidth="1"/>
    <col min="15662" max="15662" width="1.7109375" style="24" customWidth="1"/>
    <col min="15663" max="15663" width="5.28515625" style="24" customWidth="1"/>
    <col min="15664" max="15665" width="5.140625" style="24" customWidth="1"/>
    <col min="15666" max="15666" width="1.7109375" style="24" customWidth="1"/>
    <col min="15667" max="15667" width="5.42578125" style="24" customWidth="1"/>
    <col min="15668" max="15669" width="5" style="24" customWidth="1"/>
    <col min="15670" max="15670" width="1.7109375" style="24" customWidth="1"/>
    <col min="15671" max="15672" width="5.42578125" style="24" customWidth="1"/>
    <col min="15673" max="15673" width="5.28515625" style="24" customWidth="1"/>
    <col min="15674" max="15872" width="9.85546875" style="24"/>
    <col min="15873" max="15873" width="12.85546875" style="24" customWidth="1"/>
    <col min="15874" max="15874" width="6.42578125" style="24" bestFit="1" customWidth="1"/>
    <col min="15875" max="15876" width="6.28515625" style="24" bestFit="1" customWidth="1"/>
    <col min="15877" max="15877" width="1.42578125" style="24" customWidth="1"/>
    <col min="15878" max="15878" width="6.42578125" style="24" customWidth="1"/>
    <col min="15879" max="15879" width="5" style="24" customWidth="1"/>
    <col min="15880" max="15880" width="4.85546875" style="24" customWidth="1"/>
    <col min="15881" max="15881" width="1.42578125" style="24" customWidth="1"/>
    <col min="15882" max="15884" width="5.5703125" style="24" bestFit="1" customWidth="1"/>
    <col min="15885" max="15885" width="1.42578125" style="24" customWidth="1"/>
    <col min="15886" max="15886" width="5.5703125" style="24" customWidth="1"/>
    <col min="15887" max="15887" width="4.85546875" style="24" customWidth="1"/>
    <col min="15888" max="15888" width="5.42578125" style="24" bestFit="1" customWidth="1"/>
    <col min="15889" max="15889" width="1.42578125" style="24" customWidth="1"/>
    <col min="15890" max="15890" width="5.5703125" style="24" bestFit="1" customWidth="1"/>
    <col min="15891" max="15891" width="5" style="24" customWidth="1"/>
    <col min="15892" max="15892" width="5.5703125" style="24" bestFit="1" customWidth="1"/>
    <col min="15893" max="15893" width="1.42578125" style="24" customWidth="1"/>
    <col min="15894" max="15894" width="5" style="24" customWidth="1"/>
    <col min="15895" max="15895" width="4.85546875" style="24" customWidth="1"/>
    <col min="15896" max="15896" width="4.7109375" style="24" customWidth="1"/>
    <col min="15897" max="15897" width="1.42578125" style="24" customWidth="1"/>
    <col min="15898" max="15898" width="5.140625" style="24" bestFit="1" customWidth="1"/>
    <col min="15899" max="15899" width="3.7109375" style="24" customWidth="1"/>
    <col min="15900" max="15900" width="4.5703125" style="24" customWidth="1"/>
    <col min="15901" max="15901" width="9.85546875" style="24" customWidth="1"/>
    <col min="15902" max="15902" width="11.42578125" style="24" customWidth="1"/>
    <col min="15903" max="15905" width="6" style="24" customWidth="1"/>
    <col min="15906" max="15906" width="1.7109375" style="24" customWidth="1"/>
    <col min="15907" max="15907" width="5.85546875" style="24" customWidth="1"/>
    <col min="15908" max="15909" width="5" style="24" customWidth="1"/>
    <col min="15910" max="15910" width="1.7109375" style="24" customWidth="1"/>
    <col min="15911" max="15911" width="5.42578125" style="24" customWidth="1"/>
    <col min="15912" max="15913" width="5" style="24" customWidth="1"/>
    <col min="15914" max="15914" width="1.7109375" style="24" customWidth="1"/>
    <col min="15915" max="15917" width="5.140625" style="24" customWidth="1"/>
    <col min="15918" max="15918" width="1.7109375" style="24" customWidth="1"/>
    <col min="15919" max="15919" width="5.28515625" style="24" customWidth="1"/>
    <col min="15920" max="15921" width="5.140625" style="24" customWidth="1"/>
    <col min="15922" max="15922" width="1.7109375" style="24" customWidth="1"/>
    <col min="15923" max="15923" width="5.42578125" style="24" customWidth="1"/>
    <col min="15924" max="15925" width="5" style="24" customWidth="1"/>
    <col min="15926" max="15926" width="1.7109375" style="24" customWidth="1"/>
    <col min="15927" max="15928" width="5.42578125" style="24" customWidth="1"/>
    <col min="15929" max="15929" width="5.28515625" style="24" customWidth="1"/>
    <col min="15930" max="16128" width="9.85546875" style="24"/>
    <col min="16129" max="16129" width="12.85546875" style="24" customWidth="1"/>
    <col min="16130" max="16130" width="6.42578125" style="24" bestFit="1" customWidth="1"/>
    <col min="16131" max="16132" width="6.28515625" style="24" bestFit="1" customWidth="1"/>
    <col min="16133" max="16133" width="1.42578125" style="24" customWidth="1"/>
    <col min="16134" max="16134" width="6.42578125" style="24" customWidth="1"/>
    <col min="16135" max="16135" width="5" style="24" customWidth="1"/>
    <col min="16136" max="16136" width="4.85546875" style="24" customWidth="1"/>
    <col min="16137" max="16137" width="1.42578125" style="24" customWidth="1"/>
    <col min="16138" max="16140" width="5.5703125" style="24" bestFit="1" customWidth="1"/>
    <col min="16141" max="16141" width="1.42578125" style="24" customWidth="1"/>
    <col min="16142" max="16142" width="5.5703125" style="24" customWidth="1"/>
    <col min="16143" max="16143" width="4.85546875" style="24" customWidth="1"/>
    <col min="16144" max="16144" width="5.42578125" style="24" bestFit="1" customWidth="1"/>
    <col min="16145" max="16145" width="1.42578125" style="24" customWidth="1"/>
    <col min="16146" max="16146" width="5.5703125" style="24" bestFit="1" customWidth="1"/>
    <col min="16147" max="16147" width="5" style="24" customWidth="1"/>
    <col min="16148" max="16148" width="5.5703125" style="24" bestFit="1" customWidth="1"/>
    <col min="16149" max="16149" width="1.42578125" style="24" customWidth="1"/>
    <col min="16150" max="16150" width="5" style="24" customWidth="1"/>
    <col min="16151" max="16151" width="4.85546875" style="24" customWidth="1"/>
    <col min="16152" max="16152" width="4.7109375" style="24" customWidth="1"/>
    <col min="16153" max="16153" width="1.42578125" style="24" customWidth="1"/>
    <col min="16154" max="16154" width="5.140625" style="24" bestFit="1" customWidth="1"/>
    <col min="16155" max="16155" width="3.7109375" style="24" customWidth="1"/>
    <col min="16156" max="16156" width="4.5703125" style="24" customWidth="1"/>
    <col min="16157" max="16157" width="9.85546875" style="24" customWidth="1"/>
    <col min="16158" max="16158" width="11.42578125" style="24" customWidth="1"/>
    <col min="16159" max="16161" width="6" style="24" customWidth="1"/>
    <col min="16162" max="16162" width="1.7109375" style="24" customWidth="1"/>
    <col min="16163" max="16163" width="5.85546875" style="24" customWidth="1"/>
    <col min="16164" max="16165" width="5" style="24" customWidth="1"/>
    <col min="16166" max="16166" width="1.7109375" style="24" customWidth="1"/>
    <col min="16167" max="16167" width="5.42578125" style="24" customWidth="1"/>
    <col min="16168" max="16169" width="5" style="24" customWidth="1"/>
    <col min="16170" max="16170" width="1.7109375" style="24" customWidth="1"/>
    <col min="16171" max="16173" width="5.140625" style="24" customWidth="1"/>
    <col min="16174" max="16174" width="1.7109375" style="24" customWidth="1"/>
    <col min="16175" max="16175" width="5.28515625" style="24" customWidth="1"/>
    <col min="16176" max="16177" width="5.140625" style="24" customWidth="1"/>
    <col min="16178" max="16178" width="1.7109375" style="24" customWidth="1"/>
    <col min="16179" max="16179" width="5.42578125" style="24" customWidth="1"/>
    <col min="16180" max="16181" width="5" style="24" customWidth="1"/>
    <col min="16182" max="16182" width="1.7109375" style="24" customWidth="1"/>
    <col min="16183" max="16184" width="5.42578125" style="24" customWidth="1"/>
    <col min="16185" max="16185" width="5.28515625" style="24" customWidth="1"/>
    <col min="16186" max="16384" width="9.85546875" style="24"/>
  </cols>
  <sheetData>
    <row r="1" spans="1:59" ht="14.25" customHeight="1" thickBot="1" x14ac:dyDescent="0.3">
      <c r="A1" s="316" t="s">
        <v>157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G1" s="258" t="s">
        <v>232</v>
      </c>
    </row>
    <row r="2" spans="1:59" ht="14.25" x14ac:dyDescent="0.25">
      <c r="A2" s="316" t="s">
        <v>100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D2" s="326" t="s">
        <v>99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26" t="s">
        <v>192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6" t="s">
        <v>135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26" t="s">
        <v>80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26" t="s">
        <v>191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5" thickBot="1" x14ac:dyDescent="0.3">
      <c r="A7" s="22"/>
      <c r="B7" s="22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s="4" customFormat="1" x14ac:dyDescent="0.25">
      <c r="A8" s="308" t="s">
        <v>147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4" t="s">
        <v>147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s="4" customFormat="1" ht="13.5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s="4" customFormat="1" ht="4.5" customHeight="1" x14ac:dyDescent="0.25"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50"/>
      <c r="AD10" s="183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7"/>
    </row>
    <row r="11" spans="1:59" s="8" customFormat="1" ht="14.25" customHeight="1" x14ac:dyDescent="0.25">
      <c r="A11" s="26" t="s">
        <v>50</v>
      </c>
      <c r="B11" s="197">
        <f>+B21+B31</f>
        <v>36215</v>
      </c>
      <c r="C11" s="197">
        <f>+C21+C31</f>
        <v>21661</v>
      </c>
      <c r="D11" s="197">
        <f>+D21+D31</f>
        <v>14554</v>
      </c>
      <c r="E11" s="197"/>
      <c r="F11" s="197">
        <f>+F21+F31</f>
        <v>11703</v>
      </c>
      <c r="G11" s="197">
        <f>+G21+G31</f>
        <v>7076</v>
      </c>
      <c r="H11" s="197">
        <f>+H21+H31</f>
        <v>4627</v>
      </c>
      <c r="I11" s="197"/>
      <c r="J11" s="197">
        <f>+J21+J31</f>
        <v>9795</v>
      </c>
      <c r="K11" s="197">
        <f>+K21+K31</f>
        <v>5918</v>
      </c>
      <c r="L11" s="197">
        <f>+L21+L31</f>
        <v>3877</v>
      </c>
      <c r="M11" s="197"/>
      <c r="N11" s="197">
        <f>+N21+N31</f>
        <v>5651</v>
      </c>
      <c r="O11" s="197">
        <f>+O21+O31</f>
        <v>3412</v>
      </c>
      <c r="P11" s="197">
        <f>+P21+P31</f>
        <v>2239</v>
      </c>
      <c r="Q11" s="197"/>
      <c r="R11" s="197">
        <f>+R21+R31</f>
        <v>6686</v>
      </c>
      <c r="S11" s="197">
        <f>+S21+S31</f>
        <v>3917</v>
      </c>
      <c r="T11" s="197">
        <f>+T21+T31</f>
        <v>2769</v>
      </c>
      <c r="U11" s="197"/>
      <c r="V11" s="197">
        <f>+V21+V31</f>
        <v>2184</v>
      </c>
      <c r="W11" s="197">
        <f>+W21+W31</f>
        <v>1222</v>
      </c>
      <c r="X11" s="197">
        <f>+X21+X31</f>
        <v>962</v>
      </c>
      <c r="Y11" s="197"/>
      <c r="Z11" s="197">
        <f>+Z21+Z31</f>
        <v>196</v>
      </c>
      <c r="AA11" s="197">
        <f>+AA21+AA31</f>
        <v>116</v>
      </c>
      <c r="AB11" s="197">
        <f>+AB21+AB31</f>
        <v>80</v>
      </c>
      <c r="AD11" s="185" t="s">
        <v>50</v>
      </c>
      <c r="AE11" s="190">
        <f>AE21+AE31</f>
        <v>369824</v>
      </c>
      <c r="AF11" s="190">
        <f t="shared" ref="AF11:BD11" si="0">AF21+AF31</f>
        <v>183590</v>
      </c>
      <c r="AG11" s="190">
        <f t="shared" si="0"/>
        <v>186234</v>
      </c>
      <c r="AH11" s="190"/>
      <c r="AI11" s="190">
        <f t="shared" si="0"/>
        <v>92644</v>
      </c>
      <c r="AJ11" s="190">
        <f t="shared" si="0"/>
        <v>49128</v>
      </c>
      <c r="AK11" s="144">
        <f>+AI11-AJ11</f>
        <v>43516</v>
      </c>
      <c r="AL11" s="190"/>
      <c r="AM11" s="190">
        <f t="shared" si="0"/>
        <v>74374</v>
      </c>
      <c r="AN11" s="190">
        <f t="shared" si="0"/>
        <v>38098</v>
      </c>
      <c r="AO11" s="144">
        <f>+AM11-AN11</f>
        <v>36276</v>
      </c>
      <c r="AP11" s="190"/>
      <c r="AQ11" s="190">
        <f t="shared" si="0"/>
        <v>62047</v>
      </c>
      <c r="AR11" s="190">
        <f t="shared" si="0"/>
        <v>30830</v>
      </c>
      <c r="AS11" s="144">
        <f>+AQ11-AR11</f>
        <v>31217</v>
      </c>
      <c r="AT11" s="190"/>
      <c r="AU11" s="190">
        <f t="shared" si="0"/>
        <v>71760</v>
      </c>
      <c r="AV11" s="190">
        <f t="shared" si="0"/>
        <v>34224</v>
      </c>
      <c r="AW11" s="144">
        <f>+AU11-AV11</f>
        <v>37536</v>
      </c>
      <c r="AX11" s="190"/>
      <c r="AY11" s="190">
        <f t="shared" si="0"/>
        <v>54520</v>
      </c>
      <c r="AZ11" s="190">
        <f t="shared" si="0"/>
        <v>25028</v>
      </c>
      <c r="BA11" s="144">
        <f>+AY11-AZ11</f>
        <v>29492</v>
      </c>
      <c r="BB11" s="190"/>
      <c r="BC11" s="190">
        <f t="shared" si="0"/>
        <v>14479</v>
      </c>
      <c r="BD11" s="190">
        <f t="shared" si="0"/>
        <v>6282</v>
      </c>
      <c r="BE11" s="144">
        <f>+BC11-BD11</f>
        <v>8197</v>
      </c>
    </row>
    <row r="12" spans="1:59" s="4" customFormat="1" ht="13.5" x14ac:dyDescent="0.25">
      <c r="A12" s="26"/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D12" s="187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</row>
    <row r="13" spans="1:59" s="4" customFormat="1" ht="14.25" customHeight="1" x14ac:dyDescent="0.25">
      <c r="A13" s="4" t="s">
        <v>81</v>
      </c>
      <c r="B13" s="111">
        <f t="shared" ref="B13:D19" si="1">+B23+B33</f>
        <v>12635</v>
      </c>
      <c r="C13" s="111">
        <f t="shared" si="1"/>
        <v>7378</v>
      </c>
      <c r="D13" s="111">
        <f t="shared" si="1"/>
        <v>5257</v>
      </c>
      <c r="E13" s="111"/>
      <c r="F13" s="111">
        <f t="shared" ref="F13:H19" si="2">+F23+F33</f>
        <v>4215</v>
      </c>
      <c r="G13" s="111">
        <f t="shared" si="2"/>
        <v>2520</v>
      </c>
      <c r="H13" s="111">
        <f t="shared" si="2"/>
        <v>1695</v>
      </c>
      <c r="I13" s="111"/>
      <c r="J13" s="111">
        <f t="shared" ref="J13:L19" si="3">+J23+J33</f>
        <v>3292</v>
      </c>
      <c r="K13" s="111">
        <f t="shared" si="3"/>
        <v>1953</v>
      </c>
      <c r="L13" s="111">
        <f t="shared" si="3"/>
        <v>1339</v>
      </c>
      <c r="M13" s="111"/>
      <c r="N13" s="111">
        <f t="shared" ref="N13:P19" si="4">+N23+N33</f>
        <v>1995</v>
      </c>
      <c r="O13" s="111">
        <f t="shared" si="4"/>
        <v>1157</v>
      </c>
      <c r="P13" s="111">
        <f t="shared" si="4"/>
        <v>838</v>
      </c>
      <c r="Q13" s="111"/>
      <c r="R13" s="111">
        <f t="shared" ref="R13:T19" si="5">+R23+R33</f>
        <v>2311</v>
      </c>
      <c r="S13" s="111">
        <f t="shared" si="5"/>
        <v>1316</v>
      </c>
      <c r="T13" s="111">
        <f t="shared" si="5"/>
        <v>995</v>
      </c>
      <c r="U13" s="111"/>
      <c r="V13" s="111">
        <f t="shared" ref="V13:X19" si="6">+V23+V33</f>
        <v>772</v>
      </c>
      <c r="W13" s="111">
        <f t="shared" si="6"/>
        <v>404</v>
      </c>
      <c r="X13" s="111">
        <f t="shared" si="6"/>
        <v>368</v>
      </c>
      <c r="Y13" s="111"/>
      <c r="Z13" s="111">
        <f t="shared" ref="Z13:AB19" si="7">+Z23+Z33</f>
        <v>50</v>
      </c>
      <c r="AA13" s="111">
        <f t="shared" si="7"/>
        <v>28</v>
      </c>
      <c r="AB13" s="111">
        <f t="shared" si="7"/>
        <v>22</v>
      </c>
      <c r="AD13" s="186" t="s">
        <v>82</v>
      </c>
      <c r="AE13" s="190">
        <f t="shared" ref="AE13:BD19" si="8">AE23+AE33</f>
        <v>111305</v>
      </c>
      <c r="AF13" s="190">
        <f t="shared" si="8"/>
        <v>55444</v>
      </c>
      <c r="AG13" s="190">
        <f t="shared" si="8"/>
        <v>55861</v>
      </c>
      <c r="AH13" s="190"/>
      <c r="AI13" s="190">
        <f t="shared" si="8"/>
        <v>28068</v>
      </c>
      <c r="AJ13" s="190">
        <f t="shared" si="8"/>
        <v>14938</v>
      </c>
      <c r="AK13" s="144">
        <f>+AI13-AJ13</f>
        <v>13130</v>
      </c>
      <c r="AL13" s="190"/>
      <c r="AM13" s="190">
        <f t="shared" si="8"/>
        <v>22378</v>
      </c>
      <c r="AN13" s="190">
        <f t="shared" si="8"/>
        <v>11393</v>
      </c>
      <c r="AO13" s="144">
        <f>+AM13-AN13</f>
        <v>10985</v>
      </c>
      <c r="AP13" s="190"/>
      <c r="AQ13" s="190">
        <f t="shared" si="8"/>
        <v>19011</v>
      </c>
      <c r="AR13" s="190">
        <f t="shared" si="8"/>
        <v>9485</v>
      </c>
      <c r="AS13" s="144">
        <f>+AQ13-AR13</f>
        <v>9526</v>
      </c>
      <c r="AT13" s="190"/>
      <c r="AU13" s="190">
        <f t="shared" si="8"/>
        <v>21255</v>
      </c>
      <c r="AV13" s="190">
        <f t="shared" si="8"/>
        <v>10191</v>
      </c>
      <c r="AW13" s="144">
        <f>+AU13-AV13</f>
        <v>11064</v>
      </c>
      <c r="AX13" s="190"/>
      <c r="AY13" s="190">
        <f t="shared" si="8"/>
        <v>16068</v>
      </c>
      <c r="AZ13" s="190">
        <f t="shared" si="8"/>
        <v>7453</v>
      </c>
      <c r="BA13" s="144">
        <f>+AY13-AZ13</f>
        <v>8615</v>
      </c>
      <c r="BB13" s="190"/>
      <c r="BC13" s="190">
        <f t="shared" si="8"/>
        <v>4525</v>
      </c>
      <c r="BD13" s="190">
        <f t="shared" si="8"/>
        <v>1984</v>
      </c>
      <c r="BE13" s="144">
        <f>+BC13-BD13</f>
        <v>2541</v>
      </c>
    </row>
    <row r="14" spans="1:59" s="4" customFormat="1" ht="14.25" customHeight="1" x14ac:dyDescent="0.25">
      <c r="A14" s="4" t="s">
        <v>83</v>
      </c>
      <c r="B14" s="111">
        <f t="shared" si="1"/>
        <v>6525</v>
      </c>
      <c r="C14" s="111">
        <f t="shared" si="1"/>
        <v>4018</v>
      </c>
      <c r="D14" s="111">
        <f t="shared" si="1"/>
        <v>2507</v>
      </c>
      <c r="E14" s="111"/>
      <c r="F14" s="111">
        <f t="shared" si="2"/>
        <v>2223</v>
      </c>
      <c r="G14" s="111">
        <f t="shared" si="2"/>
        <v>1363</v>
      </c>
      <c r="H14" s="111">
        <f t="shared" si="2"/>
        <v>860</v>
      </c>
      <c r="I14" s="111"/>
      <c r="J14" s="111">
        <f t="shared" si="3"/>
        <v>1807</v>
      </c>
      <c r="K14" s="111">
        <f t="shared" si="3"/>
        <v>1110</v>
      </c>
      <c r="L14" s="111">
        <f t="shared" si="3"/>
        <v>697</v>
      </c>
      <c r="M14" s="111"/>
      <c r="N14" s="111">
        <f t="shared" si="4"/>
        <v>977</v>
      </c>
      <c r="O14" s="111">
        <f t="shared" si="4"/>
        <v>609</v>
      </c>
      <c r="P14" s="111">
        <f t="shared" si="4"/>
        <v>368</v>
      </c>
      <c r="Q14" s="111"/>
      <c r="R14" s="111">
        <f t="shared" si="5"/>
        <v>1152</v>
      </c>
      <c r="S14" s="111">
        <f t="shared" si="5"/>
        <v>712</v>
      </c>
      <c r="T14" s="111">
        <f t="shared" si="5"/>
        <v>440</v>
      </c>
      <c r="U14" s="111"/>
      <c r="V14" s="111">
        <f t="shared" si="6"/>
        <v>331</v>
      </c>
      <c r="W14" s="111">
        <f t="shared" si="6"/>
        <v>202</v>
      </c>
      <c r="X14" s="111">
        <f t="shared" si="6"/>
        <v>129</v>
      </c>
      <c r="Y14" s="111"/>
      <c r="Z14" s="111">
        <f t="shared" si="7"/>
        <v>35</v>
      </c>
      <c r="AA14" s="111">
        <f t="shared" si="7"/>
        <v>22</v>
      </c>
      <c r="AB14" s="111">
        <f t="shared" si="7"/>
        <v>13</v>
      </c>
      <c r="AD14" s="145" t="s">
        <v>84</v>
      </c>
      <c r="AE14" s="190">
        <f t="shared" si="8"/>
        <v>72277</v>
      </c>
      <c r="AF14" s="190">
        <f t="shared" si="8"/>
        <v>35711</v>
      </c>
      <c r="AG14" s="190">
        <f t="shared" si="8"/>
        <v>36566</v>
      </c>
      <c r="AH14" s="190"/>
      <c r="AI14" s="190">
        <f t="shared" si="8"/>
        <v>18125</v>
      </c>
      <c r="AJ14" s="190">
        <f t="shared" si="8"/>
        <v>9530</v>
      </c>
      <c r="AK14" s="144">
        <f t="shared" ref="AK14:AK19" si="9">+AI14-AJ14</f>
        <v>8595</v>
      </c>
      <c r="AL14" s="190"/>
      <c r="AM14" s="190">
        <f t="shared" si="8"/>
        <v>14807</v>
      </c>
      <c r="AN14" s="190">
        <f t="shared" si="8"/>
        <v>7538</v>
      </c>
      <c r="AO14" s="144">
        <f t="shared" ref="AO14:AO19" si="10">+AM14-AN14</f>
        <v>7269</v>
      </c>
      <c r="AP14" s="190"/>
      <c r="AQ14" s="190">
        <f t="shared" si="8"/>
        <v>12091</v>
      </c>
      <c r="AR14" s="190">
        <f t="shared" si="8"/>
        <v>5873</v>
      </c>
      <c r="AS14" s="144">
        <f t="shared" ref="AS14:AS19" si="11">+AQ14-AR14</f>
        <v>6218</v>
      </c>
      <c r="AT14" s="190"/>
      <c r="AU14" s="190">
        <f t="shared" si="8"/>
        <v>13816</v>
      </c>
      <c r="AV14" s="190">
        <f t="shared" si="8"/>
        <v>6669</v>
      </c>
      <c r="AW14" s="144">
        <f t="shared" ref="AW14:AW19" si="12">+AU14-AV14</f>
        <v>7147</v>
      </c>
      <c r="AX14" s="190"/>
      <c r="AY14" s="190">
        <f t="shared" si="8"/>
        <v>10565</v>
      </c>
      <c r="AZ14" s="190">
        <f t="shared" si="8"/>
        <v>4872</v>
      </c>
      <c r="BA14" s="144">
        <f t="shared" ref="BA14:BA19" si="13">+AY14-AZ14</f>
        <v>5693</v>
      </c>
      <c r="BB14" s="190"/>
      <c r="BC14" s="190">
        <f t="shared" si="8"/>
        <v>2873</v>
      </c>
      <c r="BD14" s="190">
        <f t="shared" si="8"/>
        <v>1229</v>
      </c>
      <c r="BE14" s="144">
        <f t="shared" ref="BE14:BE19" si="14">+BC14-BD14</f>
        <v>1644</v>
      </c>
    </row>
    <row r="15" spans="1:59" s="4" customFormat="1" ht="14.25" customHeight="1" x14ac:dyDescent="0.25">
      <c r="A15" s="4" t="s">
        <v>85</v>
      </c>
      <c r="B15" s="111">
        <f t="shared" si="1"/>
        <v>4431</v>
      </c>
      <c r="C15" s="111">
        <f t="shared" si="1"/>
        <v>2574</v>
      </c>
      <c r="D15" s="111">
        <f t="shared" si="1"/>
        <v>1857</v>
      </c>
      <c r="E15" s="111"/>
      <c r="F15" s="111">
        <f t="shared" si="2"/>
        <v>1352</v>
      </c>
      <c r="G15" s="111">
        <f t="shared" si="2"/>
        <v>808</v>
      </c>
      <c r="H15" s="111">
        <f t="shared" si="2"/>
        <v>544</v>
      </c>
      <c r="I15" s="111"/>
      <c r="J15" s="111">
        <f t="shared" si="3"/>
        <v>1279</v>
      </c>
      <c r="K15" s="111">
        <f t="shared" si="3"/>
        <v>740</v>
      </c>
      <c r="L15" s="111">
        <f t="shared" si="3"/>
        <v>539</v>
      </c>
      <c r="M15" s="111"/>
      <c r="N15" s="111">
        <f t="shared" si="4"/>
        <v>640</v>
      </c>
      <c r="O15" s="111">
        <f t="shared" si="4"/>
        <v>370</v>
      </c>
      <c r="P15" s="111">
        <f t="shared" si="4"/>
        <v>270</v>
      </c>
      <c r="Q15" s="111"/>
      <c r="R15" s="111">
        <f t="shared" si="5"/>
        <v>869</v>
      </c>
      <c r="S15" s="111">
        <f t="shared" si="5"/>
        <v>499</v>
      </c>
      <c r="T15" s="111">
        <f t="shared" si="5"/>
        <v>370</v>
      </c>
      <c r="U15" s="111"/>
      <c r="V15" s="111">
        <f t="shared" si="6"/>
        <v>270</v>
      </c>
      <c r="W15" s="111">
        <f t="shared" si="6"/>
        <v>144</v>
      </c>
      <c r="X15" s="111">
        <f t="shared" si="6"/>
        <v>126</v>
      </c>
      <c r="Y15" s="111"/>
      <c r="Z15" s="111">
        <f t="shared" si="7"/>
        <v>21</v>
      </c>
      <c r="AA15" s="111">
        <f t="shared" si="7"/>
        <v>13</v>
      </c>
      <c r="AB15" s="111">
        <f t="shared" si="7"/>
        <v>8</v>
      </c>
      <c r="AD15" s="145" t="s">
        <v>86</v>
      </c>
      <c r="AE15" s="190">
        <f t="shared" si="8"/>
        <v>40025</v>
      </c>
      <c r="AF15" s="190">
        <f t="shared" si="8"/>
        <v>20222</v>
      </c>
      <c r="AG15" s="190">
        <f t="shared" si="8"/>
        <v>19803</v>
      </c>
      <c r="AH15" s="190"/>
      <c r="AI15" s="190">
        <f t="shared" si="8"/>
        <v>10117</v>
      </c>
      <c r="AJ15" s="190">
        <f t="shared" si="8"/>
        <v>5432</v>
      </c>
      <c r="AK15" s="144">
        <f t="shared" si="9"/>
        <v>4685</v>
      </c>
      <c r="AL15" s="190"/>
      <c r="AM15" s="190">
        <f t="shared" si="8"/>
        <v>8044</v>
      </c>
      <c r="AN15" s="190">
        <f t="shared" si="8"/>
        <v>4164</v>
      </c>
      <c r="AO15" s="144">
        <f t="shared" si="10"/>
        <v>3880</v>
      </c>
      <c r="AP15" s="190"/>
      <c r="AQ15" s="190">
        <f t="shared" si="8"/>
        <v>6626</v>
      </c>
      <c r="AR15" s="190">
        <f t="shared" si="8"/>
        <v>3307</v>
      </c>
      <c r="AS15" s="144">
        <f t="shared" si="11"/>
        <v>3319</v>
      </c>
      <c r="AT15" s="190"/>
      <c r="AU15" s="190">
        <f t="shared" si="8"/>
        <v>7845</v>
      </c>
      <c r="AV15" s="190">
        <f t="shared" si="8"/>
        <v>3920</v>
      </c>
      <c r="AW15" s="144">
        <f t="shared" si="12"/>
        <v>3925</v>
      </c>
      <c r="AX15" s="190"/>
      <c r="AY15" s="190">
        <f t="shared" si="8"/>
        <v>5922</v>
      </c>
      <c r="AZ15" s="190">
        <f t="shared" si="8"/>
        <v>2708</v>
      </c>
      <c r="BA15" s="144">
        <f t="shared" si="13"/>
        <v>3214</v>
      </c>
      <c r="BB15" s="190"/>
      <c r="BC15" s="190">
        <f t="shared" si="8"/>
        <v>1471</v>
      </c>
      <c r="BD15" s="190">
        <f t="shared" si="8"/>
        <v>691</v>
      </c>
      <c r="BE15" s="144">
        <f t="shared" si="14"/>
        <v>780</v>
      </c>
    </row>
    <row r="16" spans="1:59" s="4" customFormat="1" ht="14.25" customHeight="1" x14ac:dyDescent="0.25">
      <c r="A16" s="4" t="s">
        <v>87</v>
      </c>
      <c r="B16" s="111">
        <f t="shared" si="1"/>
        <v>3131</v>
      </c>
      <c r="C16" s="111">
        <f t="shared" si="1"/>
        <v>1807</v>
      </c>
      <c r="D16" s="111">
        <f t="shared" si="1"/>
        <v>1324</v>
      </c>
      <c r="E16" s="111"/>
      <c r="F16" s="111">
        <f t="shared" si="2"/>
        <v>1039</v>
      </c>
      <c r="G16" s="111">
        <f t="shared" si="2"/>
        <v>588</v>
      </c>
      <c r="H16" s="111">
        <f t="shared" si="2"/>
        <v>451</v>
      </c>
      <c r="I16" s="111"/>
      <c r="J16" s="111">
        <f t="shared" si="3"/>
        <v>817</v>
      </c>
      <c r="K16" s="111">
        <f t="shared" si="3"/>
        <v>494</v>
      </c>
      <c r="L16" s="111">
        <f t="shared" si="3"/>
        <v>323</v>
      </c>
      <c r="M16" s="111"/>
      <c r="N16" s="111">
        <f t="shared" si="4"/>
        <v>518</v>
      </c>
      <c r="O16" s="111">
        <f t="shared" si="4"/>
        <v>282</v>
      </c>
      <c r="P16" s="111">
        <f t="shared" si="4"/>
        <v>236</v>
      </c>
      <c r="Q16" s="111"/>
      <c r="R16" s="111">
        <f t="shared" si="5"/>
        <v>573</v>
      </c>
      <c r="S16" s="111">
        <f t="shared" si="5"/>
        <v>342</v>
      </c>
      <c r="T16" s="111">
        <f t="shared" si="5"/>
        <v>231</v>
      </c>
      <c r="U16" s="111"/>
      <c r="V16" s="111">
        <f t="shared" si="6"/>
        <v>151</v>
      </c>
      <c r="W16" s="111">
        <f t="shared" si="6"/>
        <v>80</v>
      </c>
      <c r="X16" s="111">
        <f t="shared" si="6"/>
        <v>71</v>
      </c>
      <c r="Y16" s="111"/>
      <c r="Z16" s="111">
        <f t="shared" si="7"/>
        <v>33</v>
      </c>
      <c r="AA16" s="111">
        <f t="shared" si="7"/>
        <v>21</v>
      </c>
      <c r="AB16" s="111">
        <f t="shared" si="7"/>
        <v>12</v>
      </c>
      <c r="AD16" s="145" t="s">
        <v>88</v>
      </c>
      <c r="AE16" s="190">
        <f t="shared" si="8"/>
        <v>37350</v>
      </c>
      <c r="AF16" s="190">
        <f t="shared" si="8"/>
        <v>18325</v>
      </c>
      <c r="AG16" s="190">
        <f t="shared" si="8"/>
        <v>19025</v>
      </c>
      <c r="AH16" s="190"/>
      <c r="AI16" s="190">
        <f t="shared" si="8"/>
        <v>9445</v>
      </c>
      <c r="AJ16" s="190">
        <f t="shared" si="8"/>
        <v>4825</v>
      </c>
      <c r="AK16" s="144">
        <f t="shared" si="9"/>
        <v>4620</v>
      </c>
      <c r="AL16" s="190"/>
      <c r="AM16" s="190">
        <f t="shared" si="8"/>
        <v>7438</v>
      </c>
      <c r="AN16" s="190">
        <f t="shared" si="8"/>
        <v>3823</v>
      </c>
      <c r="AO16" s="144">
        <f t="shared" si="10"/>
        <v>3615</v>
      </c>
      <c r="AP16" s="190"/>
      <c r="AQ16" s="190">
        <f t="shared" si="8"/>
        <v>6263</v>
      </c>
      <c r="AR16" s="190">
        <f t="shared" si="8"/>
        <v>3115</v>
      </c>
      <c r="AS16" s="144">
        <f t="shared" si="11"/>
        <v>3148</v>
      </c>
      <c r="AT16" s="190"/>
      <c r="AU16" s="190">
        <f t="shared" si="8"/>
        <v>7143</v>
      </c>
      <c r="AV16" s="190">
        <f t="shared" si="8"/>
        <v>3328</v>
      </c>
      <c r="AW16" s="144">
        <f t="shared" si="12"/>
        <v>3815</v>
      </c>
      <c r="AX16" s="190"/>
      <c r="AY16" s="190">
        <f t="shared" si="8"/>
        <v>5618</v>
      </c>
      <c r="AZ16" s="190">
        <f t="shared" si="8"/>
        <v>2638</v>
      </c>
      <c r="BA16" s="144">
        <f t="shared" si="13"/>
        <v>2980</v>
      </c>
      <c r="BB16" s="190"/>
      <c r="BC16" s="190">
        <f t="shared" si="8"/>
        <v>1443</v>
      </c>
      <c r="BD16" s="190">
        <f t="shared" si="8"/>
        <v>596</v>
      </c>
      <c r="BE16" s="144">
        <f t="shared" si="14"/>
        <v>847</v>
      </c>
    </row>
    <row r="17" spans="1:57" s="4" customFormat="1" ht="14.25" customHeight="1" x14ac:dyDescent="0.25">
      <c r="A17" s="4" t="s">
        <v>89</v>
      </c>
      <c r="B17" s="111">
        <f t="shared" si="1"/>
        <v>2389</v>
      </c>
      <c r="C17" s="111">
        <f t="shared" si="1"/>
        <v>1513</v>
      </c>
      <c r="D17" s="111">
        <f t="shared" si="1"/>
        <v>876</v>
      </c>
      <c r="E17" s="111"/>
      <c r="F17" s="111">
        <f t="shared" si="2"/>
        <v>653</v>
      </c>
      <c r="G17" s="111">
        <f t="shared" si="2"/>
        <v>408</v>
      </c>
      <c r="H17" s="111">
        <f t="shared" si="2"/>
        <v>245</v>
      </c>
      <c r="I17" s="111"/>
      <c r="J17" s="111">
        <f t="shared" si="3"/>
        <v>624</v>
      </c>
      <c r="K17" s="111">
        <f t="shared" si="3"/>
        <v>417</v>
      </c>
      <c r="L17" s="111">
        <f t="shared" si="3"/>
        <v>207</v>
      </c>
      <c r="M17" s="111"/>
      <c r="N17" s="111">
        <f t="shared" si="4"/>
        <v>402</v>
      </c>
      <c r="O17" s="111">
        <f t="shared" si="4"/>
        <v>259</v>
      </c>
      <c r="P17" s="111">
        <f t="shared" si="4"/>
        <v>143</v>
      </c>
      <c r="Q17" s="111"/>
      <c r="R17" s="111">
        <f t="shared" si="5"/>
        <v>478</v>
      </c>
      <c r="S17" s="111">
        <f t="shared" si="5"/>
        <v>290</v>
      </c>
      <c r="T17" s="111">
        <f t="shared" si="5"/>
        <v>188</v>
      </c>
      <c r="U17" s="111"/>
      <c r="V17" s="111">
        <f t="shared" si="6"/>
        <v>199</v>
      </c>
      <c r="W17" s="111">
        <f t="shared" si="6"/>
        <v>122</v>
      </c>
      <c r="X17" s="111">
        <f t="shared" si="6"/>
        <v>77</v>
      </c>
      <c r="Y17" s="111"/>
      <c r="Z17" s="111">
        <f t="shared" si="7"/>
        <v>33</v>
      </c>
      <c r="AA17" s="111">
        <f t="shared" si="7"/>
        <v>17</v>
      </c>
      <c r="AB17" s="111">
        <f t="shared" si="7"/>
        <v>16</v>
      </c>
      <c r="AD17" s="145" t="s">
        <v>90</v>
      </c>
      <c r="AE17" s="190">
        <f t="shared" si="8"/>
        <v>31178</v>
      </c>
      <c r="AF17" s="190">
        <f t="shared" si="8"/>
        <v>15365</v>
      </c>
      <c r="AG17" s="190">
        <f t="shared" si="8"/>
        <v>15813</v>
      </c>
      <c r="AH17" s="190"/>
      <c r="AI17" s="190">
        <f t="shared" si="8"/>
        <v>7192</v>
      </c>
      <c r="AJ17" s="190">
        <f t="shared" si="8"/>
        <v>3848</v>
      </c>
      <c r="AK17" s="144">
        <f t="shared" si="9"/>
        <v>3344</v>
      </c>
      <c r="AL17" s="190"/>
      <c r="AM17" s="190">
        <f t="shared" si="8"/>
        <v>5837</v>
      </c>
      <c r="AN17" s="190">
        <f t="shared" si="8"/>
        <v>2992</v>
      </c>
      <c r="AO17" s="144">
        <f t="shared" si="10"/>
        <v>2845</v>
      </c>
      <c r="AP17" s="190"/>
      <c r="AQ17" s="190">
        <f t="shared" si="8"/>
        <v>5216</v>
      </c>
      <c r="AR17" s="190">
        <f t="shared" si="8"/>
        <v>2581</v>
      </c>
      <c r="AS17" s="144">
        <f t="shared" si="11"/>
        <v>2635</v>
      </c>
      <c r="AT17" s="190"/>
      <c r="AU17" s="190">
        <f t="shared" si="8"/>
        <v>6346</v>
      </c>
      <c r="AV17" s="190">
        <f t="shared" si="8"/>
        <v>2963</v>
      </c>
      <c r="AW17" s="144">
        <f t="shared" si="12"/>
        <v>3383</v>
      </c>
      <c r="AX17" s="190"/>
      <c r="AY17" s="190">
        <f t="shared" si="8"/>
        <v>5101</v>
      </c>
      <c r="AZ17" s="190">
        <f t="shared" si="8"/>
        <v>2354</v>
      </c>
      <c r="BA17" s="144">
        <f t="shared" si="13"/>
        <v>2747</v>
      </c>
      <c r="BB17" s="190"/>
      <c r="BC17" s="190">
        <f t="shared" si="8"/>
        <v>1486</v>
      </c>
      <c r="BD17" s="190">
        <f t="shared" si="8"/>
        <v>627</v>
      </c>
      <c r="BE17" s="144">
        <f t="shared" si="14"/>
        <v>859</v>
      </c>
    </row>
    <row r="18" spans="1:57" s="4" customFormat="1" ht="14.25" customHeight="1" x14ac:dyDescent="0.25">
      <c r="A18" s="4" t="s">
        <v>91</v>
      </c>
      <c r="B18" s="111">
        <f t="shared" si="1"/>
        <v>4051</v>
      </c>
      <c r="C18" s="111">
        <f t="shared" si="1"/>
        <v>2492</v>
      </c>
      <c r="D18" s="111">
        <f t="shared" si="1"/>
        <v>1559</v>
      </c>
      <c r="E18" s="111"/>
      <c r="F18" s="111">
        <f t="shared" si="2"/>
        <v>1271</v>
      </c>
      <c r="G18" s="111">
        <f t="shared" si="2"/>
        <v>794</v>
      </c>
      <c r="H18" s="111">
        <f t="shared" si="2"/>
        <v>477</v>
      </c>
      <c r="I18" s="111"/>
      <c r="J18" s="111">
        <f t="shared" si="3"/>
        <v>1098</v>
      </c>
      <c r="K18" s="111">
        <f t="shared" si="3"/>
        <v>668</v>
      </c>
      <c r="L18" s="111">
        <f t="shared" si="3"/>
        <v>430</v>
      </c>
      <c r="M18" s="111"/>
      <c r="N18" s="111">
        <f t="shared" si="4"/>
        <v>604</v>
      </c>
      <c r="O18" s="111">
        <f t="shared" si="4"/>
        <v>397</v>
      </c>
      <c r="P18" s="111">
        <f t="shared" si="4"/>
        <v>207</v>
      </c>
      <c r="Q18" s="111"/>
      <c r="R18" s="111">
        <f t="shared" si="5"/>
        <v>801</v>
      </c>
      <c r="S18" s="111">
        <f t="shared" si="5"/>
        <v>458</v>
      </c>
      <c r="T18" s="111">
        <f t="shared" si="5"/>
        <v>343</v>
      </c>
      <c r="U18" s="111"/>
      <c r="V18" s="111">
        <f t="shared" si="6"/>
        <v>266</v>
      </c>
      <c r="W18" s="111">
        <f t="shared" si="6"/>
        <v>169</v>
      </c>
      <c r="X18" s="111">
        <f t="shared" si="6"/>
        <v>97</v>
      </c>
      <c r="Y18" s="111"/>
      <c r="Z18" s="111">
        <f t="shared" si="7"/>
        <v>11</v>
      </c>
      <c r="AA18" s="111">
        <f t="shared" si="7"/>
        <v>6</v>
      </c>
      <c r="AB18" s="111">
        <f t="shared" si="7"/>
        <v>5</v>
      </c>
      <c r="AD18" s="189" t="s">
        <v>92</v>
      </c>
      <c r="AE18" s="190">
        <f t="shared" si="8"/>
        <v>41568</v>
      </c>
      <c r="AF18" s="190">
        <f t="shared" si="8"/>
        <v>20706</v>
      </c>
      <c r="AG18" s="190">
        <f t="shared" si="8"/>
        <v>20862</v>
      </c>
      <c r="AH18" s="190"/>
      <c r="AI18" s="190">
        <f t="shared" si="8"/>
        <v>10231</v>
      </c>
      <c r="AJ18" s="190">
        <f t="shared" si="8"/>
        <v>5516</v>
      </c>
      <c r="AK18" s="144">
        <f t="shared" si="9"/>
        <v>4715</v>
      </c>
      <c r="AL18" s="190"/>
      <c r="AM18" s="190">
        <f t="shared" si="8"/>
        <v>8308</v>
      </c>
      <c r="AN18" s="190">
        <f t="shared" si="8"/>
        <v>4316</v>
      </c>
      <c r="AO18" s="144">
        <f t="shared" si="10"/>
        <v>3992</v>
      </c>
      <c r="AP18" s="190"/>
      <c r="AQ18" s="190">
        <f t="shared" si="8"/>
        <v>6820</v>
      </c>
      <c r="AR18" s="190">
        <f t="shared" si="8"/>
        <v>3539</v>
      </c>
      <c r="AS18" s="144">
        <f t="shared" si="11"/>
        <v>3281</v>
      </c>
      <c r="AT18" s="190"/>
      <c r="AU18" s="190">
        <f t="shared" si="8"/>
        <v>8469</v>
      </c>
      <c r="AV18" s="190">
        <f t="shared" si="8"/>
        <v>3939</v>
      </c>
      <c r="AW18" s="144">
        <f t="shared" si="12"/>
        <v>4530</v>
      </c>
      <c r="AX18" s="190"/>
      <c r="AY18" s="190">
        <f t="shared" si="8"/>
        <v>6201</v>
      </c>
      <c r="AZ18" s="190">
        <f t="shared" si="8"/>
        <v>2736</v>
      </c>
      <c r="BA18" s="144">
        <f t="shared" si="13"/>
        <v>3465</v>
      </c>
      <c r="BB18" s="190"/>
      <c r="BC18" s="190">
        <f t="shared" si="8"/>
        <v>1539</v>
      </c>
      <c r="BD18" s="190">
        <f t="shared" si="8"/>
        <v>660</v>
      </c>
      <c r="BE18" s="144">
        <f t="shared" si="14"/>
        <v>879</v>
      </c>
    </row>
    <row r="19" spans="1:57" s="4" customFormat="1" ht="14.25" customHeight="1" x14ac:dyDescent="0.25">
      <c r="A19" s="4" t="s">
        <v>93</v>
      </c>
      <c r="B19" s="111">
        <f t="shared" si="1"/>
        <v>3053</v>
      </c>
      <c r="C19" s="111">
        <f t="shared" si="1"/>
        <v>1879</v>
      </c>
      <c r="D19" s="111">
        <f t="shared" si="1"/>
        <v>1174</v>
      </c>
      <c r="E19" s="111"/>
      <c r="F19" s="111">
        <f t="shared" si="2"/>
        <v>950</v>
      </c>
      <c r="G19" s="111">
        <f t="shared" si="2"/>
        <v>595</v>
      </c>
      <c r="H19" s="111">
        <f t="shared" si="2"/>
        <v>355</v>
      </c>
      <c r="I19" s="111"/>
      <c r="J19" s="111">
        <f t="shared" si="3"/>
        <v>878</v>
      </c>
      <c r="K19" s="111">
        <f t="shared" si="3"/>
        <v>536</v>
      </c>
      <c r="L19" s="111">
        <f t="shared" si="3"/>
        <v>342</v>
      </c>
      <c r="M19" s="111"/>
      <c r="N19" s="111">
        <f t="shared" si="4"/>
        <v>515</v>
      </c>
      <c r="O19" s="111">
        <f t="shared" si="4"/>
        <v>338</v>
      </c>
      <c r="P19" s="111">
        <f t="shared" si="4"/>
        <v>177</v>
      </c>
      <c r="Q19" s="111"/>
      <c r="R19" s="111">
        <f t="shared" si="5"/>
        <v>502</v>
      </c>
      <c r="S19" s="111">
        <f t="shared" si="5"/>
        <v>300</v>
      </c>
      <c r="T19" s="111">
        <f t="shared" si="5"/>
        <v>202</v>
      </c>
      <c r="U19" s="111"/>
      <c r="V19" s="111">
        <f t="shared" si="6"/>
        <v>195</v>
      </c>
      <c r="W19" s="111">
        <f t="shared" si="6"/>
        <v>101</v>
      </c>
      <c r="X19" s="111">
        <f t="shared" si="6"/>
        <v>94</v>
      </c>
      <c r="Y19" s="111"/>
      <c r="Z19" s="111">
        <f t="shared" si="7"/>
        <v>13</v>
      </c>
      <c r="AA19" s="111">
        <f t="shared" si="7"/>
        <v>9</v>
      </c>
      <c r="AB19" s="111">
        <f t="shared" si="7"/>
        <v>4</v>
      </c>
      <c r="AD19" s="145" t="s">
        <v>94</v>
      </c>
      <c r="AE19" s="190">
        <f t="shared" si="8"/>
        <v>36121</v>
      </c>
      <c r="AF19" s="190">
        <f t="shared" si="8"/>
        <v>17817</v>
      </c>
      <c r="AG19" s="190">
        <f t="shared" si="8"/>
        <v>18304</v>
      </c>
      <c r="AH19" s="190"/>
      <c r="AI19" s="190">
        <f t="shared" si="8"/>
        <v>9466</v>
      </c>
      <c r="AJ19" s="190">
        <f t="shared" si="8"/>
        <v>5039</v>
      </c>
      <c r="AK19" s="144">
        <f t="shared" si="9"/>
        <v>4427</v>
      </c>
      <c r="AL19" s="190"/>
      <c r="AM19" s="190">
        <f t="shared" si="8"/>
        <v>7562</v>
      </c>
      <c r="AN19" s="190">
        <f t="shared" si="8"/>
        <v>3872</v>
      </c>
      <c r="AO19" s="144">
        <f t="shared" si="10"/>
        <v>3690</v>
      </c>
      <c r="AP19" s="190"/>
      <c r="AQ19" s="190">
        <f t="shared" si="8"/>
        <v>6020</v>
      </c>
      <c r="AR19" s="190">
        <f t="shared" si="8"/>
        <v>2930</v>
      </c>
      <c r="AS19" s="144">
        <f t="shared" si="11"/>
        <v>3090</v>
      </c>
      <c r="AT19" s="190"/>
      <c r="AU19" s="190">
        <f t="shared" si="8"/>
        <v>6886</v>
      </c>
      <c r="AV19" s="190">
        <f t="shared" si="8"/>
        <v>3214</v>
      </c>
      <c r="AW19" s="144">
        <f t="shared" si="12"/>
        <v>3672</v>
      </c>
      <c r="AX19" s="190"/>
      <c r="AY19" s="190">
        <f t="shared" si="8"/>
        <v>5045</v>
      </c>
      <c r="AZ19" s="190">
        <f t="shared" si="8"/>
        <v>2267</v>
      </c>
      <c r="BA19" s="144">
        <f t="shared" si="13"/>
        <v>2778</v>
      </c>
      <c r="BB19" s="190"/>
      <c r="BC19" s="190">
        <f t="shared" si="8"/>
        <v>1142</v>
      </c>
      <c r="BD19" s="190">
        <f t="shared" si="8"/>
        <v>495</v>
      </c>
      <c r="BE19" s="144">
        <f t="shared" si="14"/>
        <v>647</v>
      </c>
    </row>
    <row r="20" spans="1:57" s="4" customFormat="1" ht="4.5" customHeight="1" x14ac:dyDescent="0.25"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D20" s="187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</row>
    <row r="21" spans="1:57" s="8" customFormat="1" ht="14.25" customHeight="1" x14ac:dyDescent="0.25">
      <c r="A21" s="8" t="s">
        <v>39</v>
      </c>
      <c r="B21" s="113">
        <f>+'C25-C26'!B21+'C31-C32'!B21+'C37-C38'!B21+'C43-C44'!B21</f>
        <v>28153</v>
      </c>
      <c r="C21" s="113">
        <f>+'C25-C26'!C21+'C31-C32'!C21+'C37-C38'!C21+'C43-C44'!C21</f>
        <v>16599</v>
      </c>
      <c r="D21" s="113">
        <f>+'C25-C26'!D21+'C31-C32'!D21+'C37-C38'!D21+'C43-C44'!D21</f>
        <v>11554</v>
      </c>
      <c r="E21" s="113"/>
      <c r="F21" s="113">
        <f>+'C25-C26'!F21+'C31-C32'!F21+'C37-C38'!F21+'C43-C44'!F21</f>
        <v>9039</v>
      </c>
      <c r="G21" s="113">
        <f>+'C25-C26'!G21+'C31-C32'!G21+'C37-C38'!G21+'C43-C44'!G21</f>
        <v>5407</v>
      </c>
      <c r="H21" s="113">
        <f>+'C25-C26'!H21+'C31-C32'!H21+'C37-C38'!H21+'C43-C44'!H21</f>
        <v>3632</v>
      </c>
      <c r="I21" s="113"/>
      <c r="J21" s="113">
        <f>+'C25-C26'!J21+'C31-C32'!J21+'C37-C38'!J21+'C43-C44'!J21</f>
        <v>7566</v>
      </c>
      <c r="K21" s="113">
        <f>+'C25-C26'!K21+'C31-C32'!K21+'C37-C38'!K21+'C43-C44'!K21</f>
        <v>4468</v>
      </c>
      <c r="L21" s="113">
        <f>+'C25-C26'!L21+'C31-C32'!L21+'C37-C38'!L21+'C43-C44'!L21</f>
        <v>3098</v>
      </c>
      <c r="M21" s="113"/>
      <c r="N21" s="113">
        <f>+'C25-C26'!N21+'C31-C32'!N21+'C37-C38'!N21+'C43-C44'!N21</f>
        <v>4473</v>
      </c>
      <c r="O21" s="113">
        <f>+'C25-C26'!O21+'C31-C32'!O21+'C37-C38'!O21+'C43-C44'!O21</f>
        <v>2648</v>
      </c>
      <c r="P21" s="113">
        <f>+'C25-C26'!P21+'C31-C32'!P21+'C37-C38'!P21+'C43-C44'!P21</f>
        <v>1825</v>
      </c>
      <c r="Q21" s="113"/>
      <c r="R21" s="113">
        <f>+'C25-C26'!R21+'C31-C32'!R21+'C37-C38'!R21+'C43-C44'!R21</f>
        <v>5172</v>
      </c>
      <c r="S21" s="113">
        <f>+'C25-C26'!S21+'C31-C32'!S21+'C37-C38'!S21+'C43-C44'!S21</f>
        <v>3031</v>
      </c>
      <c r="T21" s="113">
        <f>+'C25-C26'!T21+'C31-C32'!T21+'C37-C38'!T21+'C43-C44'!T21</f>
        <v>2141</v>
      </c>
      <c r="U21" s="113"/>
      <c r="V21" s="113">
        <f>+'C25-C26'!V21+'C31-C32'!V21+'C37-C38'!V21+'C43-C44'!V21</f>
        <v>1763</v>
      </c>
      <c r="W21" s="113">
        <f>+'C25-C26'!W21+'C31-C32'!W21+'C37-C38'!W21+'C43-C44'!W21</f>
        <v>957</v>
      </c>
      <c r="X21" s="113">
        <f>+'C25-C26'!X21+'C31-C32'!X21+'C37-C38'!X21+'C43-C44'!X21</f>
        <v>806</v>
      </c>
      <c r="Y21" s="113"/>
      <c r="Z21" s="113">
        <f>+'C25-C26'!Z21+'C31-C32'!Z21+'C37-C38'!Z21+'C43-C44'!Z21</f>
        <v>140</v>
      </c>
      <c r="AA21" s="113">
        <f>+'C25-C26'!AA21+'C31-C32'!AA21+'C37-C38'!AA21+'C43-C44'!AA21</f>
        <v>88</v>
      </c>
      <c r="AB21" s="113">
        <f>+'C25-C26'!AB21+'C31-C32'!AB21+'C37-C38'!AB21+'C43-C44'!AB21</f>
        <v>52</v>
      </c>
      <c r="AD21" s="185" t="s">
        <v>39</v>
      </c>
      <c r="AE21" s="190">
        <f>SUM(AE23:AE29)</f>
        <v>283229</v>
      </c>
      <c r="AF21" s="190">
        <f t="shared" ref="AF21:BD21" si="15">SUM(AF23:AF29)</f>
        <v>140270</v>
      </c>
      <c r="AG21" s="190">
        <f t="shared" si="15"/>
        <v>142959</v>
      </c>
      <c r="AH21" s="190"/>
      <c r="AI21" s="190">
        <f t="shared" si="15"/>
        <v>70595</v>
      </c>
      <c r="AJ21" s="190">
        <f t="shared" si="15"/>
        <v>37324</v>
      </c>
      <c r="AK21" s="144">
        <f>+AI21-AJ21</f>
        <v>33271</v>
      </c>
      <c r="AL21" s="190"/>
      <c r="AM21" s="190">
        <f t="shared" si="15"/>
        <v>56480</v>
      </c>
      <c r="AN21" s="190">
        <f t="shared" si="15"/>
        <v>28794</v>
      </c>
      <c r="AO21" s="144">
        <f>+AM21-AN21</f>
        <v>27686</v>
      </c>
      <c r="AP21" s="190"/>
      <c r="AQ21" s="190">
        <f t="shared" si="15"/>
        <v>47635</v>
      </c>
      <c r="AR21" s="190">
        <f t="shared" si="15"/>
        <v>23649</v>
      </c>
      <c r="AS21" s="144">
        <f>+AQ21-AR21</f>
        <v>23986</v>
      </c>
      <c r="AT21" s="190"/>
      <c r="AU21" s="190">
        <f t="shared" si="15"/>
        <v>55183</v>
      </c>
      <c r="AV21" s="190">
        <f t="shared" si="15"/>
        <v>26296</v>
      </c>
      <c r="AW21" s="144">
        <f>+AU21-AV21</f>
        <v>28887</v>
      </c>
      <c r="AX21" s="190"/>
      <c r="AY21" s="190">
        <f t="shared" si="15"/>
        <v>42449</v>
      </c>
      <c r="AZ21" s="190">
        <f t="shared" si="15"/>
        <v>19441</v>
      </c>
      <c r="BA21" s="144">
        <f>+AY21-AZ21</f>
        <v>23008</v>
      </c>
      <c r="BB21" s="190"/>
      <c r="BC21" s="190">
        <f t="shared" si="15"/>
        <v>10887</v>
      </c>
      <c r="BD21" s="190">
        <f t="shared" si="15"/>
        <v>4766</v>
      </c>
      <c r="BE21" s="144">
        <f>+BC21-BD21</f>
        <v>6121</v>
      </c>
    </row>
    <row r="22" spans="1:57" s="4" customFormat="1" ht="6" customHeight="1" x14ac:dyDescent="0.25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D22" s="187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</row>
    <row r="23" spans="1:57" s="4" customFormat="1" ht="14.25" customHeight="1" x14ac:dyDescent="0.25">
      <c r="A23" s="4" t="s">
        <v>81</v>
      </c>
      <c r="B23" s="27">
        <f>+'C25-C26'!B23+'C31-C32'!B23+'C37-C38'!B23+'C43-C44'!B23</f>
        <v>11303</v>
      </c>
      <c r="C23" s="27">
        <f>+'C25-C26'!C23+'C31-C32'!C23+'C37-C38'!C23+'C43-C44'!C23</f>
        <v>6550</v>
      </c>
      <c r="D23" s="27">
        <f>+'C25-C26'!D23+'C31-C32'!D23+'C37-C38'!D23+'C43-C44'!D23</f>
        <v>4753</v>
      </c>
      <c r="E23" s="27"/>
      <c r="F23" s="27">
        <f>+'C25-C26'!F23+'C31-C32'!F23+'C37-C38'!F23+'C43-C44'!F23</f>
        <v>3867</v>
      </c>
      <c r="G23" s="27">
        <f>+'C25-C26'!G23+'C31-C32'!G23+'C37-C38'!G23+'C43-C44'!G23</f>
        <v>2294</v>
      </c>
      <c r="H23" s="27">
        <f>+'C25-C26'!H23+'C31-C32'!H23+'C37-C38'!H23+'C43-C44'!H23</f>
        <v>1573</v>
      </c>
      <c r="I23" s="27"/>
      <c r="J23" s="27">
        <f>+'C25-C26'!J23+'C31-C32'!J23+'C37-C38'!J23+'C43-C44'!J23</f>
        <v>2916</v>
      </c>
      <c r="K23" s="27">
        <f>+'C25-C26'!K23+'C31-C32'!K23+'C37-C38'!K23+'C43-C44'!K23</f>
        <v>1710</v>
      </c>
      <c r="L23" s="27">
        <f>+'C25-C26'!L23+'C31-C32'!L23+'C37-C38'!L23+'C43-C44'!L23</f>
        <v>1206</v>
      </c>
      <c r="M23" s="27"/>
      <c r="N23" s="27">
        <f>+'C25-C26'!N23+'C31-C32'!N23+'C37-C38'!N23+'C43-C44'!N23</f>
        <v>1787</v>
      </c>
      <c r="O23" s="27">
        <f>+'C25-C26'!O23+'C31-C32'!O23+'C37-C38'!O23+'C43-C44'!O23</f>
        <v>1036</v>
      </c>
      <c r="P23" s="27">
        <f>+'C25-C26'!P23+'C31-C32'!P23+'C37-C38'!P23+'C43-C44'!P23</f>
        <v>751</v>
      </c>
      <c r="Q23" s="27"/>
      <c r="R23" s="27">
        <f>+'C25-C26'!R23+'C31-C32'!R23+'C37-C38'!R23+'C43-C44'!R23</f>
        <v>1982</v>
      </c>
      <c r="S23" s="27">
        <f>+'C25-C26'!S23+'C31-C32'!S23+'C37-C38'!S23+'C43-C44'!S23</f>
        <v>1127</v>
      </c>
      <c r="T23" s="27">
        <f>+'C25-C26'!T23+'C31-C32'!T23+'C37-C38'!T23+'C43-C44'!T23</f>
        <v>855</v>
      </c>
      <c r="U23" s="27"/>
      <c r="V23" s="27">
        <f>+'C25-C26'!V23+'C31-C32'!V23+'C37-C38'!V23+'C43-C44'!V23</f>
        <v>714</v>
      </c>
      <c r="W23" s="27">
        <f>+'C25-C26'!W23+'C31-C32'!W23+'C37-C38'!W23+'C43-C44'!W23</f>
        <v>361</v>
      </c>
      <c r="X23" s="27">
        <f>+'C25-C26'!X23+'C31-C32'!X23+'C37-C38'!X23+'C43-C44'!X23</f>
        <v>353</v>
      </c>
      <c r="Y23" s="27"/>
      <c r="Z23" s="27">
        <f>+'C25-C26'!Z23+'C31-C32'!Z23+'C37-C38'!Z23+'C43-C44'!Z23</f>
        <v>37</v>
      </c>
      <c r="AA23" s="27">
        <f>+'C25-C26'!AA23+'C31-C32'!AA23+'C37-C38'!AA23+'C43-C44'!AA23</f>
        <v>22</v>
      </c>
      <c r="AB23" s="27">
        <f>+'C25-C26'!AB23+'C31-C32'!AB23+'C37-C38'!AB23+'C43-C44'!AB23</f>
        <v>15</v>
      </c>
      <c r="AD23" s="186" t="s">
        <v>82</v>
      </c>
      <c r="AE23" s="146">
        <v>97826</v>
      </c>
      <c r="AF23" s="146">
        <v>48598</v>
      </c>
      <c r="AG23" s="146">
        <v>49228</v>
      </c>
      <c r="AH23" s="146"/>
      <c r="AI23" s="146">
        <v>25098</v>
      </c>
      <c r="AJ23" s="146">
        <v>13281</v>
      </c>
      <c r="AK23" s="144">
        <f>+AI23-AJ23</f>
        <v>11817</v>
      </c>
      <c r="AL23" s="146"/>
      <c r="AM23" s="146">
        <v>19736</v>
      </c>
      <c r="AN23" s="146">
        <v>10011</v>
      </c>
      <c r="AO23" s="144">
        <f>+AM23-AN23</f>
        <v>9725</v>
      </c>
      <c r="AP23" s="146"/>
      <c r="AQ23" s="146">
        <v>16850</v>
      </c>
      <c r="AR23" s="146">
        <v>8385</v>
      </c>
      <c r="AS23" s="144">
        <f>+AQ23-AR23</f>
        <v>8465</v>
      </c>
      <c r="AT23" s="146"/>
      <c r="AU23" s="146">
        <v>18354</v>
      </c>
      <c r="AV23" s="146">
        <v>8808</v>
      </c>
      <c r="AW23" s="144">
        <f>+AU23-AV23</f>
        <v>9546</v>
      </c>
      <c r="AX23" s="146"/>
      <c r="AY23" s="146">
        <v>13967</v>
      </c>
      <c r="AZ23" s="146">
        <v>6447</v>
      </c>
      <c r="BA23" s="144">
        <f>+AY23-AZ23</f>
        <v>7520</v>
      </c>
      <c r="BB23" s="146"/>
      <c r="BC23" s="146">
        <v>3821</v>
      </c>
      <c r="BD23" s="146">
        <v>1666</v>
      </c>
      <c r="BE23" s="144">
        <f>+BC23-BD23</f>
        <v>2155</v>
      </c>
    </row>
    <row r="24" spans="1:57" s="4" customFormat="1" ht="14.25" customHeight="1" x14ac:dyDescent="0.25">
      <c r="A24" s="4" t="s">
        <v>83</v>
      </c>
      <c r="B24" s="27">
        <f>+'C25-C26'!B24+'C31-C32'!B24+'C37-C38'!B24+'C43-C44'!B24</f>
        <v>4311</v>
      </c>
      <c r="C24" s="27">
        <f>+'C25-C26'!C24+'C31-C32'!C24+'C37-C38'!C24+'C43-C44'!C24</f>
        <v>2631</v>
      </c>
      <c r="D24" s="27">
        <f>+'C25-C26'!D24+'C31-C32'!D24+'C37-C38'!D24+'C43-C44'!D24</f>
        <v>1680</v>
      </c>
      <c r="E24" s="27"/>
      <c r="F24" s="27">
        <f>+'C25-C26'!F24+'C31-C32'!F24+'C37-C38'!F24+'C43-C44'!F24</f>
        <v>1419</v>
      </c>
      <c r="G24" s="27">
        <f>+'C25-C26'!G24+'C31-C32'!G24+'C37-C38'!G24+'C43-C44'!G24</f>
        <v>855</v>
      </c>
      <c r="H24" s="27">
        <f>+'C25-C26'!H24+'C31-C32'!H24+'C37-C38'!H24+'C43-C44'!H24</f>
        <v>564</v>
      </c>
      <c r="I24" s="27"/>
      <c r="J24" s="27">
        <f>+'C25-C26'!J24+'C31-C32'!J24+'C37-C38'!J24+'C43-C44'!J24</f>
        <v>1205</v>
      </c>
      <c r="K24" s="27">
        <f>+'C25-C26'!K24+'C31-C32'!K24+'C37-C38'!K24+'C43-C44'!K24</f>
        <v>729</v>
      </c>
      <c r="L24" s="27">
        <f>+'C25-C26'!L24+'C31-C32'!L24+'C37-C38'!L24+'C43-C44'!L24</f>
        <v>476</v>
      </c>
      <c r="M24" s="27"/>
      <c r="N24" s="27">
        <f>+'C25-C26'!N24+'C31-C32'!N24+'C37-C38'!N24+'C43-C44'!N24</f>
        <v>675</v>
      </c>
      <c r="O24" s="27">
        <f>+'C25-C26'!O24+'C31-C32'!O24+'C37-C38'!O24+'C43-C44'!O24</f>
        <v>405</v>
      </c>
      <c r="P24" s="27">
        <f>+'C25-C26'!P24+'C31-C32'!P24+'C37-C38'!P24+'C43-C44'!P24</f>
        <v>270</v>
      </c>
      <c r="Q24" s="27"/>
      <c r="R24" s="27">
        <f>+'C25-C26'!R24+'C31-C32'!R24+'C37-C38'!R24+'C43-C44'!R24</f>
        <v>747</v>
      </c>
      <c r="S24" s="27">
        <f>+'C25-C26'!S24+'C31-C32'!S24+'C37-C38'!S24+'C43-C44'!S24</f>
        <v>473</v>
      </c>
      <c r="T24" s="27">
        <f>+'C25-C26'!T24+'C31-C32'!T24+'C37-C38'!T24+'C43-C44'!T24</f>
        <v>274</v>
      </c>
      <c r="U24" s="27"/>
      <c r="V24" s="27">
        <f>+'C25-C26'!V24+'C31-C32'!V24+'C37-C38'!V24+'C43-C44'!V24</f>
        <v>238</v>
      </c>
      <c r="W24" s="27">
        <f>+'C25-C26'!W24+'C31-C32'!W24+'C37-C38'!W24+'C43-C44'!W24</f>
        <v>151</v>
      </c>
      <c r="X24" s="27">
        <f>+'C25-C26'!X24+'C31-C32'!X24+'C37-C38'!X24+'C43-C44'!X24</f>
        <v>87</v>
      </c>
      <c r="Y24" s="27"/>
      <c r="Z24" s="27">
        <f>+'C25-C26'!Z24+'C31-C32'!Z24+'C37-C38'!Z24+'C43-C44'!Z24</f>
        <v>27</v>
      </c>
      <c r="AA24" s="27">
        <f>+'C25-C26'!AA24+'C31-C32'!AA24+'C37-C38'!AA24+'C43-C44'!AA24</f>
        <v>18</v>
      </c>
      <c r="AB24" s="27">
        <f>+'C25-C26'!AB24+'C31-C32'!AB24+'C37-C38'!AB24+'C43-C44'!AB24</f>
        <v>9</v>
      </c>
      <c r="AD24" s="145" t="s">
        <v>84</v>
      </c>
      <c r="AE24" s="146">
        <v>46139</v>
      </c>
      <c r="AF24" s="146">
        <v>22895</v>
      </c>
      <c r="AG24" s="146">
        <v>23244</v>
      </c>
      <c r="AH24" s="146"/>
      <c r="AI24" s="146">
        <v>11400</v>
      </c>
      <c r="AJ24" s="146">
        <v>5995</v>
      </c>
      <c r="AK24" s="144">
        <f t="shared" ref="AK24:AK29" si="16">+AI24-AJ24</f>
        <v>5405</v>
      </c>
      <c r="AL24" s="146"/>
      <c r="AM24" s="146">
        <v>9413</v>
      </c>
      <c r="AN24" s="146">
        <v>4805</v>
      </c>
      <c r="AO24" s="144">
        <f t="shared" ref="AO24:AO29" si="17">+AM24-AN24</f>
        <v>4608</v>
      </c>
      <c r="AP24" s="146"/>
      <c r="AQ24" s="146">
        <v>7742</v>
      </c>
      <c r="AR24" s="146">
        <v>3789</v>
      </c>
      <c r="AS24" s="144">
        <f t="shared" ref="AS24:AS29" si="18">+AQ24-AR24</f>
        <v>3953</v>
      </c>
      <c r="AT24" s="146"/>
      <c r="AU24" s="146">
        <v>8866</v>
      </c>
      <c r="AV24" s="146">
        <v>4320</v>
      </c>
      <c r="AW24" s="144">
        <f t="shared" ref="AW24:AW29" si="19">+AU24-AV24</f>
        <v>4546</v>
      </c>
      <c r="AX24" s="146"/>
      <c r="AY24" s="146">
        <v>7081</v>
      </c>
      <c r="AZ24" s="146">
        <v>3277</v>
      </c>
      <c r="BA24" s="144">
        <f t="shared" ref="BA24:BA29" si="20">+AY24-AZ24</f>
        <v>3804</v>
      </c>
      <c r="BB24" s="146"/>
      <c r="BC24" s="146">
        <v>1637</v>
      </c>
      <c r="BD24" s="146">
        <v>709</v>
      </c>
      <c r="BE24" s="144">
        <f t="shared" ref="BE24:BE29" si="21">+BC24-BD24</f>
        <v>928</v>
      </c>
    </row>
    <row r="25" spans="1:57" s="4" customFormat="1" ht="14.25" customHeight="1" x14ac:dyDescent="0.25">
      <c r="A25" s="4" t="s">
        <v>85</v>
      </c>
      <c r="B25" s="27">
        <f>+'C25-C26'!B25+'C31-C32'!B25+'C37-C38'!B25+'C43-C44'!B25</f>
        <v>4020</v>
      </c>
      <c r="C25" s="27">
        <f>+'C25-C26'!C25+'C31-C32'!C25+'C37-C38'!C25+'C43-C44'!C25</f>
        <v>2308</v>
      </c>
      <c r="D25" s="27">
        <f>+'C25-C26'!D25+'C31-C32'!D25+'C37-C38'!D25+'C43-C44'!D25</f>
        <v>1712</v>
      </c>
      <c r="E25" s="27"/>
      <c r="F25" s="27">
        <f>+'C25-C26'!F25+'C31-C32'!F25+'C37-C38'!F25+'C43-C44'!F25</f>
        <v>1238</v>
      </c>
      <c r="G25" s="27">
        <f>+'C25-C26'!G25+'C31-C32'!G25+'C37-C38'!G25+'C43-C44'!G25</f>
        <v>728</v>
      </c>
      <c r="H25" s="27">
        <f>+'C25-C26'!H25+'C31-C32'!H25+'C37-C38'!H25+'C43-C44'!H25</f>
        <v>510</v>
      </c>
      <c r="I25" s="27"/>
      <c r="J25" s="27">
        <f>+'C25-C26'!J25+'C31-C32'!J25+'C37-C38'!J25+'C43-C44'!J25</f>
        <v>1155</v>
      </c>
      <c r="K25" s="27">
        <f>+'C25-C26'!K25+'C31-C32'!K25+'C37-C38'!K25+'C43-C44'!K25</f>
        <v>660</v>
      </c>
      <c r="L25" s="27">
        <f>+'C25-C26'!L25+'C31-C32'!L25+'C37-C38'!L25+'C43-C44'!L25</f>
        <v>495</v>
      </c>
      <c r="M25" s="27"/>
      <c r="N25" s="27">
        <f>+'C25-C26'!N25+'C31-C32'!N25+'C37-C38'!N25+'C43-C44'!N25</f>
        <v>590</v>
      </c>
      <c r="O25" s="27">
        <f>+'C25-C26'!O25+'C31-C32'!O25+'C37-C38'!O25+'C43-C44'!O25</f>
        <v>336</v>
      </c>
      <c r="P25" s="27">
        <f>+'C25-C26'!P25+'C31-C32'!P25+'C37-C38'!P25+'C43-C44'!P25</f>
        <v>254</v>
      </c>
      <c r="Q25" s="27"/>
      <c r="R25" s="27">
        <f>+'C25-C26'!R25+'C31-C32'!R25+'C37-C38'!R25+'C43-C44'!R25</f>
        <v>776</v>
      </c>
      <c r="S25" s="27">
        <f>+'C25-C26'!S25+'C31-C32'!S25+'C37-C38'!S25+'C43-C44'!S25</f>
        <v>443</v>
      </c>
      <c r="T25" s="27">
        <f>+'C25-C26'!T25+'C31-C32'!T25+'C37-C38'!T25+'C43-C44'!T25</f>
        <v>333</v>
      </c>
      <c r="U25" s="27"/>
      <c r="V25" s="27">
        <f>+'C25-C26'!V25+'C31-C32'!V25+'C37-C38'!V25+'C43-C44'!V25</f>
        <v>243</v>
      </c>
      <c r="W25" s="27">
        <f>+'C25-C26'!W25+'C31-C32'!W25+'C37-C38'!W25+'C43-C44'!W25</f>
        <v>130</v>
      </c>
      <c r="X25" s="27">
        <f>+'C25-C26'!X25+'C31-C32'!X25+'C37-C38'!X25+'C43-C44'!X25</f>
        <v>113</v>
      </c>
      <c r="Y25" s="27"/>
      <c r="Z25" s="27">
        <f>+'C25-C26'!Z25+'C31-C32'!Z25+'C37-C38'!Z25+'C43-C44'!Z25</f>
        <v>18</v>
      </c>
      <c r="AA25" s="27">
        <f>+'C25-C26'!AA25+'C31-C32'!AA25+'C37-C38'!AA25+'C43-C44'!AA25</f>
        <v>11</v>
      </c>
      <c r="AB25" s="27">
        <f>+'C25-C26'!AB25+'C31-C32'!AB25+'C37-C38'!AB25+'C43-C44'!AB25</f>
        <v>7</v>
      </c>
      <c r="AD25" s="145" t="s">
        <v>86</v>
      </c>
      <c r="AE25" s="146">
        <v>36464</v>
      </c>
      <c r="AF25" s="146">
        <v>18417</v>
      </c>
      <c r="AG25" s="146">
        <v>18047</v>
      </c>
      <c r="AH25" s="146"/>
      <c r="AI25" s="146">
        <v>9185</v>
      </c>
      <c r="AJ25" s="146">
        <v>4956</v>
      </c>
      <c r="AK25" s="144">
        <f t="shared" si="16"/>
        <v>4229</v>
      </c>
      <c r="AL25" s="146"/>
      <c r="AM25" s="146">
        <v>7330</v>
      </c>
      <c r="AN25" s="146">
        <v>3795</v>
      </c>
      <c r="AO25" s="144">
        <f t="shared" si="17"/>
        <v>3535</v>
      </c>
      <c r="AP25" s="146"/>
      <c r="AQ25" s="146">
        <v>6076</v>
      </c>
      <c r="AR25" s="146">
        <v>3017</v>
      </c>
      <c r="AS25" s="144">
        <f t="shared" si="18"/>
        <v>3059</v>
      </c>
      <c r="AT25" s="146"/>
      <c r="AU25" s="146">
        <v>7097</v>
      </c>
      <c r="AV25" s="146">
        <v>3519</v>
      </c>
      <c r="AW25" s="144">
        <f t="shared" si="19"/>
        <v>3578</v>
      </c>
      <c r="AX25" s="146"/>
      <c r="AY25" s="146">
        <v>5420</v>
      </c>
      <c r="AZ25" s="146">
        <v>2484</v>
      </c>
      <c r="BA25" s="144">
        <f t="shared" si="20"/>
        <v>2936</v>
      </c>
      <c r="BB25" s="146"/>
      <c r="BC25" s="146">
        <v>1356</v>
      </c>
      <c r="BD25" s="146">
        <v>646</v>
      </c>
      <c r="BE25" s="144">
        <f t="shared" si="21"/>
        <v>710</v>
      </c>
    </row>
    <row r="26" spans="1:57" s="4" customFormat="1" ht="14.25" customHeight="1" x14ac:dyDescent="0.25">
      <c r="A26" s="4" t="s">
        <v>87</v>
      </c>
      <c r="B26" s="27">
        <f>+'C25-C26'!B26+'C31-C32'!B26+'C37-C38'!B26+'C43-C44'!B26</f>
        <v>2392</v>
      </c>
      <c r="C26" s="27">
        <f>+'C25-C26'!C26+'C31-C32'!C26+'C37-C38'!C26+'C43-C44'!C26</f>
        <v>1364</v>
      </c>
      <c r="D26" s="27">
        <f>+'C25-C26'!D26+'C31-C32'!D26+'C37-C38'!D26+'C43-C44'!D26</f>
        <v>1028</v>
      </c>
      <c r="E26" s="27"/>
      <c r="F26" s="27">
        <f>+'C25-C26'!F26+'C31-C32'!F26+'C37-C38'!F26+'C43-C44'!F26</f>
        <v>749</v>
      </c>
      <c r="G26" s="27">
        <f>+'C25-C26'!G26+'C31-C32'!G26+'C37-C38'!G26+'C43-C44'!G26</f>
        <v>431</v>
      </c>
      <c r="H26" s="27">
        <f>+'C25-C26'!H26+'C31-C32'!H26+'C37-C38'!H26+'C43-C44'!H26</f>
        <v>318</v>
      </c>
      <c r="I26" s="27"/>
      <c r="J26" s="27">
        <f>+'C25-C26'!J26+'C31-C32'!J26+'C37-C38'!J26+'C43-C44'!J26</f>
        <v>634</v>
      </c>
      <c r="K26" s="27">
        <f>+'C25-C26'!K26+'C31-C32'!K26+'C37-C38'!K26+'C43-C44'!K26</f>
        <v>365</v>
      </c>
      <c r="L26" s="27">
        <f>+'C25-C26'!L26+'C31-C32'!L26+'C37-C38'!L26+'C43-C44'!L26</f>
        <v>269</v>
      </c>
      <c r="M26" s="27"/>
      <c r="N26" s="27">
        <f>+'C25-C26'!N26+'C31-C32'!N26+'C37-C38'!N26+'C43-C44'!N26</f>
        <v>406</v>
      </c>
      <c r="O26" s="27">
        <f>+'C25-C26'!O26+'C31-C32'!O26+'C37-C38'!O26+'C43-C44'!O26</f>
        <v>214</v>
      </c>
      <c r="P26" s="27">
        <f>+'C25-C26'!P26+'C31-C32'!P26+'C37-C38'!P26+'C43-C44'!P26</f>
        <v>192</v>
      </c>
      <c r="Q26" s="27"/>
      <c r="R26" s="27">
        <f>+'C25-C26'!R26+'C31-C32'!R26+'C37-C38'!R26+'C43-C44'!R26</f>
        <v>477</v>
      </c>
      <c r="S26" s="27">
        <f>+'C25-C26'!S26+'C31-C32'!S26+'C37-C38'!S26+'C43-C44'!S26</f>
        <v>285</v>
      </c>
      <c r="T26" s="27">
        <f>+'C25-C26'!T26+'C31-C32'!T26+'C37-C38'!T26+'C43-C44'!T26</f>
        <v>192</v>
      </c>
      <c r="U26" s="27"/>
      <c r="V26" s="27">
        <f>+'C25-C26'!V26+'C31-C32'!V26+'C37-C38'!V26+'C43-C44'!V26</f>
        <v>104</v>
      </c>
      <c r="W26" s="27">
        <f>+'C25-C26'!W26+'C31-C32'!W26+'C37-C38'!W26+'C43-C44'!W26</f>
        <v>52</v>
      </c>
      <c r="X26" s="27">
        <f>+'C25-C26'!X26+'C31-C32'!X26+'C37-C38'!X26+'C43-C44'!X26</f>
        <v>52</v>
      </c>
      <c r="Y26" s="27"/>
      <c r="Z26" s="27">
        <f>+'C25-C26'!Z26+'C31-C32'!Z26+'C37-C38'!Z26+'C43-C44'!Z26</f>
        <v>22</v>
      </c>
      <c r="AA26" s="27">
        <f>+'C25-C26'!AA26+'C31-C32'!AA26+'C37-C38'!AA26+'C43-C44'!AA26</f>
        <v>17</v>
      </c>
      <c r="AB26" s="27">
        <f>+'C25-C26'!AB26+'C31-C32'!AB26+'C37-C38'!AB26+'C43-C44'!AB26</f>
        <v>5</v>
      </c>
      <c r="AD26" s="145" t="s">
        <v>88</v>
      </c>
      <c r="AE26" s="146">
        <v>30661</v>
      </c>
      <c r="AF26" s="146">
        <v>14944</v>
      </c>
      <c r="AG26" s="146">
        <v>15717</v>
      </c>
      <c r="AH26" s="146"/>
      <c r="AI26" s="146">
        <v>7536</v>
      </c>
      <c r="AJ26" s="146">
        <v>3806</v>
      </c>
      <c r="AK26" s="144">
        <f t="shared" si="16"/>
        <v>3730</v>
      </c>
      <c r="AL26" s="146"/>
      <c r="AM26" s="146">
        <v>5994</v>
      </c>
      <c r="AN26" s="146">
        <v>3029</v>
      </c>
      <c r="AO26" s="144">
        <f t="shared" si="17"/>
        <v>2965</v>
      </c>
      <c r="AP26" s="146"/>
      <c r="AQ26" s="146">
        <v>5126</v>
      </c>
      <c r="AR26" s="146">
        <v>2561</v>
      </c>
      <c r="AS26" s="144">
        <f t="shared" si="18"/>
        <v>2565</v>
      </c>
      <c r="AT26" s="146"/>
      <c r="AU26" s="146">
        <v>5948</v>
      </c>
      <c r="AV26" s="146">
        <v>2765</v>
      </c>
      <c r="AW26" s="144">
        <f t="shared" si="19"/>
        <v>3183</v>
      </c>
      <c r="AX26" s="146"/>
      <c r="AY26" s="146">
        <v>4719</v>
      </c>
      <c r="AZ26" s="146">
        <v>2219</v>
      </c>
      <c r="BA26" s="144">
        <f t="shared" si="20"/>
        <v>2500</v>
      </c>
      <c r="BB26" s="146"/>
      <c r="BC26" s="146">
        <v>1338</v>
      </c>
      <c r="BD26" s="146">
        <v>564</v>
      </c>
      <c r="BE26" s="144">
        <f t="shared" si="21"/>
        <v>774</v>
      </c>
    </row>
    <row r="27" spans="1:57" s="4" customFormat="1" ht="14.25" customHeight="1" x14ac:dyDescent="0.25">
      <c r="A27" s="4" t="s">
        <v>89</v>
      </c>
      <c r="B27" s="27">
        <f>+'C25-C26'!B27+'C31-C32'!B27+'C37-C38'!B27+'C43-C44'!B27</f>
        <v>1650</v>
      </c>
      <c r="C27" s="27">
        <f>+'C25-C26'!C27+'C31-C32'!C27+'C37-C38'!C27+'C43-C44'!C27</f>
        <v>1035</v>
      </c>
      <c r="D27" s="27">
        <f>+'C25-C26'!D27+'C31-C32'!D27+'C37-C38'!D27+'C43-C44'!D27</f>
        <v>615</v>
      </c>
      <c r="E27" s="27"/>
      <c r="F27" s="27">
        <f>+'C25-C26'!F27+'C31-C32'!F27+'C37-C38'!F27+'C43-C44'!F27</f>
        <v>449</v>
      </c>
      <c r="G27" s="27">
        <f>+'C25-C26'!G27+'C31-C32'!G27+'C37-C38'!G27+'C43-C44'!G27</f>
        <v>271</v>
      </c>
      <c r="H27" s="27">
        <f>+'C25-C26'!H27+'C31-C32'!H27+'C37-C38'!H27+'C43-C44'!H27</f>
        <v>178</v>
      </c>
      <c r="I27" s="27"/>
      <c r="J27" s="27">
        <f>+'C25-C26'!J27+'C31-C32'!J27+'C37-C38'!J27+'C43-C44'!J27</f>
        <v>425</v>
      </c>
      <c r="K27" s="27">
        <f>+'C25-C26'!K27+'C31-C32'!K27+'C37-C38'!K27+'C43-C44'!K27</f>
        <v>285</v>
      </c>
      <c r="L27" s="27">
        <f>+'C25-C26'!L27+'C31-C32'!L27+'C37-C38'!L27+'C43-C44'!L27</f>
        <v>140</v>
      </c>
      <c r="M27" s="27"/>
      <c r="N27" s="27">
        <f>+'C25-C26'!N27+'C31-C32'!N27+'C37-C38'!N27+'C43-C44'!N27</f>
        <v>262</v>
      </c>
      <c r="O27" s="27">
        <f>+'C25-C26'!O27+'C31-C32'!O27+'C37-C38'!O27+'C43-C44'!O27</f>
        <v>170</v>
      </c>
      <c r="P27" s="27">
        <f>+'C25-C26'!P27+'C31-C32'!P27+'C37-C38'!P27+'C43-C44'!P27</f>
        <v>92</v>
      </c>
      <c r="Q27" s="27"/>
      <c r="R27" s="27">
        <f>+'C25-C26'!R27+'C31-C32'!R27+'C37-C38'!R27+'C43-C44'!R27</f>
        <v>348</v>
      </c>
      <c r="S27" s="27">
        <f>+'C25-C26'!S27+'C31-C32'!S27+'C37-C38'!S27+'C43-C44'!S27</f>
        <v>211</v>
      </c>
      <c r="T27" s="27">
        <f>+'C25-C26'!T27+'C31-C32'!T27+'C37-C38'!T27+'C43-C44'!T27</f>
        <v>137</v>
      </c>
      <c r="U27" s="27"/>
      <c r="V27" s="27">
        <f>+'C25-C26'!V27+'C31-C32'!V27+'C37-C38'!V27+'C43-C44'!V27</f>
        <v>148</v>
      </c>
      <c r="W27" s="27">
        <f>+'C25-C26'!W27+'C31-C32'!W27+'C37-C38'!W27+'C43-C44'!W27</f>
        <v>89</v>
      </c>
      <c r="X27" s="27">
        <f>+'C25-C26'!X27+'C31-C32'!X27+'C37-C38'!X27+'C43-C44'!X27</f>
        <v>59</v>
      </c>
      <c r="Y27" s="27"/>
      <c r="Z27" s="27">
        <f>+'C25-C26'!Z27+'C31-C32'!Z27+'C37-C38'!Z27+'C43-C44'!Z27</f>
        <v>18</v>
      </c>
      <c r="AA27" s="27">
        <f>+'C25-C26'!AA27+'C31-C32'!AA27+'C37-C38'!AA27+'C43-C44'!AA27</f>
        <v>9</v>
      </c>
      <c r="AB27" s="27">
        <f>+'C25-C26'!AB27+'C31-C32'!AB27+'C37-C38'!AB27+'C43-C44'!AB27</f>
        <v>9</v>
      </c>
      <c r="AD27" s="145" t="s">
        <v>90</v>
      </c>
      <c r="AE27" s="146">
        <v>22642</v>
      </c>
      <c r="AF27" s="146">
        <v>11077</v>
      </c>
      <c r="AG27" s="146">
        <v>11565</v>
      </c>
      <c r="AH27" s="146"/>
      <c r="AI27" s="146">
        <v>5246</v>
      </c>
      <c r="AJ27" s="146">
        <v>2790</v>
      </c>
      <c r="AK27" s="144">
        <f t="shared" si="16"/>
        <v>2456</v>
      </c>
      <c r="AL27" s="146"/>
      <c r="AM27" s="146">
        <v>4177</v>
      </c>
      <c r="AN27" s="146">
        <v>2116</v>
      </c>
      <c r="AO27" s="144">
        <f t="shared" si="17"/>
        <v>2061</v>
      </c>
      <c r="AP27" s="146"/>
      <c r="AQ27" s="146">
        <v>3752</v>
      </c>
      <c r="AR27" s="146">
        <v>1850</v>
      </c>
      <c r="AS27" s="144">
        <f t="shared" si="18"/>
        <v>1902</v>
      </c>
      <c r="AT27" s="146"/>
      <c r="AU27" s="146">
        <v>4751</v>
      </c>
      <c r="AV27" s="146">
        <v>2208</v>
      </c>
      <c r="AW27" s="144">
        <f t="shared" si="19"/>
        <v>2543</v>
      </c>
      <c r="AX27" s="146"/>
      <c r="AY27" s="146">
        <v>3777</v>
      </c>
      <c r="AZ27" s="146">
        <v>1727</v>
      </c>
      <c r="BA27" s="144">
        <f t="shared" si="20"/>
        <v>2050</v>
      </c>
      <c r="BB27" s="146"/>
      <c r="BC27" s="146">
        <v>939</v>
      </c>
      <c r="BD27" s="146">
        <v>386</v>
      </c>
      <c r="BE27" s="144">
        <f t="shared" si="21"/>
        <v>553</v>
      </c>
    </row>
    <row r="28" spans="1:57" s="4" customFormat="1" ht="14.25" customHeight="1" x14ac:dyDescent="0.25">
      <c r="A28" s="4" t="s">
        <v>91</v>
      </c>
      <c r="B28" s="27">
        <f>+'C25-C26'!B28+'C31-C32'!B28+'C37-C38'!B28+'C43-C44'!B28</f>
        <v>2608</v>
      </c>
      <c r="C28" s="27">
        <f>+'C25-C26'!C28+'C31-C32'!C28+'C37-C38'!C28+'C43-C44'!C28</f>
        <v>1590</v>
      </c>
      <c r="D28" s="27">
        <f>+'C25-C26'!D28+'C31-C32'!D28+'C37-C38'!D28+'C43-C44'!D28</f>
        <v>1018</v>
      </c>
      <c r="E28" s="27"/>
      <c r="F28" s="27">
        <f>+'C25-C26'!F28+'C31-C32'!F28+'C37-C38'!F28+'C43-C44'!F28</f>
        <v>802</v>
      </c>
      <c r="G28" s="27">
        <f>+'C25-C26'!G28+'C31-C32'!G28+'C37-C38'!G28+'C43-C44'!G28</f>
        <v>505</v>
      </c>
      <c r="H28" s="27">
        <f>+'C25-C26'!H28+'C31-C32'!H28+'C37-C38'!H28+'C43-C44'!H28</f>
        <v>297</v>
      </c>
      <c r="I28" s="27"/>
      <c r="J28" s="27">
        <f>+'C25-C26'!J28+'C31-C32'!J28+'C37-C38'!J28+'C43-C44'!J28</f>
        <v>695</v>
      </c>
      <c r="K28" s="27">
        <f>+'C25-C26'!K28+'C31-C32'!K28+'C37-C38'!K28+'C43-C44'!K28</f>
        <v>404</v>
      </c>
      <c r="L28" s="27">
        <f>+'C25-C26'!L28+'C31-C32'!L28+'C37-C38'!L28+'C43-C44'!L28</f>
        <v>291</v>
      </c>
      <c r="M28" s="27"/>
      <c r="N28" s="27">
        <f>+'C25-C26'!N28+'C31-C32'!N28+'C37-C38'!N28+'C43-C44'!N28</f>
        <v>391</v>
      </c>
      <c r="O28" s="27">
        <f>+'C25-C26'!O28+'C31-C32'!O28+'C37-C38'!O28+'C43-C44'!O28</f>
        <v>253</v>
      </c>
      <c r="P28" s="27">
        <f>+'C25-C26'!P28+'C31-C32'!P28+'C37-C38'!P28+'C43-C44'!P28</f>
        <v>138</v>
      </c>
      <c r="Q28" s="27"/>
      <c r="R28" s="27">
        <f>+'C25-C26'!R28+'C31-C32'!R28+'C37-C38'!R28+'C43-C44'!R28</f>
        <v>547</v>
      </c>
      <c r="S28" s="27">
        <f>+'C25-C26'!S28+'C31-C32'!S28+'C37-C38'!S28+'C43-C44'!S28</f>
        <v>323</v>
      </c>
      <c r="T28" s="27">
        <f>+'C25-C26'!T28+'C31-C32'!T28+'C37-C38'!T28+'C43-C44'!T28</f>
        <v>224</v>
      </c>
      <c r="U28" s="27"/>
      <c r="V28" s="27">
        <f>+'C25-C26'!V28+'C31-C32'!V28+'C37-C38'!V28+'C43-C44'!V28</f>
        <v>168</v>
      </c>
      <c r="W28" s="27">
        <f>+'C25-C26'!W28+'C31-C32'!W28+'C37-C38'!W28+'C43-C44'!W28</f>
        <v>103</v>
      </c>
      <c r="X28" s="27">
        <f>+'C25-C26'!X28+'C31-C32'!X28+'C37-C38'!X28+'C43-C44'!X28</f>
        <v>65</v>
      </c>
      <c r="Y28" s="27"/>
      <c r="Z28" s="27">
        <f>+'C25-C26'!Z28+'C31-C32'!Z28+'C37-C38'!Z28+'C43-C44'!Z28</f>
        <v>5</v>
      </c>
      <c r="AA28" s="27">
        <f>+'C25-C26'!AA28+'C31-C32'!AA28+'C37-C38'!AA28+'C43-C44'!AA28</f>
        <v>2</v>
      </c>
      <c r="AB28" s="27">
        <f>+'C25-C26'!AB28+'C31-C32'!AB28+'C37-C38'!AB28+'C43-C44'!AB28</f>
        <v>3</v>
      </c>
      <c r="AD28" s="189" t="s">
        <v>92</v>
      </c>
      <c r="AE28" s="146">
        <v>25304</v>
      </c>
      <c r="AF28" s="146">
        <v>12621</v>
      </c>
      <c r="AG28" s="146">
        <v>12683</v>
      </c>
      <c r="AH28" s="146"/>
      <c r="AI28" s="146">
        <v>6270</v>
      </c>
      <c r="AJ28" s="146">
        <v>3390</v>
      </c>
      <c r="AK28" s="144">
        <f t="shared" si="16"/>
        <v>2880</v>
      </c>
      <c r="AL28" s="146"/>
      <c r="AM28" s="146">
        <v>4955</v>
      </c>
      <c r="AN28" s="146">
        <v>2562</v>
      </c>
      <c r="AO28" s="144">
        <f t="shared" si="17"/>
        <v>2393</v>
      </c>
      <c r="AP28" s="146"/>
      <c r="AQ28" s="146">
        <v>4096</v>
      </c>
      <c r="AR28" s="146">
        <v>2126</v>
      </c>
      <c r="AS28" s="144">
        <f t="shared" si="18"/>
        <v>1970</v>
      </c>
      <c r="AT28" s="146"/>
      <c r="AU28" s="146">
        <v>5256</v>
      </c>
      <c r="AV28" s="146">
        <v>2448</v>
      </c>
      <c r="AW28" s="144">
        <f t="shared" si="19"/>
        <v>2808</v>
      </c>
      <c r="AX28" s="146"/>
      <c r="AY28" s="146">
        <v>3854</v>
      </c>
      <c r="AZ28" s="146">
        <v>1701</v>
      </c>
      <c r="BA28" s="144">
        <f t="shared" si="20"/>
        <v>2153</v>
      </c>
      <c r="BB28" s="146"/>
      <c r="BC28" s="146">
        <v>873</v>
      </c>
      <c r="BD28" s="146">
        <v>394</v>
      </c>
      <c r="BE28" s="144">
        <f t="shared" si="21"/>
        <v>479</v>
      </c>
    </row>
    <row r="29" spans="1:57" s="4" customFormat="1" ht="14.25" customHeight="1" x14ac:dyDescent="0.25">
      <c r="A29" s="4" t="s">
        <v>93</v>
      </c>
      <c r="B29" s="27">
        <f>+'C25-C26'!B29+'C31-C32'!B29+'C37-C38'!B29+'C43-C44'!B29</f>
        <v>1869</v>
      </c>
      <c r="C29" s="27">
        <f>+'C25-C26'!C29+'C31-C32'!C29+'C37-C38'!C29+'C43-C44'!C29</f>
        <v>1121</v>
      </c>
      <c r="D29" s="27">
        <f>+'C25-C26'!D29+'C31-C32'!D29+'C37-C38'!D29+'C43-C44'!D29</f>
        <v>748</v>
      </c>
      <c r="E29" s="27"/>
      <c r="F29" s="27">
        <f>+'C25-C26'!F29+'C31-C32'!F29+'C37-C38'!F29+'C43-C44'!F29</f>
        <v>515</v>
      </c>
      <c r="G29" s="27">
        <f>+'C25-C26'!G29+'C31-C32'!G29+'C37-C38'!G29+'C43-C44'!G29</f>
        <v>323</v>
      </c>
      <c r="H29" s="27">
        <f>+'C25-C26'!H29+'C31-C32'!H29+'C37-C38'!H29+'C43-C44'!H29</f>
        <v>192</v>
      </c>
      <c r="I29" s="27"/>
      <c r="J29" s="27">
        <f>+'C25-C26'!J29+'C31-C32'!J29+'C37-C38'!J29+'C43-C44'!J29</f>
        <v>536</v>
      </c>
      <c r="K29" s="27">
        <f>+'C25-C26'!K29+'C31-C32'!K29+'C37-C38'!K29+'C43-C44'!K29</f>
        <v>315</v>
      </c>
      <c r="L29" s="27">
        <f>+'C25-C26'!L29+'C31-C32'!L29+'C37-C38'!L29+'C43-C44'!L29</f>
        <v>221</v>
      </c>
      <c r="M29" s="27"/>
      <c r="N29" s="27">
        <f>+'C25-C26'!N29+'C31-C32'!N29+'C37-C38'!N29+'C43-C44'!N29</f>
        <v>362</v>
      </c>
      <c r="O29" s="27">
        <f>+'C25-C26'!O29+'C31-C32'!O29+'C37-C38'!O29+'C43-C44'!O29</f>
        <v>234</v>
      </c>
      <c r="P29" s="27">
        <f>+'C25-C26'!P29+'C31-C32'!P29+'C37-C38'!P29+'C43-C44'!P29</f>
        <v>128</v>
      </c>
      <c r="Q29" s="27"/>
      <c r="R29" s="27">
        <f>+'C25-C26'!R29+'C31-C32'!R29+'C37-C38'!R29+'C43-C44'!R29</f>
        <v>295</v>
      </c>
      <c r="S29" s="27">
        <f>+'C25-C26'!S29+'C31-C32'!S29+'C37-C38'!S29+'C43-C44'!S29</f>
        <v>169</v>
      </c>
      <c r="T29" s="27">
        <f>+'C25-C26'!T29+'C31-C32'!T29+'C37-C38'!T29+'C43-C44'!T29</f>
        <v>126</v>
      </c>
      <c r="U29" s="27"/>
      <c r="V29" s="27">
        <f>+'C25-C26'!V29+'C31-C32'!V29+'C37-C38'!V29+'C43-C44'!V29</f>
        <v>148</v>
      </c>
      <c r="W29" s="27">
        <f>+'C25-C26'!W29+'C31-C32'!W29+'C37-C38'!W29+'C43-C44'!W29</f>
        <v>71</v>
      </c>
      <c r="X29" s="27">
        <f>+'C25-C26'!X29+'C31-C32'!X29+'C37-C38'!X29+'C43-C44'!X29</f>
        <v>77</v>
      </c>
      <c r="Y29" s="27"/>
      <c r="Z29" s="27">
        <f>+'C25-C26'!Z29+'C31-C32'!Z29+'C37-C38'!Z29+'C43-C44'!Z29</f>
        <v>13</v>
      </c>
      <c r="AA29" s="27">
        <f>+'C25-C26'!AA29+'C31-C32'!AA29+'C37-C38'!AA29+'C43-C44'!AA29</f>
        <v>9</v>
      </c>
      <c r="AB29" s="27">
        <f>+'C25-C26'!AB29+'C31-C32'!AB29+'C37-C38'!AB29+'C43-C44'!AB29</f>
        <v>4</v>
      </c>
      <c r="AD29" s="145" t="s">
        <v>94</v>
      </c>
      <c r="AE29" s="146">
        <v>24193</v>
      </c>
      <c r="AF29" s="146">
        <v>11718</v>
      </c>
      <c r="AG29" s="146">
        <v>12475</v>
      </c>
      <c r="AH29" s="146"/>
      <c r="AI29" s="146">
        <v>5860</v>
      </c>
      <c r="AJ29" s="146">
        <v>3106</v>
      </c>
      <c r="AK29" s="144">
        <f t="shared" si="16"/>
        <v>2754</v>
      </c>
      <c r="AL29" s="146"/>
      <c r="AM29" s="146">
        <v>4875</v>
      </c>
      <c r="AN29" s="146">
        <v>2476</v>
      </c>
      <c r="AO29" s="144">
        <f t="shared" si="17"/>
        <v>2399</v>
      </c>
      <c r="AP29" s="146"/>
      <c r="AQ29" s="146">
        <v>3993</v>
      </c>
      <c r="AR29" s="146">
        <v>1921</v>
      </c>
      <c r="AS29" s="144">
        <f t="shared" si="18"/>
        <v>2072</v>
      </c>
      <c r="AT29" s="146"/>
      <c r="AU29" s="146">
        <v>4911</v>
      </c>
      <c r="AV29" s="146">
        <v>2228</v>
      </c>
      <c r="AW29" s="144">
        <f t="shared" si="19"/>
        <v>2683</v>
      </c>
      <c r="AX29" s="146"/>
      <c r="AY29" s="146">
        <v>3631</v>
      </c>
      <c r="AZ29" s="146">
        <v>1586</v>
      </c>
      <c r="BA29" s="144">
        <f t="shared" si="20"/>
        <v>2045</v>
      </c>
      <c r="BB29" s="146"/>
      <c r="BC29" s="146">
        <v>923</v>
      </c>
      <c r="BD29" s="146">
        <v>401</v>
      </c>
      <c r="BE29" s="144">
        <f t="shared" si="21"/>
        <v>522</v>
      </c>
    </row>
    <row r="30" spans="1:57" s="4" customFormat="1" ht="14.25" customHeight="1" x14ac:dyDescent="0.25"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D30" s="187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</row>
    <row r="31" spans="1:57" s="8" customFormat="1" ht="14.25" customHeight="1" x14ac:dyDescent="0.25">
      <c r="A31" s="8" t="s">
        <v>40</v>
      </c>
      <c r="B31" s="113">
        <f>+'C25-C26'!B31+'C31-C32'!B31+'C37-C38'!B31+'C43-C44'!B31</f>
        <v>8062</v>
      </c>
      <c r="C31" s="113">
        <f>+'C25-C26'!C31+'C31-C32'!C31+'C37-C38'!C31+'C43-C44'!C31</f>
        <v>5062</v>
      </c>
      <c r="D31" s="113">
        <f>+'C25-C26'!D31+'C31-C32'!D31+'C37-C38'!D31+'C43-C44'!D31</f>
        <v>3000</v>
      </c>
      <c r="E31" s="113"/>
      <c r="F31" s="113">
        <f>+'C25-C26'!F31+'C31-C32'!F31+'C37-C38'!F31+'C43-C44'!F31</f>
        <v>2664</v>
      </c>
      <c r="G31" s="113">
        <f>+'C25-C26'!G31+'C31-C32'!G31+'C37-C38'!G31+'C43-C44'!G31</f>
        <v>1669</v>
      </c>
      <c r="H31" s="113">
        <f>+'C25-C26'!H31+'C31-C32'!H31+'C37-C38'!H31+'C43-C44'!H31</f>
        <v>995</v>
      </c>
      <c r="I31" s="113"/>
      <c r="J31" s="113">
        <f>+'C25-C26'!J31+'C31-C32'!J31+'C37-C38'!J31+'C43-C44'!J31</f>
        <v>2229</v>
      </c>
      <c r="K31" s="113">
        <f>+'C25-C26'!K31+'C31-C32'!K31+'C37-C38'!K31+'C43-C44'!K31</f>
        <v>1450</v>
      </c>
      <c r="L31" s="113">
        <f>+'C25-C26'!L31+'C31-C32'!L31+'C37-C38'!L31+'C43-C44'!L31</f>
        <v>779</v>
      </c>
      <c r="M31" s="113"/>
      <c r="N31" s="113">
        <f>+'C25-C26'!N31+'C31-C32'!N31+'C37-C38'!N31+'C43-C44'!N31</f>
        <v>1178</v>
      </c>
      <c r="O31" s="113">
        <f>+'C25-C26'!O31+'C31-C32'!O31+'C37-C38'!O31+'C43-C44'!O31</f>
        <v>764</v>
      </c>
      <c r="P31" s="113">
        <f>+'C25-C26'!P31+'C31-C32'!P31+'C37-C38'!P31+'C43-C44'!P31</f>
        <v>414</v>
      </c>
      <c r="Q31" s="113"/>
      <c r="R31" s="113">
        <f>+'C25-C26'!R31+'C31-C32'!R31+'C37-C38'!R31+'C43-C44'!R31</f>
        <v>1514</v>
      </c>
      <c r="S31" s="113">
        <f>+'C25-C26'!S31+'C31-C32'!S31+'C37-C38'!S31+'C43-C44'!S31</f>
        <v>886</v>
      </c>
      <c r="T31" s="113">
        <f>+'C25-C26'!T31+'C31-C32'!T31+'C37-C38'!T31+'C43-C44'!T31</f>
        <v>628</v>
      </c>
      <c r="U31" s="113"/>
      <c r="V31" s="113">
        <f>+'C25-C26'!V31+'C31-C32'!V31+'C37-C38'!V31+'C43-C44'!V31</f>
        <v>421</v>
      </c>
      <c r="W31" s="113">
        <f>+'C25-C26'!W31+'C31-C32'!W31+'C37-C38'!W31+'C43-C44'!W31</f>
        <v>265</v>
      </c>
      <c r="X31" s="113">
        <f>+'C25-C26'!X31+'C31-C32'!X31+'C37-C38'!X31+'C43-C44'!X31</f>
        <v>156</v>
      </c>
      <c r="Y31" s="113"/>
      <c r="Z31" s="113">
        <f>+'C25-C26'!Z31+'C31-C32'!Z31+'C37-C38'!Z31+'C43-C44'!Z31</f>
        <v>56</v>
      </c>
      <c r="AA31" s="113">
        <f>+'C25-C26'!AA31+'C31-C32'!AA31+'C37-C38'!AA31+'C43-C44'!AA31</f>
        <v>28</v>
      </c>
      <c r="AB31" s="113">
        <f>+'C25-C26'!AB31+'C31-C32'!AB31+'C37-C38'!AB31+'C43-C44'!AB31</f>
        <v>28</v>
      </c>
      <c r="AD31" s="185" t="s">
        <v>40</v>
      </c>
      <c r="AE31" s="190">
        <f>SUM(AE33:AE39)</f>
        <v>86595</v>
      </c>
      <c r="AF31" s="190">
        <f t="shared" ref="AF31:BD31" si="22">SUM(AF33:AF39)</f>
        <v>43320</v>
      </c>
      <c r="AG31" s="190">
        <f t="shared" si="22"/>
        <v>43275</v>
      </c>
      <c r="AH31" s="190"/>
      <c r="AI31" s="190">
        <f t="shared" si="22"/>
        <v>22049</v>
      </c>
      <c r="AJ31" s="190">
        <f t="shared" si="22"/>
        <v>11804</v>
      </c>
      <c r="AK31" s="144">
        <f>+AI31-AJ31</f>
        <v>10245</v>
      </c>
      <c r="AL31" s="190"/>
      <c r="AM31" s="190">
        <f t="shared" si="22"/>
        <v>17894</v>
      </c>
      <c r="AN31" s="190">
        <f t="shared" si="22"/>
        <v>9304</v>
      </c>
      <c r="AO31" s="144">
        <f>+AM31-AN31</f>
        <v>8590</v>
      </c>
      <c r="AP31" s="190"/>
      <c r="AQ31" s="190">
        <f t="shared" si="22"/>
        <v>14412</v>
      </c>
      <c r="AR31" s="190">
        <f t="shared" si="22"/>
        <v>7181</v>
      </c>
      <c r="AS31" s="144">
        <f>+AQ31-AR31</f>
        <v>7231</v>
      </c>
      <c r="AT31" s="190"/>
      <c r="AU31" s="190">
        <f t="shared" si="22"/>
        <v>16577</v>
      </c>
      <c r="AV31" s="190">
        <f t="shared" si="22"/>
        <v>7928</v>
      </c>
      <c r="AW31" s="144">
        <f>+AU31-AV31</f>
        <v>8649</v>
      </c>
      <c r="AX31" s="190"/>
      <c r="AY31" s="190">
        <f t="shared" si="22"/>
        <v>12071</v>
      </c>
      <c r="AZ31" s="190">
        <f t="shared" si="22"/>
        <v>5587</v>
      </c>
      <c r="BA31" s="144">
        <f>+AY31-AZ31</f>
        <v>6484</v>
      </c>
      <c r="BB31" s="190"/>
      <c r="BC31" s="190">
        <f t="shared" si="22"/>
        <v>3592</v>
      </c>
      <c r="BD31" s="190">
        <f t="shared" si="22"/>
        <v>1516</v>
      </c>
      <c r="BE31" s="144">
        <f>+BC31-BD31</f>
        <v>2076</v>
      </c>
    </row>
    <row r="32" spans="1:57" s="4" customFormat="1" ht="6" customHeight="1" x14ac:dyDescent="0.25">
      <c r="A32" s="26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D32" s="187"/>
      <c r="AE32" s="146"/>
      <c r="AF32" s="146"/>
      <c r="AG32" s="146"/>
      <c r="AH32" s="146"/>
      <c r="AI32" s="146"/>
      <c r="AJ32" s="146"/>
      <c r="AK32" s="188"/>
      <c r="AL32" s="146"/>
      <c r="AM32" s="146"/>
      <c r="AN32" s="146"/>
      <c r="AO32" s="188"/>
      <c r="AP32" s="146"/>
      <c r="AQ32" s="146"/>
      <c r="AR32" s="146"/>
      <c r="AS32" s="188"/>
      <c r="AT32" s="146"/>
      <c r="AU32" s="146"/>
      <c r="AV32" s="146"/>
      <c r="AW32" s="188"/>
      <c r="AX32" s="146"/>
      <c r="AY32" s="146"/>
      <c r="AZ32" s="146"/>
      <c r="BA32" s="188"/>
      <c r="BB32" s="146"/>
      <c r="BC32" s="146"/>
      <c r="BD32" s="146"/>
      <c r="BE32" s="188"/>
    </row>
    <row r="33" spans="1:59" s="4" customFormat="1" ht="14.25" customHeight="1" x14ac:dyDescent="0.25">
      <c r="A33" s="4" t="s">
        <v>81</v>
      </c>
      <c r="B33" s="27">
        <f>+'C25-C26'!B33+'C31-C32'!B33+'C37-C38'!B33+'C43-C44'!B33</f>
        <v>1332</v>
      </c>
      <c r="C33" s="27">
        <f>+'C25-C26'!C33+'C31-C32'!C33+'C37-C38'!C33+'C43-C44'!C33</f>
        <v>828</v>
      </c>
      <c r="D33" s="27">
        <f>+'C25-C26'!D33+'C31-C32'!D33+'C37-C38'!D33+'C43-C44'!D33</f>
        <v>504</v>
      </c>
      <c r="E33" s="27"/>
      <c r="F33" s="27">
        <f>+'C25-C26'!F33+'C31-C32'!F33+'C37-C38'!F33+'C43-C44'!F33</f>
        <v>348</v>
      </c>
      <c r="G33" s="27">
        <f>+'C25-C26'!G33+'C31-C32'!G33+'C37-C38'!G33+'C43-C44'!G33</f>
        <v>226</v>
      </c>
      <c r="H33" s="27">
        <f>+'C25-C26'!H33+'C31-C32'!H33+'C37-C38'!H33+'C43-C44'!H33</f>
        <v>122</v>
      </c>
      <c r="I33" s="27"/>
      <c r="J33" s="27">
        <f>+'C25-C26'!J33+'C31-C32'!J33+'C37-C38'!J33+'C43-C44'!J33</f>
        <v>376</v>
      </c>
      <c r="K33" s="27">
        <f>+'C25-C26'!K33+'C31-C32'!K33+'C37-C38'!K33+'C43-C44'!K33</f>
        <v>243</v>
      </c>
      <c r="L33" s="27">
        <f>+'C25-C26'!L33+'C31-C32'!L33+'C37-C38'!L33+'C43-C44'!L33</f>
        <v>133</v>
      </c>
      <c r="M33" s="27"/>
      <c r="N33" s="27">
        <f>+'C25-C26'!N33+'C31-C32'!N33+'C37-C38'!N33+'C43-C44'!N33</f>
        <v>208</v>
      </c>
      <c r="O33" s="27">
        <f>+'C25-C26'!O33+'C31-C32'!O33+'C37-C38'!O33+'C43-C44'!O33</f>
        <v>121</v>
      </c>
      <c r="P33" s="27">
        <f>+'C25-C26'!P33+'C31-C32'!P33+'C37-C38'!P33+'C43-C44'!P33</f>
        <v>87</v>
      </c>
      <c r="Q33" s="27"/>
      <c r="R33" s="27">
        <f>+'C25-C26'!R33+'C31-C32'!R33+'C37-C38'!R33+'C43-C44'!R33</f>
        <v>329</v>
      </c>
      <c r="S33" s="27">
        <f>+'C25-C26'!S33+'C31-C32'!S33+'C37-C38'!S33+'C43-C44'!S33</f>
        <v>189</v>
      </c>
      <c r="T33" s="27">
        <f>+'C25-C26'!T33+'C31-C32'!T33+'C37-C38'!T33+'C43-C44'!T33</f>
        <v>140</v>
      </c>
      <c r="U33" s="27"/>
      <c r="V33" s="27">
        <f>+'C25-C26'!V33+'C31-C32'!V33+'C37-C38'!V33+'C43-C44'!V33</f>
        <v>58</v>
      </c>
      <c r="W33" s="27">
        <f>+'C25-C26'!W33+'C31-C32'!W33+'C37-C38'!W33+'C43-C44'!W33</f>
        <v>43</v>
      </c>
      <c r="X33" s="27">
        <f>+'C25-C26'!X33+'C31-C32'!X33+'C37-C38'!X33+'C43-C44'!X33</f>
        <v>15</v>
      </c>
      <c r="Y33" s="27"/>
      <c r="Z33" s="27">
        <f>+'C25-C26'!Z33+'C31-C32'!Z33+'C37-C38'!Z33+'C43-C44'!Z33</f>
        <v>13</v>
      </c>
      <c r="AA33" s="27">
        <f>+'C25-C26'!AA33+'C31-C32'!AA33+'C37-C38'!AA33+'C43-C44'!AA33</f>
        <v>6</v>
      </c>
      <c r="AB33" s="27">
        <f>+'C25-C26'!AB33+'C31-C32'!AB33+'C37-C38'!AB33+'C43-C44'!AB33</f>
        <v>7</v>
      </c>
      <c r="AD33" s="186" t="s">
        <v>82</v>
      </c>
      <c r="AE33" s="146">
        <v>13479</v>
      </c>
      <c r="AF33" s="146">
        <v>6846</v>
      </c>
      <c r="AG33" s="146">
        <v>6633</v>
      </c>
      <c r="AH33" s="146"/>
      <c r="AI33" s="146">
        <v>2970</v>
      </c>
      <c r="AJ33" s="146">
        <v>1657</v>
      </c>
      <c r="AK33" s="144">
        <f>+AI33-AJ33</f>
        <v>1313</v>
      </c>
      <c r="AL33" s="146"/>
      <c r="AM33" s="146">
        <v>2642</v>
      </c>
      <c r="AN33" s="146">
        <v>1382</v>
      </c>
      <c r="AO33" s="144">
        <f>+AM33-AN33</f>
        <v>1260</v>
      </c>
      <c r="AP33" s="146"/>
      <c r="AQ33" s="146">
        <v>2161</v>
      </c>
      <c r="AR33" s="146">
        <v>1100</v>
      </c>
      <c r="AS33" s="144">
        <f>+AQ33-AR33</f>
        <v>1061</v>
      </c>
      <c r="AT33" s="146"/>
      <c r="AU33" s="146">
        <v>2901</v>
      </c>
      <c r="AV33" s="146">
        <v>1383</v>
      </c>
      <c r="AW33" s="144">
        <f>+AU33-AV33</f>
        <v>1518</v>
      </c>
      <c r="AX33" s="146"/>
      <c r="AY33" s="146">
        <v>2101</v>
      </c>
      <c r="AZ33" s="146">
        <v>1006</v>
      </c>
      <c r="BA33" s="144">
        <f>+AY33-AZ33</f>
        <v>1095</v>
      </c>
      <c r="BB33" s="146"/>
      <c r="BC33" s="146">
        <v>704</v>
      </c>
      <c r="BD33" s="146">
        <v>318</v>
      </c>
      <c r="BE33" s="144">
        <f>+BC33-BD33</f>
        <v>386</v>
      </c>
    </row>
    <row r="34" spans="1:59" s="4" customFormat="1" ht="14.25" customHeight="1" x14ac:dyDescent="0.25">
      <c r="A34" s="4" t="s">
        <v>83</v>
      </c>
      <c r="B34" s="27">
        <f>+'C25-C26'!B34+'C31-C32'!B34+'C37-C38'!B34+'C43-C44'!B34</f>
        <v>2214</v>
      </c>
      <c r="C34" s="27">
        <f>+'C25-C26'!C34+'C31-C32'!C34+'C37-C38'!C34+'C43-C44'!C34</f>
        <v>1387</v>
      </c>
      <c r="D34" s="27">
        <f>+'C25-C26'!D34+'C31-C32'!D34+'C37-C38'!D34+'C43-C44'!D34</f>
        <v>827</v>
      </c>
      <c r="E34" s="27"/>
      <c r="F34" s="27">
        <f>+'C25-C26'!F34+'C31-C32'!F34+'C37-C38'!F34+'C43-C44'!F34</f>
        <v>804</v>
      </c>
      <c r="G34" s="27">
        <f>+'C25-C26'!G34+'C31-C32'!G34+'C37-C38'!G34+'C43-C44'!G34</f>
        <v>508</v>
      </c>
      <c r="H34" s="27">
        <f>+'C25-C26'!H34+'C31-C32'!H34+'C37-C38'!H34+'C43-C44'!H34</f>
        <v>296</v>
      </c>
      <c r="I34" s="27"/>
      <c r="J34" s="27">
        <f>+'C25-C26'!J34+'C31-C32'!J34+'C37-C38'!J34+'C43-C44'!J34</f>
        <v>602</v>
      </c>
      <c r="K34" s="27">
        <f>+'C25-C26'!K34+'C31-C32'!K34+'C37-C38'!K34+'C43-C44'!K34</f>
        <v>381</v>
      </c>
      <c r="L34" s="27">
        <f>+'C25-C26'!L34+'C31-C32'!L34+'C37-C38'!L34+'C43-C44'!L34</f>
        <v>221</v>
      </c>
      <c r="M34" s="27"/>
      <c r="N34" s="27">
        <f>+'C25-C26'!N34+'C31-C32'!N34+'C37-C38'!N34+'C43-C44'!N34</f>
        <v>302</v>
      </c>
      <c r="O34" s="27">
        <f>+'C25-C26'!O34+'C31-C32'!O34+'C37-C38'!O34+'C43-C44'!O34</f>
        <v>204</v>
      </c>
      <c r="P34" s="27">
        <f>+'C25-C26'!P34+'C31-C32'!P34+'C37-C38'!P34+'C43-C44'!P34</f>
        <v>98</v>
      </c>
      <c r="Q34" s="27"/>
      <c r="R34" s="27">
        <f>+'C25-C26'!R34+'C31-C32'!R34+'C37-C38'!R34+'C43-C44'!R34</f>
        <v>405</v>
      </c>
      <c r="S34" s="27">
        <f>+'C25-C26'!S34+'C31-C32'!S34+'C37-C38'!S34+'C43-C44'!S34</f>
        <v>239</v>
      </c>
      <c r="T34" s="27">
        <f>+'C25-C26'!T34+'C31-C32'!T34+'C37-C38'!T34+'C43-C44'!T34</f>
        <v>166</v>
      </c>
      <c r="U34" s="27"/>
      <c r="V34" s="27">
        <f>+'C25-C26'!V34+'C31-C32'!V34+'C37-C38'!V34+'C43-C44'!V34</f>
        <v>93</v>
      </c>
      <c r="W34" s="27">
        <f>+'C25-C26'!W34+'C31-C32'!W34+'C37-C38'!W34+'C43-C44'!W34</f>
        <v>51</v>
      </c>
      <c r="X34" s="27">
        <f>+'C25-C26'!X34+'C31-C32'!X34+'C37-C38'!X34+'C43-C44'!X34</f>
        <v>42</v>
      </c>
      <c r="Y34" s="27"/>
      <c r="Z34" s="27">
        <f>+'C25-C26'!Z34+'C31-C32'!Z34+'C37-C38'!Z34+'C43-C44'!Z34</f>
        <v>8</v>
      </c>
      <c r="AA34" s="27">
        <f>+'C25-C26'!AA34+'C31-C32'!AA34+'C37-C38'!AA34+'C43-C44'!AA34</f>
        <v>4</v>
      </c>
      <c r="AB34" s="27">
        <f>+'C25-C26'!AB34+'C31-C32'!AB34+'C37-C38'!AB34+'C43-C44'!AB34</f>
        <v>4</v>
      </c>
      <c r="AD34" s="145" t="s">
        <v>84</v>
      </c>
      <c r="AE34" s="146">
        <v>26138</v>
      </c>
      <c r="AF34" s="146">
        <v>12816</v>
      </c>
      <c r="AG34" s="146">
        <v>13322</v>
      </c>
      <c r="AH34" s="146"/>
      <c r="AI34" s="146">
        <v>6725</v>
      </c>
      <c r="AJ34" s="146">
        <v>3535</v>
      </c>
      <c r="AK34" s="144">
        <f t="shared" ref="AK34:AK39" si="23">+AI34-AJ34</f>
        <v>3190</v>
      </c>
      <c r="AL34" s="146"/>
      <c r="AM34" s="146">
        <v>5394</v>
      </c>
      <c r="AN34" s="146">
        <v>2733</v>
      </c>
      <c r="AO34" s="144">
        <f t="shared" ref="AO34:AO39" si="24">+AM34-AN34</f>
        <v>2661</v>
      </c>
      <c r="AP34" s="146"/>
      <c r="AQ34" s="146">
        <v>4349</v>
      </c>
      <c r="AR34" s="146">
        <v>2084</v>
      </c>
      <c r="AS34" s="144">
        <f t="shared" ref="AS34:AS39" si="25">+AQ34-AR34</f>
        <v>2265</v>
      </c>
      <c r="AT34" s="146"/>
      <c r="AU34" s="146">
        <v>4950</v>
      </c>
      <c r="AV34" s="146">
        <v>2349</v>
      </c>
      <c r="AW34" s="144">
        <f t="shared" ref="AW34:AW39" si="26">+AU34-AV34</f>
        <v>2601</v>
      </c>
      <c r="AX34" s="146"/>
      <c r="AY34" s="146">
        <v>3484</v>
      </c>
      <c r="AZ34" s="146">
        <v>1595</v>
      </c>
      <c r="BA34" s="144">
        <f t="shared" ref="BA34:BA39" si="27">+AY34-AZ34</f>
        <v>1889</v>
      </c>
      <c r="BB34" s="146"/>
      <c r="BC34" s="146">
        <v>1236</v>
      </c>
      <c r="BD34" s="146">
        <v>520</v>
      </c>
      <c r="BE34" s="144">
        <f t="shared" ref="BE34:BE39" si="28">+BC34-BD34</f>
        <v>716</v>
      </c>
    </row>
    <row r="35" spans="1:59" s="4" customFormat="1" ht="14.25" customHeight="1" x14ac:dyDescent="0.25">
      <c r="A35" s="4" t="s">
        <v>85</v>
      </c>
      <c r="B35" s="27">
        <f>+'C25-C26'!B35+'C31-C32'!B35+'C37-C38'!B35+'C43-C44'!B35</f>
        <v>411</v>
      </c>
      <c r="C35" s="27">
        <f>+'C25-C26'!C35+'C31-C32'!C35+'C37-C38'!C35+'C43-C44'!C35</f>
        <v>266</v>
      </c>
      <c r="D35" s="27">
        <f>+'C25-C26'!D35+'C31-C32'!D35+'C37-C38'!D35+'C43-C44'!D35</f>
        <v>145</v>
      </c>
      <c r="E35" s="27"/>
      <c r="F35" s="27">
        <f>+'C25-C26'!F35+'C31-C32'!F35+'C37-C38'!F35+'C43-C44'!F35</f>
        <v>114</v>
      </c>
      <c r="G35" s="27">
        <f>+'C25-C26'!G35+'C31-C32'!G35+'C37-C38'!G35+'C43-C44'!G35</f>
        <v>80</v>
      </c>
      <c r="H35" s="27">
        <f>+'C25-C26'!H35+'C31-C32'!H35+'C37-C38'!H35+'C43-C44'!H35</f>
        <v>34</v>
      </c>
      <c r="I35" s="27"/>
      <c r="J35" s="27">
        <f>+'C25-C26'!J35+'C31-C32'!J35+'C37-C38'!J35+'C43-C44'!J35</f>
        <v>124</v>
      </c>
      <c r="K35" s="27">
        <f>+'C25-C26'!K35+'C31-C32'!K35+'C37-C38'!K35+'C43-C44'!K35</f>
        <v>80</v>
      </c>
      <c r="L35" s="27">
        <f>+'C25-C26'!L35+'C31-C32'!L35+'C37-C38'!L35+'C43-C44'!L35</f>
        <v>44</v>
      </c>
      <c r="M35" s="27"/>
      <c r="N35" s="27">
        <f>+'C25-C26'!N35+'C31-C32'!N35+'C37-C38'!N35+'C43-C44'!N35</f>
        <v>50</v>
      </c>
      <c r="O35" s="27">
        <f>+'C25-C26'!O35+'C31-C32'!O35+'C37-C38'!O35+'C43-C44'!O35</f>
        <v>34</v>
      </c>
      <c r="P35" s="27">
        <f>+'C25-C26'!P35+'C31-C32'!P35+'C37-C38'!P35+'C43-C44'!P35</f>
        <v>16</v>
      </c>
      <c r="Q35" s="27"/>
      <c r="R35" s="27">
        <f>+'C25-C26'!R35+'C31-C32'!R35+'C37-C38'!R35+'C43-C44'!R35</f>
        <v>93</v>
      </c>
      <c r="S35" s="27">
        <f>+'C25-C26'!S35+'C31-C32'!S35+'C37-C38'!S35+'C43-C44'!S35</f>
        <v>56</v>
      </c>
      <c r="T35" s="27">
        <f>+'C25-C26'!T35+'C31-C32'!T35+'C37-C38'!T35+'C43-C44'!T35</f>
        <v>37</v>
      </c>
      <c r="U35" s="27"/>
      <c r="V35" s="27">
        <f>+'C25-C26'!V35+'C31-C32'!V35+'C37-C38'!V35+'C43-C44'!V35</f>
        <v>27</v>
      </c>
      <c r="W35" s="27">
        <f>+'C25-C26'!W35+'C31-C32'!W35+'C37-C38'!W35+'C43-C44'!W35</f>
        <v>14</v>
      </c>
      <c r="X35" s="27">
        <f>+'C25-C26'!X35+'C31-C32'!X35+'C37-C38'!X35+'C43-C44'!X35</f>
        <v>13</v>
      </c>
      <c r="Y35" s="27"/>
      <c r="Z35" s="27">
        <f>+'C25-C26'!Z35+'C31-C32'!Z35+'C37-C38'!Z35+'C43-C44'!Z35</f>
        <v>3</v>
      </c>
      <c r="AA35" s="27">
        <f>+'C25-C26'!AA35+'C31-C32'!AA35+'C37-C38'!AA35+'C43-C44'!AA35</f>
        <v>2</v>
      </c>
      <c r="AB35" s="27">
        <f>+'C25-C26'!AB35+'C31-C32'!AB35+'C37-C38'!AB35+'C43-C44'!AB35</f>
        <v>1</v>
      </c>
      <c r="AD35" s="145" t="s">
        <v>86</v>
      </c>
      <c r="AE35" s="146">
        <v>3561</v>
      </c>
      <c r="AF35" s="146">
        <v>1805</v>
      </c>
      <c r="AG35" s="146">
        <v>1756</v>
      </c>
      <c r="AH35" s="146"/>
      <c r="AI35" s="146">
        <v>932</v>
      </c>
      <c r="AJ35" s="146">
        <v>476</v>
      </c>
      <c r="AK35" s="144">
        <f t="shared" si="23"/>
        <v>456</v>
      </c>
      <c r="AL35" s="146"/>
      <c r="AM35" s="146">
        <v>714</v>
      </c>
      <c r="AN35" s="146">
        <v>369</v>
      </c>
      <c r="AO35" s="144">
        <f t="shared" si="24"/>
        <v>345</v>
      </c>
      <c r="AP35" s="146"/>
      <c r="AQ35" s="146">
        <v>550</v>
      </c>
      <c r="AR35" s="146">
        <v>290</v>
      </c>
      <c r="AS35" s="144">
        <f t="shared" si="25"/>
        <v>260</v>
      </c>
      <c r="AT35" s="146"/>
      <c r="AU35" s="146">
        <v>748</v>
      </c>
      <c r="AV35" s="146">
        <v>401</v>
      </c>
      <c r="AW35" s="144">
        <f t="shared" si="26"/>
        <v>347</v>
      </c>
      <c r="AX35" s="146"/>
      <c r="AY35" s="146">
        <v>502</v>
      </c>
      <c r="AZ35" s="146">
        <v>224</v>
      </c>
      <c r="BA35" s="144">
        <f t="shared" si="27"/>
        <v>278</v>
      </c>
      <c r="BB35" s="146"/>
      <c r="BC35" s="146">
        <v>115</v>
      </c>
      <c r="BD35" s="146">
        <v>45</v>
      </c>
      <c r="BE35" s="144">
        <f t="shared" si="28"/>
        <v>70</v>
      </c>
    </row>
    <row r="36" spans="1:59" s="4" customFormat="1" ht="14.25" customHeight="1" x14ac:dyDescent="0.25">
      <c r="A36" s="4" t="s">
        <v>87</v>
      </c>
      <c r="B36" s="27">
        <f>+'C25-C26'!B36+'C31-C32'!B36+'C37-C38'!B36+'C43-C44'!B36</f>
        <v>739</v>
      </c>
      <c r="C36" s="27">
        <f>+'C25-C26'!C36+'C31-C32'!C36+'C37-C38'!C36+'C43-C44'!C36</f>
        <v>443</v>
      </c>
      <c r="D36" s="27">
        <f>+'C25-C26'!D36+'C31-C32'!D36+'C37-C38'!D36+'C43-C44'!D36</f>
        <v>296</v>
      </c>
      <c r="E36" s="27"/>
      <c r="F36" s="27">
        <f>+'C25-C26'!F36+'C31-C32'!F36+'C37-C38'!F36+'C43-C44'!F36</f>
        <v>290</v>
      </c>
      <c r="G36" s="27">
        <f>+'C25-C26'!G36+'C31-C32'!G36+'C37-C38'!G36+'C43-C44'!G36</f>
        <v>157</v>
      </c>
      <c r="H36" s="27">
        <f>+'C25-C26'!H36+'C31-C32'!H36+'C37-C38'!H36+'C43-C44'!H36</f>
        <v>133</v>
      </c>
      <c r="I36" s="27"/>
      <c r="J36" s="27">
        <f>+'C25-C26'!J36+'C31-C32'!J36+'C37-C38'!J36+'C43-C44'!J36</f>
        <v>183</v>
      </c>
      <c r="K36" s="27">
        <f>+'C25-C26'!K36+'C31-C32'!K36+'C37-C38'!K36+'C43-C44'!K36</f>
        <v>129</v>
      </c>
      <c r="L36" s="27">
        <f>+'C25-C26'!L36+'C31-C32'!L36+'C37-C38'!L36+'C43-C44'!L36</f>
        <v>54</v>
      </c>
      <c r="M36" s="27"/>
      <c r="N36" s="27">
        <f>+'C25-C26'!N36+'C31-C32'!N36+'C37-C38'!N36+'C43-C44'!N36</f>
        <v>112</v>
      </c>
      <c r="O36" s="27">
        <f>+'C25-C26'!O36+'C31-C32'!O36+'C37-C38'!O36+'C43-C44'!O36</f>
        <v>68</v>
      </c>
      <c r="P36" s="27">
        <f>+'C25-C26'!P36+'C31-C32'!P36+'C37-C38'!P36+'C43-C44'!P36</f>
        <v>44</v>
      </c>
      <c r="Q36" s="27"/>
      <c r="R36" s="27">
        <f>+'C25-C26'!R36+'C31-C32'!R36+'C37-C38'!R36+'C43-C44'!R36</f>
        <v>96</v>
      </c>
      <c r="S36" s="27">
        <f>+'C25-C26'!S36+'C31-C32'!S36+'C37-C38'!S36+'C43-C44'!S36</f>
        <v>57</v>
      </c>
      <c r="T36" s="27">
        <f>+'C25-C26'!T36+'C31-C32'!T36+'C37-C38'!T36+'C43-C44'!T36</f>
        <v>39</v>
      </c>
      <c r="U36" s="27"/>
      <c r="V36" s="27">
        <f>+'C25-C26'!V36+'C31-C32'!V36+'C37-C38'!V36+'C43-C44'!V36</f>
        <v>47</v>
      </c>
      <c r="W36" s="27">
        <f>+'C25-C26'!W36+'C31-C32'!W36+'C37-C38'!W36+'C43-C44'!W36</f>
        <v>28</v>
      </c>
      <c r="X36" s="27">
        <f>+'C25-C26'!X36+'C31-C32'!X36+'C37-C38'!X36+'C43-C44'!X36</f>
        <v>19</v>
      </c>
      <c r="Y36" s="27"/>
      <c r="Z36" s="27">
        <f>+'C25-C26'!Z36+'C31-C32'!Z36+'C37-C38'!Z36+'C43-C44'!Z36</f>
        <v>11</v>
      </c>
      <c r="AA36" s="27">
        <f>+'C25-C26'!AA36+'C31-C32'!AA36+'C37-C38'!AA36+'C43-C44'!AA36</f>
        <v>4</v>
      </c>
      <c r="AB36" s="27">
        <f>+'C25-C26'!AB36+'C31-C32'!AB36+'C37-C38'!AB36+'C43-C44'!AB36</f>
        <v>7</v>
      </c>
      <c r="AD36" s="145" t="s">
        <v>88</v>
      </c>
      <c r="AE36" s="146">
        <v>6689</v>
      </c>
      <c r="AF36" s="146">
        <v>3381</v>
      </c>
      <c r="AG36" s="146">
        <v>3308</v>
      </c>
      <c r="AH36" s="146"/>
      <c r="AI36" s="146">
        <v>1909</v>
      </c>
      <c r="AJ36" s="146">
        <v>1019</v>
      </c>
      <c r="AK36" s="144">
        <f t="shared" si="23"/>
        <v>890</v>
      </c>
      <c r="AL36" s="146"/>
      <c r="AM36" s="146">
        <v>1444</v>
      </c>
      <c r="AN36" s="146">
        <v>794</v>
      </c>
      <c r="AO36" s="144">
        <f t="shared" si="24"/>
        <v>650</v>
      </c>
      <c r="AP36" s="146"/>
      <c r="AQ36" s="146">
        <v>1137</v>
      </c>
      <c r="AR36" s="146">
        <v>554</v>
      </c>
      <c r="AS36" s="144">
        <f t="shared" si="25"/>
        <v>583</v>
      </c>
      <c r="AT36" s="146"/>
      <c r="AU36" s="146">
        <v>1195</v>
      </c>
      <c r="AV36" s="146">
        <v>563</v>
      </c>
      <c r="AW36" s="144">
        <f t="shared" si="26"/>
        <v>632</v>
      </c>
      <c r="AX36" s="146"/>
      <c r="AY36" s="146">
        <v>899</v>
      </c>
      <c r="AZ36" s="146">
        <v>419</v>
      </c>
      <c r="BA36" s="144">
        <f t="shared" si="27"/>
        <v>480</v>
      </c>
      <c r="BB36" s="146"/>
      <c r="BC36" s="146">
        <v>105</v>
      </c>
      <c r="BD36" s="146">
        <v>32</v>
      </c>
      <c r="BE36" s="144">
        <f t="shared" si="28"/>
        <v>73</v>
      </c>
    </row>
    <row r="37" spans="1:59" s="4" customFormat="1" ht="14.25" customHeight="1" x14ac:dyDescent="0.25">
      <c r="A37" s="4" t="s">
        <v>89</v>
      </c>
      <c r="B37" s="27">
        <f>+'C25-C26'!B37+'C31-C32'!B37+'C37-C38'!B37+'C43-C44'!B37</f>
        <v>739</v>
      </c>
      <c r="C37" s="27">
        <f>+'C25-C26'!C37+'C31-C32'!C37+'C37-C38'!C37+'C43-C44'!C37</f>
        <v>478</v>
      </c>
      <c r="D37" s="27">
        <f>+'C25-C26'!D37+'C31-C32'!D37+'C37-C38'!D37+'C43-C44'!D37</f>
        <v>261</v>
      </c>
      <c r="E37" s="27"/>
      <c r="F37" s="27">
        <f>+'C25-C26'!F37+'C31-C32'!F37+'C37-C38'!F37+'C43-C44'!F37</f>
        <v>204</v>
      </c>
      <c r="G37" s="27">
        <f>+'C25-C26'!G37+'C31-C32'!G37+'C37-C38'!G37+'C43-C44'!G37</f>
        <v>137</v>
      </c>
      <c r="H37" s="27">
        <f>+'C25-C26'!H37+'C31-C32'!H37+'C37-C38'!H37+'C43-C44'!H37</f>
        <v>67</v>
      </c>
      <c r="I37" s="27"/>
      <c r="J37" s="27">
        <f>+'C25-C26'!J37+'C31-C32'!J37+'C37-C38'!J37+'C43-C44'!J37</f>
        <v>199</v>
      </c>
      <c r="K37" s="27">
        <f>+'C25-C26'!K37+'C31-C32'!K37+'C37-C38'!K37+'C43-C44'!K37</f>
        <v>132</v>
      </c>
      <c r="L37" s="27">
        <f>+'C25-C26'!L37+'C31-C32'!L37+'C37-C38'!L37+'C43-C44'!L37</f>
        <v>67</v>
      </c>
      <c r="M37" s="27"/>
      <c r="N37" s="27">
        <f>+'C25-C26'!N37+'C31-C32'!N37+'C37-C38'!N37+'C43-C44'!N37</f>
        <v>140</v>
      </c>
      <c r="O37" s="27">
        <f>+'C25-C26'!O37+'C31-C32'!O37+'C37-C38'!O37+'C43-C44'!O37</f>
        <v>89</v>
      </c>
      <c r="P37" s="27">
        <f>+'C25-C26'!P37+'C31-C32'!P37+'C37-C38'!P37+'C43-C44'!P37</f>
        <v>51</v>
      </c>
      <c r="Q37" s="27"/>
      <c r="R37" s="27">
        <f>+'C25-C26'!R37+'C31-C32'!R37+'C37-C38'!R37+'C43-C44'!R37</f>
        <v>130</v>
      </c>
      <c r="S37" s="27">
        <f>+'C25-C26'!S37+'C31-C32'!S37+'C37-C38'!S37+'C43-C44'!S37</f>
        <v>79</v>
      </c>
      <c r="T37" s="27">
        <f>+'C25-C26'!T37+'C31-C32'!T37+'C37-C38'!T37+'C43-C44'!T37</f>
        <v>51</v>
      </c>
      <c r="U37" s="27"/>
      <c r="V37" s="27">
        <f>+'C25-C26'!V37+'C31-C32'!V37+'C37-C38'!V37+'C43-C44'!V37</f>
        <v>51</v>
      </c>
      <c r="W37" s="27">
        <f>+'C25-C26'!W37+'C31-C32'!W37+'C37-C38'!W37+'C43-C44'!W37</f>
        <v>33</v>
      </c>
      <c r="X37" s="27">
        <f>+'C25-C26'!X37+'C31-C32'!X37+'C37-C38'!X37+'C43-C44'!X37</f>
        <v>18</v>
      </c>
      <c r="Y37" s="27"/>
      <c r="Z37" s="27">
        <f>+'C25-C26'!Z37+'C31-C32'!Z37+'C37-C38'!Z37+'C43-C44'!Z37</f>
        <v>15</v>
      </c>
      <c r="AA37" s="27">
        <f>+'C25-C26'!AA37+'C31-C32'!AA37+'C37-C38'!AA37+'C43-C44'!AA37</f>
        <v>8</v>
      </c>
      <c r="AB37" s="27">
        <f>+'C25-C26'!AB37+'C31-C32'!AB37+'C37-C38'!AB37+'C43-C44'!AB37</f>
        <v>7</v>
      </c>
      <c r="AD37" s="145" t="s">
        <v>90</v>
      </c>
      <c r="AE37" s="146">
        <v>8536</v>
      </c>
      <c r="AF37" s="146">
        <v>4288</v>
      </c>
      <c r="AG37" s="146">
        <v>4248</v>
      </c>
      <c r="AH37" s="146"/>
      <c r="AI37" s="146">
        <v>1946</v>
      </c>
      <c r="AJ37" s="146">
        <v>1058</v>
      </c>
      <c r="AK37" s="144">
        <f t="shared" si="23"/>
        <v>888</v>
      </c>
      <c r="AL37" s="146"/>
      <c r="AM37" s="146">
        <v>1660</v>
      </c>
      <c r="AN37" s="146">
        <v>876</v>
      </c>
      <c r="AO37" s="144">
        <f t="shared" si="24"/>
        <v>784</v>
      </c>
      <c r="AP37" s="146"/>
      <c r="AQ37" s="146">
        <v>1464</v>
      </c>
      <c r="AR37" s="146">
        <v>731</v>
      </c>
      <c r="AS37" s="144">
        <f t="shared" si="25"/>
        <v>733</v>
      </c>
      <c r="AT37" s="146"/>
      <c r="AU37" s="146">
        <v>1595</v>
      </c>
      <c r="AV37" s="146">
        <v>755</v>
      </c>
      <c r="AW37" s="144">
        <f t="shared" si="26"/>
        <v>840</v>
      </c>
      <c r="AX37" s="146"/>
      <c r="AY37" s="146">
        <v>1324</v>
      </c>
      <c r="AZ37" s="146">
        <v>627</v>
      </c>
      <c r="BA37" s="144">
        <f t="shared" si="27"/>
        <v>697</v>
      </c>
      <c r="BB37" s="146"/>
      <c r="BC37" s="146">
        <v>547</v>
      </c>
      <c r="BD37" s="146">
        <v>241</v>
      </c>
      <c r="BE37" s="144">
        <f t="shared" si="28"/>
        <v>306</v>
      </c>
    </row>
    <row r="38" spans="1:59" s="4" customFormat="1" ht="14.25" customHeight="1" x14ac:dyDescent="0.25">
      <c r="A38" s="4" t="s">
        <v>91</v>
      </c>
      <c r="B38" s="27">
        <f>+'C25-C26'!B38+'C31-C32'!B38+'C37-C38'!B38+'C43-C44'!B38</f>
        <v>1443</v>
      </c>
      <c r="C38" s="27">
        <f>+'C25-C26'!C38+'C31-C32'!C38+'C37-C38'!C38+'C43-C44'!C38</f>
        <v>902</v>
      </c>
      <c r="D38" s="27">
        <f>+'C25-C26'!D38+'C31-C32'!D38+'C37-C38'!D38+'C43-C44'!D38</f>
        <v>541</v>
      </c>
      <c r="E38" s="27"/>
      <c r="F38" s="27">
        <f>+'C25-C26'!F38+'C31-C32'!F38+'C37-C38'!F38+'C43-C44'!F38</f>
        <v>469</v>
      </c>
      <c r="G38" s="27">
        <f>+'C25-C26'!G38+'C31-C32'!G38+'C37-C38'!G38+'C43-C44'!G38</f>
        <v>289</v>
      </c>
      <c r="H38" s="27">
        <f>+'C25-C26'!H38+'C31-C32'!H38+'C37-C38'!H38+'C43-C44'!H38</f>
        <v>180</v>
      </c>
      <c r="I38" s="27"/>
      <c r="J38" s="27">
        <f>+'C25-C26'!J38+'C31-C32'!J38+'C37-C38'!J38+'C43-C44'!J38</f>
        <v>403</v>
      </c>
      <c r="K38" s="27">
        <f>+'C25-C26'!K38+'C31-C32'!K38+'C37-C38'!K38+'C43-C44'!K38</f>
        <v>264</v>
      </c>
      <c r="L38" s="27">
        <f>+'C25-C26'!L38+'C31-C32'!L38+'C37-C38'!L38+'C43-C44'!L38</f>
        <v>139</v>
      </c>
      <c r="M38" s="27"/>
      <c r="N38" s="27">
        <f>+'C25-C26'!N38+'C31-C32'!N38+'C37-C38'!N38+'C43-C44'!N38</f>
        <v>213</v>
      </c>
      <c r="O38" s="27">
        <f>+'C25-C26'!O38+'C31-C32'!O38+'C37-C38'!O38+'C43-C44'!O38</f>
        <v>144</v>
      </c>
      <c r="P38" s="27">
        <f>+'C25-C26'!P38+'C31-C32'!P38+'C37-C38'!P38+'C43-C44'!P38</f>
        <v>69</v>
      </c>
      <c r="Q38" s="27"/>
      <c r="R38" s="27">
        <f>+'C25-C26'!R38+'C31-C32'!R38+'C37-C38'!R38+'C43-C44'!R38</f>
        <v>254</v>
      </c>
      <c r="S38" s="27">
        <f>+'C25-C26'!S38+'C31-C32'!S38+'C37-C38'!S38+'C43-C44'!S38</f>
        <v>135</v>
      </c>
      <c r="T38" s="27">
        <f>+'C25-C26'!T38+'C31-C32'!T38+'C37-C38'!T38+'C43-C44'!T38</f>
        <v>119</v>
      </c>
      <c r="U38" s="27"/>
      <c r="V38" s="27">
        <f>+'C25-C26'!V38+'C31-C32'!V38+'C37-C38'!V38+'C43-C44'!V38</f>
        <v>98</v>
      </c>
      <c r="W38" s="27">
        <f>+'C25-C26'!W38+'C31-C32'!W38+'C37-C38'!W38+'C43-C44'!W38</f>
        <v>66</v>
      </c>
      <c r="X38" s="27">
        <f>+'C25-C26'!X38+'C31-C32'!X38+'C37-C38'!X38+'C43-C44'!X38</f>
        <v>32</v>
      </c>
      <c r="Y38" s="27"/>
      <c r="Z38" s="27">
        <f>+'C25-C26'!Z38+'C31-C32'!Z38+'C37-C38'!Z38+'C43-C44'!Z38</f>
        <v>6</v>
      </c>
      <c r="AA38" s="27">
        <f>+'C25-C26'!AA38+'C31-C32'!AA38+'C37-C38'!AA38+'C43-C44'!AA38</f>
        <v>4</v>
      </c>
      <c r="AB38" s="27">
        <f>+'C25-C26'!AB38+'C31-C32'!AB38+'C37-C38'!AB38+'C43-C44'!AB38</f>
        <v>2</v>
      </c>
      <c r="AD38" s="189" t="s">
        <v>92</v>
      </c>
      <c r="AE38" s="146">
        <v>16264</v>
      </c>
      <c r="AF38" s="146">
        <v>8085</v>
      </c>
      <c r="AG38" s="146">
        <v>8179</v>
      </c>
      <c r="AH38" s="146"/>
      <c r="AI38" s="146">
        <v>3961</v>
      </c>
      <c r="AJ38" s="146">
        <v>2126</v>
      </c>
      <c r="AK38" s="144">
        <f t="shared" si="23"/>
        <v>1835</v>
      </c>
      <c r="AL38" s="146"/>
      <c r="AM38" s="146">
        <v>3353</v>
      </c>
      <c r="AN38" s="146">
        <v>1754</v>
      </c>
      <c r="AO38" s="144">
        <f t="shared" si="24"/>
        <v>1599</v>
      </c>
      <c r="AP38" s="146"/>
      <c r="AQ38" s="146">
        <v>2724</v>
      </c>
      <c r="AR38" s="146">
        <v>1413</v>
      </c>
      <c r="AS38" s="144">
        <f t="shared" si="25"/>
        <v>1311</v>
      </c>
      <c r="AT38" s="146"/>
      <c r="AU38" s="146">
        <v>3213</v>
      </c>
      <c r="AV38" s="146">
        <v>1491</v>
      </c>
      <c r="AW38" s="144">
        <f t="shared" si="26"/>
        <v>1722</v>
      </c>
      <c r="AX38" s="146"/>
      <c r="AY38" s="146">
        <v>2347</v>
      </c>
      <c r="AZ38" s="146">
        <v>1035</v>
      </c>
      <c r="BA38" s="144">
        <f t="shared" si="27"/>
        <v>1312</v>
      </c>
      <c r="BB38" s="146"/>
      <c r="BC38" s="146">
        <v>666</v>
      </c>
      <c r="BD38" s="146">
        <v>266</v>
      </c>
      <c r="BE38" s="144">
        <f t="shared" si="28"/>
        <v>400</v>
      </c>
    </row>
    <row r="39" spans="1:59" s="4" customFormat="1" ht="14.25" customHeight="1" thickBot="1" x14ac:dyDescent="0.3">
      <c r="A39" s="54" t="s">
        <v>93</v>
      </c>
      <c r="B39" s="27">
        <f>+'C25-C26'!B39+'C31-C32'!B39+'C37-C38'!B39+'C43-C44'!B39</f>
        <v>1184</v>
      </c>
      <c r="C39" s="27">
        <f>+'C25-C26'!C39+'C31-C32'!C39+'C37-C38'!C39+'C43-C44'!C39</f>
        <v>758</v>
      </c>
      <c r="D39" s="27">
        <f>+'C25-C26'!D39+'C31-C32'!D39+'C37-C38'!D39+'C43-C44'!D39</f>
        <v>426</v>
      </c>
      <c r="E39" s="27"/>
      <c r="F39" s="27">
        <f>+'C25-C26'!F39+'C31-C32'!F39+'C37-C38'!F39+'C43-C44'!F39</f>
        <v>435</v>
      </c>
      <c r="G39" s="27">
        <f>+'C25-C26'!G39+'C31-C32'!G39+'C37-C38'!G39+'C43-C44'!G39</f>
        <v>272</v>
      </c>
      <c r="H39" s="27">
        <f>+'C25-C26'!H39+'C31-C32'!H39+'C37-C38'!H39+'C43-C44'!H39</f>
        <v>163</v>
      </c>
      <c r="I39" s="27"/>
      <c r="J39" s="27">
        <f>+'C25-C26'!J39+'C31-C32'!J39+'C37-C38'!J39+'C43-C44'!J39</f>
        <v>342</v>
      </c>
      <c r="K39" s="27">
        <f>+'C25-C26'!K39+'C31-C32'!K39+'C37-C38'!K39+'C43-C44'!K39</f>
        <v>221</v>
      </c>
      <c r="L39" s="27">
        <f>+'C25-C26'!L39+'C31-C32'!L39+'C37-C38'!L39+'C43-C44'!L39</f>
        <v>121</v>
      </c>
      <c r="M39" s="27"/>
      <c r="N39" s="27">
        <f>+'C25-C26'!N39+'C31-C32'!N39+'C37-C38'!N39+'C43-C44'!N39</f>
        <v>153</v>
      </c>
      <c r="O39" s="27">
        <f>+'C25-C26'!O39+'C31-C32'!O39+'C37-C38'!O39+'C43-C44'!O39</f>
        <v>104</v>
      </c>
      <c r="P39" s="27">
        <f>+'C25-C26'!P39+'C31-C32'!P39+'C37-C38'!P39+'C43-C44'!P39</f>
        <v>49</v>
      </c>
      <c r="Q39" s="27"/>
      <c r="R39" s="27">
        <f>+'C25-C26'!R39+'C31-C32'!R39+'C37-C38'!R39+'C43-C44'!R39</f>
        <v>207</v>
      </c>
      <c r="S39" s="27">
        <f>+'C25-C26'!S39+'C31-C32'!S39+'C37-C38'!S39+'C43-C44'!S39</f>
        <v>131</v>
      </c>
      <c r="T39" s="27">
        <f>+'C25-C26'!T39+'C31-C32'!T39+'C37-C38'!T39+'C43-C44'!T39</f>
        <v>76</v>
      </c>
      <c r="U39" s="27"/>
      <c r="V39" s="27">
        <f>+'C25-C26'!V39+'C31-C32'!V39+'C37-C38'!V39+'C43-C44'!V39</f>
        <v>47</v>
      </c>
      <c r="W39" s="27">
        <f>+'C25-C26'!W39+'C31-C32'!W39+'C37-C38'!W39+'C43-C44'!W39</f>
        <v>30</v>
      </c>
      <c r="X39" s="27">
        <f>+'C25-C26'!X39+'C31-C32'!X39+'C37-C38'!X39+'C43-C44'!X39</f>
        <v>17</v>
      </c>
      <c r="Y39" s="27"/>
      <c r="Z39" s="27">
        <f>+'C25-C26'!Z39+'C31-C32'!Z39+'C37-C38'!Z39+'C43-C44'!Z39</f>
        <v>0</v>
      </c>
      <c r="AA39" s="27">
        <f>+'C25-C26'!AA39+'C31-C32'!AA39+'C37-C38'!AA39+'C43-C44'!AA39</f>
        <v>0</v>
      </c>
      <c r="AB39" s="27">
        <f>+'C25-C26'!AB39+'C31-C32'!AB39+'C37-C38'!AB39+'C43-C44'!AB39</f>
        <v>0</v>
      </c>
      <c r="AD39" s="149" t="s">
        <v>94</v>
      </c>
      <c r="AE39" s="150">
        <v>11928</v>
      </c>
      <c r="AF39" s="150">
        <v>6099</v>
      </c>
      <c r="AG39" s="150">
        <v>5829</v>
      </c>
      <c r="AH39" s="150"/>
      <c r="AI39" s="150">
        <v>3606</v>
      </c>
      <c r="AJ39" s="150">
        <v>1933</v>
      </c>
      <c r="AK39" s="151">
        <f t="shared" si="23"/>
        <v>1673</v>
      </c>
      <c r="AL39" s="150"/>
      <c r="AM39" s="150">
        <v>2687</v>
      </c>
      <c r="AN39" s="150">
        <v>1396</v>
      </c>
      <c r="AO39" s="151">
        <f t="shared" si="24"/>
        <v>1291</v>
      </c>
      <c r="AP39" s="150"/>
      <c r="AQ39" s="150">
        <v>2027</v>
      </c>
      <c r="AR39" s="150">
        <v>1009</v>
      </c>
      <c r="AS39" s="151">
        <f t="shared" si="25"/>
        <v>1018</v>
      </c>
      <c r="AT39" s="150"/>
      <c r="AU39" s="150">
        <v>1975</v>
      </c>
      <c r="AV39" s="150">
        <v>986</v>
      </c>
      <c r="AW39" s="151">
        <f t="shared" si="26"/>
        <v>989</v>
      </c>
      <c r="AX39" s="150"/>
      <c r="AY39" s="150">
        <v>1414</v>
      </c>
      <c r="AZ39" s="150">
        <v>681</v>
      </c>
      <c r="BA39" s="151">
        <f t="shared" si="27"/>
        <v>733</v>
      </c>
      <c r="BB39" s="150"/>
      <c r="BC39" s="150">
        <v>219</v>
      </c>
      <c r="BD39" s="150">
        <v>94</v>
      </c>
      <c r="BE39" s="151">
        <f t="shared" si="28"/>
        <v>125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3.5" thickBot="1" x14ac:dyDescent="0.3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9.5" thickBot="1" x14ac:dyDescent="0.3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5" customHeight="1" x14ac:dyDescent="0.25">
      <c r="AD44" s="9"/>
      <c r="AE44" s="30"/>
      <c r="AF44" s="30"/>
      <c r="AG44" s="30"/>
      <c r="AH44" s="30"/>
      <c r="AI44" s="30"/>
      <c r="AJ44" s="30"/>
      <c r="AL44" s="30"/>
      <c r="AM44" s="30"/>
      <c r="AN44" s="30"/>
      <c r="AP44" s="30"/>
      <c r="AQ44" s="30"/>
      <c r="AR44" s="30"/>
      <c r="AT44" s="30"/>
      <c r="AU44" s="30"/>
      <c r="AV44" s="30"/>
      <c r="AX44" s="30"/>
      <c r="AY44" s="30"/>
      <c r="AZ44" s="30"/>
      <c r="BB44" s="30"/>
      <c r="BC44" s="30"/>
      <c r="BD44" s="30"/>
    </row>
    <row r="45" spans="1:59" ht="14.25" x14ac:dyDescent="0.25">
      <c r="A45" s="316" t="s">
        <v>165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24"/>
    </row>
    <row r="46" spans="1:59" ht="14.25" x14ac:dyDescent="0.25">
      <c r="A46" s="316" t="s">
        <v>101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24"/>
    </row>
    <row r="47" spans="1:59" ht="14.25" x14ac:dyDescent="0.25">
      <c r="A47" s="316" t="s">
        <v>31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24"/>
    </row>
    <row r="48" spans="1:59" ht="14.25" x14ac:dyDescent="0.25">
      <c r="A48" s="316" t="s">
        <v>80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D48" s="24"/>
    </row>
    <row r="49" spans="1:30" ht="14.25" x14ac:dyDescent="0.25">
      <c r="A49" s="316" t="s">
        <v>141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D49" s="24"/>
    </row>
    <row r="50" spans="1:30" ht="14.25" x14ac:dyDescent="0.25">
      <c r="A50" s="316" t="s">
        <v>129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D50" s="24"/>
    </row>
    <row r="51" spans="1:30" ht="15" thickBot="1" x14ac:dyDescent="0.3">
      <c r="A51" s="22"/>
      <c r="B51" s="22"/>
      <c r="C51" s="35"/>
      <c r="D51" s="35"/>
      <c r="E51" s="36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D51" s="24"/>
    </row>
    <row r="52" spans="1:30" s="4" customFormat="1" x14ac:dyDescent="0.25">
      <c r="A52" s="308" t="s">
        <v>147</v>
      </c>
      <c r="B52" s="311" t="s">
        <v>11</v>
      </c>
      <c r="C52" s="311"/>
      <c r="D52" s="311"/>
      <c r="E52" s="8"/>
      <c r="F52" s="311" t="s">
        <v>22</v>
      </c>
      <c r="G52" s="311"/>
      <c r="H52" s="311"/>
      <c r="I52" s="8"/>
      <c r="J52" s="311" t="s">
        <v>23</v>
      </c>
      <c r="K52" s="311"/>
      <c r="L52" s="311"/>
      <c r="M52" s="8"/>
      <c r="N52" s="311" t="s">
        <v>24</v>
      </c>
      <c r="O52" s="311"/>
      <c r="P52" s="311"/>
      <c r="Q52" s="8"/>
      <c r="R52" s="311" t="s">
        <v>25</v>
      </c>
      <c r="S52" s="311"/>
      <c r="T52" s="311"/>
      <c r="U52" s="8"/>
      <c r="V52" s="311" t="s">
        <v>26</v>
      </c>
      <c r="W52" s="311"/>
      <c r="X52" s="311"/>
      <c r="Y52" s="8"/>
      <c r="Z52" s="311" t="s">
        <v>27</v>
      </c>
      <c r="AA52" s="311"/>
      <c r="AB52" s="311"/>
    </row>
    <row r="53" spans="1:30" s="4" customFormat="1" ht="13.5" thickBot="1" x14ac:dyDescent="0.3">
      <c r="A53" s="309"/>
      <c r="B53" s="11" t="s">
        <v>32</v>
      </c>
      <c r="C53" s="11" t="s">
        <v>33</v>
      </c>
      <c r="D53" s="11" t="s">
        <v>34</v>
      </c>
      <c r="E53" s="11"/>
      <c r="F53" s="11" t="s">
        <v>32</v>
      </c>
      <c r="G53" s="11" t="s">
        <v>33</v>
      </c>
      <c r="H53" s="11" t="s">
        <v>34</v>
      </c>
      <c r="I53" s="11"/>
      <c r="J53" s="11" t="s">
        <v>32</v>
      </c>
      <c r="K53" s="11" t="s">
        <v>33</v>
      </c>
      <c r="L53" s="11" t="s">
        <v>34</v>
      </c>
      <c r="M53" s="11"/>
      <c r="N53" s="11" t="s">
        <v>32</v>
      </c>
      <c r="O53" s="11" t="s">
        <v>33</v>
      </c>
      <c r="P53" s="11" t="s">
        <v>34</v>
      </c>
      <c r="Q53" s="11"/>
      <c r="R53" s="11" t="s">
        <v>32</v>
      </c>
      <c r="S53" s="11" t="s">
        <v>33</v>
      </c>
      <c r="T53" s="11" t="s">
        <v>34</v>
      </c>
      <c r="U53" s="11"/>
      <c r="V53" s="11" t="s">
        <v>32</v>
      </c>
      <c r="W53" s="11" t="s">
        <v>33</v>
      </c>
      <c r="X53" s="11" t="s">
        <v>34</v>
      </c>
      <c r="Y53" s="11"/>
      <c r="Z53" s="11" t="s">
        <v>32</v>
      </c>
      <c r="AA53" s="11" t="s">
        <v>33</v>
      </c>
      <c r="AB53" s="11" t="s">
        <v>34</v>
      </c>
    </row>
    <row r="54" spans="1:30" ht="6" customHeight="1" x14ac:dyDescent="0.25">
      <c r="AD54" s="24"/>
    </row>
    <row r="55" spans="1:30" s="8" customFormat="1" ht="14.25" customHeight="1" x14ac:dyDescent="0.25">
      <c r="A55" s="26" t="s">
        <v>50</v>
      </c>
      <c r="B55" s="77">
        <f>+B11/AE11*100</f>
        <v>9.7924958899368342</v>
      </c>
      <c r="C55" s="77">
        <f>+C11/AF11*100</f>
        <v>11.798572907021079</v>
      </c>
      <c r="D55" s="77">
        <f>+D11/AG11*100</f>
        <v>7.8148995349936108</v>
      </c>
      <c r="E55" s="26"/>
      <c r="F55" s="77">
        <f>+F11/AI11*100</f>
        <v>12.632226587798453</v>
      </c>
      <c r="G55" s="77">
        <f>+G11/AJ11*100</f>
        <v>14.403191662595669</v>
      </c>
      <c r="H55" s="77">
        <f>+H11/AK11*100</f>
        <v>10.632870668259949</v>
      </c>
      <c r="I55" s="26"/>
      <c r="J55" s="77">
        <f>+J11/AM11*100</f>
        <v>13.169924973781161</v>
      </c>
      <c r="K55" s="77">
        <f>+K11/AN11*100</f>
        <v>15.533623812273611</v>
      </c>
      <c r="L55" s="77">
        <f>+L11/AO11*100</f>
        <v>10.687506891608777</v>
      </c>
      <c r="M55" s="26"/>
      <c r="N55" s="77">
        <f>+N11/AQ11*100</f>
        <v>9.1076119715699377</v>
      </c>
      <c r="O55" s="77">
        <f>+O11/AR11*100</f>
        <v>11.067142393772301</v>
      </c>
      <c r="P55" s="77">
        <f>+P11/AS11*100</f>
        <v>7.1723740269724834</v>
      </c>
      <c r="Q55" s="26"/>
      <c r="R55" s="77">
        <f>+R11/AU11*100</f>
        <v>9.3171683389074698</v>
      </c>
      <c r="S55" s="77">
        <f>+S11/AV11*100</f>
        <v>11.44518466573165</v>
      </c>
      <c r="T55" s="77">
        <f>+T11/AW11*100</f>
        <v>7.3769181585677748</v>
      </c>
      <c r="U55" s="26"/>
      <c r="V55" s="77">
        <f>+V11/AY11*100</f>
        <v>4.0058694057226711</v>
      </c>
      <c r="W55" s="77">
        <f>+W11/AZ11*100</f>
        <v>4.8825315646475946</v>
      </c>
      <c r="X55" s="77">
        <f>+X11/BA11*100</f>
        <v>3.2619015326190151</v>
      </c>
      <c r="Y55" s="26"/>
      <c r="Z55" s="77">
        <f>+Z11/BC11*100</f>
        <v>1.3536846467297465</v>
      </c>
      <c r="AA55" s="77">
        <f>+AA11/BD11*100</f>
        <v>1.8465456860872334</v>
      </c>
      <c r="AB55" s="77">
        <f>+AB11/BE11*100</f>
        <v>0.97596681712821765</v>
      </c>
    </row>
    <row r="56" spans="1:30" s="4" customFormat="1" ht="6" customHeight="1" x14ac:dyDescent="0.25">
      <c r="A56" s="26"/>
      <c r="B56" s="55"/>
      <c r="C56" s="55"/>
      <c r="D56" s="55"/>
      <c r="F56" s="55"/>
      <c r="G56" s="55"/>
      <c r="H56" s="55"/>
      <c r="J56" s="55"/>
      <c r="K56" s="55"/>
      <c r="L56" s="55"/>
      <c r="N56" s="55"/>
      <c r="O56" s="55"/>
      <c r="P56" s="55"/>
      <c r="R56" s="55"/>
      <c r="S56" s="55"/>
      <c r="T56" s="55"/>
      <c r="V56" s="55"/>
      <c r="W56" s="55"/>
      <c r="X56" s="55"/>
      <c r="Z56" s="55"/>
      <c r="AA56" s="55"/>
      <c r="AB56" s="55"/>
    </row>
    <row r="57" spans="1:30" s="4" customFormat="1" ht="14.25" customHeight="1" x14ac:dyDescent="0.25">
      <c r="A57" s="4" t="s">
        <v>81</v>
      </c>
      <c r="B57" s="55">
        <f t="shared" ref="B57:D63" si="29">+B13/AE13*100</f>
        <v>11.351691298683797</v>
      </c>
      <c r="C57" s="55">
        <f t="shared" si="29"/>
        <v>13.307120698362313</v>
      </c>
      <c r="D57" s="55">
        <f t="shared" si="29"/>
        <v>9.4108590966864174</v>
      </c>
      <c r="F57" s="55">
        <f t="shared" ref="F57:H63" si="30">+F13/AI13*100</f>
        <v>15.017101325352714</v>
      </c>
      <c r="G57" s="55">
        <f t="shared" si="30"/>
        <v>16.869728209934394</v>
      </c>
      <c r="H57" s="55">
        <f t="shared" si="30"/>
        <v>12.909367859862908</v>
      </c>
      <c r="J57" s="55">
        <f t="shared" ref="J57:L63" si="31">+J13/AM13*100</f>
        <v>14.710876753954777</v>
      </c>
      <c r="K57" s="55">
        <f t="shared" si="31"/>
        <v>17.142104801193717</v>
      </c>
      <c r="L57" s="55">
        <f t="shared" si="31"/>
        <v>12.189349112426036</v>
      </c>
      <c r="N57" s="55">
        <f t="shared" ref="N57:P63" si="32">+N13/AQ13*100</f>
        <v>10.493924569985797</v>
      </c>
      <c r="O57" s="55">
        <f t="shared" si="32"/>
        <v>12.198207696362678</v>
      </c>
      <c r="P57" s="55">
        <f t="shared" si="32"/>
        <v>8.7969766953600672</v>
      </c>
      <c r="R57" s="55">
        <f t="shared" ref="R57:T63" si="33">+R13/AU13*100</f>
        <v>10.872735826864268</v>
      </c>
      <c r="S57" s="55">
        <f t="shared" si="33"/>
        <v>12.913354921008732</v>
      </c>
      <c r="T57" s="55">
        <f t="shared" si="33"/>
        <v>8.9931308749096157</v>
      </c>
      <c r="V57" s="55">
        <f t="shared" ref="V57:X63" si="34">+V13/AY13*100</f>
        <v>4.8045805327358728</v>
      </c>
      <c r="W57" s="55">
        <f t="shared" si="34"/>
        <v>5.4206359855091906</v>
      </c>
      <c r="X57" s="55">
        <f t="shared" si="34"/>
        <v>4.2716192687173535</v>
      </c>
      <c r="Z57" s="55">
        <f t="shared" ref="Z57:AB63" si="35">+Z13/BC13*100</f>
        <v>1.1049723756906076</v>
      </c>
      <c r="AA57" s="55">
        <f t="shared" si="35"/>
        <v>1.411290322580645</v>
      </c>
      <c r="AB57" s="55">
        <f t="shared" si="35"/>
        <v>0.86580086580086579</v>
      </c>
    </row>
    <row r="58" spans="1:30" s="4" customFormat="1" ht="14.25" customHeight="1" x14ac:dyDescent="0.25">
      <c r="A58" s="4" t="s">
        <v>83</v>
      </c>
      <c r="B58" s="55">
        <f t="shared" si="29"/>
        <v>9.0277681696805345</v>
      </c>
      <c r="C58" s="55">
        <f t="shared" si="29"/>
        <v>11.251435132032148</v>
      </c>
      <c r="D58" s="55">
        <f t="shared" si="29"/>
        <v>6.8560958267242791</v>
      </c>
      <c r="F58" s="55">
        <f t="shared" si="30"/>
        <v>12.264827586206897</v>
      </c>
      <c r="G58" s="55">
        <f t="shared" si="30"/>
        <v>14.302203567681007</v>
      </c>
      <c r="H58" s="55">
        <f t="shared" si="30"/>
        <v>10.005817335660268</v>
      </c>
      <c r="J58" s="55">
        <f t="shared" si="31"/>
        <v>12.203687445127304</v>
      </c>
      <c r="K58" s="55">
        <f t="shared" si="31"/>
        <v>14.725391350490845</v>
      </c>
      <c r="L58" s="55">
        <f t="shared" si="31"/>
        <v>9.58866419039758</v>
      </c>
      <c r="N58" s="55">
        <f t="shared" si="32"/>
        <v>8.0803903730047146</v>
      </c>
      <c r="O58" s="55">
        <f t="shared" si="32"/>
        <v>10.369487485101311</v>
      </c>
      <c r="P58" s="55">
        <f t="shared" si="32"/>
        <v>5.9183017047282087</v>
      </c>
      <c r="R58" s="55">
        <f t="shared" si="33"/>
        <v>8.3381586566299948</v>
      </c>
      <c r="S58" s="55">
        <f t="shared" si="33"/>
        <v>10.676263307842255</v>
      </c>
      <c r="T58" s="55">
        <f t="shared" si="33"/>
        <v>6.156429271022807</v>
      </c>
      <c r="V58" s="55">
        <f t="shared" si="34"/>
        <v>3.1329862754377666</v>
      </c>
      <c r="W58" s="55">
        <f t="shared" si="34"/>
        <v>4.1461412151067325</v>
      </c>
      <c r="X58" s="55">
        <f t="shared" si="34"/>
        <v>2.2659406288424382</v>
      </c>
      <c r="Z58" s="55">
        <f t="shared" si="35"/>
        <v>1.2182387747998606</v>
      </c>
      <c r="AA58" s="55">
        <f t="shared" si="35"/>
        <v>1.790073230268511</v>
      </c>
      <c r="AB58" s="55">
        <f t="shared" si="35"/>
        <v>0.79075425790754261</v>
      </c>
    </row>
    <row r="59" spans="1:30" s="4" customFormat="1" ht="14.25" customHeight="1" x14ac:dyDescent="0.25">
      <c r="A59" s="4" t="s">
        <v>85</v>
      </c>
      <c r="B59" s="55">
        <f t="shared" si="29"/>
        <v>11.07058088694566</v>
      </c>
      <c r="C59" s="55">
        <f t="shared" si="29"/>
        <v>12.72871130451983</v>
      </c>
      <c r="D59" s="55">
        <f t="shared" si="29"/>
        <v>9.3773670655961219</v>
      </c>
      <c r="F59" s="55">
        <f t="shared" si="30"/>
        <v>13.363645349411883</v>
      </c>
      <c r="G59" s="55">
        <f t="shared" si="30"/>
        <v>14.874815905743741</v>
      </c>
      <c r="H59" s="55">
        <f t="shared" si="30"/>
        <v>11.611526147278548</v>
      </c>
      <c r="J59" s="55">
        <f t="shared" si="31"/>
        <v>15.900049726504225</v>
      </c>
      <c r="K59" s="55">
        <f t="shared" si="31"/>
        <v>17.77137367915466</v>
      </c>
      <c r="L59" s="55">
        <f t="shared" si="31"/>
        <v>13.891752577319588</v>
      </c>
      <c r="N59" s="55">
        <f t="shared" si="32"/>
        <v>9.6589194083911867</v>
      </c>
      <c r="O59" s="55">
        <f t="shared" si="32"/>
        <v>11.188388267311764</v>
      </c>
      <c r="P59" s="55">
        <f t="shared" si="32"/>
        <v>8.1349804157878882</v>
      </c>
      <c r="R59" s="55">
        <f t="shared" si="33"/>
        <v>11.077119184193753</v>
      </c>
      <c r="S59" s="55">
        <f t="shared" si="33"/>
        <v>12.729591836734693</v>
      </c>
      <c r="T59" s="55">
        <f t="shared" si="33"/>
        <v>9.4267515923566894</v>
      </c>
      <c r="V59" s="55">
        <f t="shared" si="34"/>
        <v>4.5592705167173255</v>
      </c>
      <c r="W59" s="55">
        <f t="shared" si="34"/>
        <v>5.3175775480059082</v>
      </c>
      <c r="X59" s="55">
        <f t="shared" si="34"/>
        <v>3.9203484754200373</v>
      </c>
      <c r="Z59" s="55">
        <f t="shared" si="35"/>
        <v>1.4276002719238612</v>
      </c>
      <c r="AA59" s="55">
        <f t="shared" si="35"/>
        <v>1.8813314037626629</v>
      </c>
      <c r="AB59" s="55">
        <f t="shared" si="35"/>
        <v>1.0256410256410255</v>
      </c>
    </row>
    <row r="60" spans="1:30" s="4" customFormat="1" ht="14.25" customHeight="1" x14ac:dyDescent="0.25">
      <c r="A60" s="4" t="s">
        <v>87</v>
      </c>
      <c r="B60" s="55">
        <f t="shared" si="29"/>
        <v>8.3828647925033479</v>
      </c>
      <c r="C60" s="55">
        <f t="shared" si="29"/>
        <v>9.8608458390177365</v>
      </c>
      <c r="D60" s="55">
        <f t="shared" si="29"/>
        <v>6.9592641261498027</v>
      </c>
      <c r="F60" s="55">
        <f t="shared" si="30"/>
        <v>11.000529380624668</v>
      </c>
      <c r="G60" s="55">
        <f t="shared" si="30"/>
        <v>12.186528497409327</v>
      </c>
      <c r="H60" s="55">
        <f t="shared" si="30"/>
        <v>9.7619047619047628</v>
      </c>
      <c r="J60" s="55">
        <f t="shared" si="31"/>
        <v>10.984135520301157</v>
      </c>
      <c r="K60" s="55">
        <f t="shared" si="31"/>
        <v>12.921789170808266</v>
      </c>
      <c r="L60" s="55">
        <f t="shared" si="31"/>
        <v>8.934993084370678</v>
      </c>
      <c r="N60" s="55">
        <f t="shared" si="32"/>
        <v>8.270796742775028</v>
      </c>
      <c r="O60" s="55">
        <f t="shared" si="32"/>
        <v>9.0529695024077057</v>
      </c>
      <c r="P60" s="55">
        <f t="shared" si="32"/>
        <v>7.4968233799237618</v>
      </c>
      <c r="R60" s="55">
        <f t="shared" si="33"/>
        <v>8.0218395632087347</v>
      </c>
      <c r="S60" s="55">
        <f t="shared" si="33"/>
        <v>10.276442307692307</v>
      </c>
      <c r="T60" s="55">
        <f t="shared" si="33"/>
        <v>6.0550458715596331</v>
      </c>
      <c r="V60" s="55">
        <f t="shared" si="34"/>
        <v>2.6877892488430049</v>
      </c>
      <c r="W60" s="55">
        <f t="shared" si="34"/>
        <v>3.0326004548900682</v>
      </c>
      <c r="X60" s="55">
        <f t="shared" si="34"/>
        <v>2.3825503355704698</v>
      </c>
      <c r="Z60" s="55">
        <f t="shared" si="35"/>
        <v>2.2869022869022873</v>
      </c>
      <c r="AA60" s="55">
        <f t="shared" si="35"/>
        <v>3.523489932885906</v>
      </c>
      <c r="AB60" s="55">
        <f t="shared" si="35"/>
        <v>1.4167650531286895</v>
      </c>
    </row>
    <row r="61" spans="1:30" s="4" customFormat="1" ht="14.25" customHeight="1" x14ac:dyDescent="0.25">
      <c r="A61" s="4" t="s">
        <v>89</v>
      </c>
      <c r="B61" s="55">
        <f t="shared" si="29"/>
        <v>7.6624542946949772</v>
      </c>
      <c r="C61" s="55">
        <f t="shared" si="29"/>
        <v>9.8470549951187749</v>
      </c>
      <c r="D61" s="55">
        <f t="shared" si="29"/>
        <v>5.5397457787896034</v>
      </c>
      <c r="F61" s="55">
        <f t="shared" si="30"/>
        <v>9.0795328142380427</v>
      </c>
      <c r="G61" s="55">
        <f t="shared" si="30"/>
        <v>10.602910602910603</v>
      </c>
      <c r="H61" s="55">
        <f t="shared" si="30"/>
        <v>7.3265550239234454</v>
      </c>
      <c r="J61" s="55">
        <f t="shared" si="31"/>
        <v>10.690423162583519</v>
      </c>
      <c r="K61" s="55">
        <f t="shared" si="31"/>
        <v>13.93716577540107</v>
      </c>
      <c r="L61" s="55">
        <f t="shared" si="31"/>
        <v>7.2759226713532508</v>
      </c>
      <c r="N61" s="55">
        <f t="shared" si="32"/>
        <v>7.7070552147239262</v>
      </c>
      <c r="O61" s="55">
        <f t="shared" si="32"/>
        <v>10.034870205346765</v>
      </c>
      <c r="P61" s="55">
        <f t="shared" si="32"/>
        <v>5.4269449715370017</v>
      </c>
      <c r="R61" s="55">
        <f t="shared" si="33"/>
        <v>7.5323038134257798</v>
      </c>
      <c r="S61" s="55">
        <f t="shared" si="33"/>
        <v>9.7873776577792775</v>
      </c>
      <c r="T61" s="55">
        <f t="shared" si="33"/>
        <v>5.5571977534732486</v>
      </c>
      <c r="V61" s="55">
        <f t="shared" si="34"/>
        <v>3.9011958439521663</v>
      </c>
      <c r="W61" s="55">
        <f t="shared" si="34"/>
        <v>5.182667799490229</v>
      </c>
      <c r="X61" s="55">
        <f t="shared" si="34"/>
        <v>2.8030578813250817</v>
      </c>
      <c r="Z61" s="55">
        <f t="shared" si="35"/>
        <v>2.2207267833109019</v>
      </c>
      <c r="AA61" s="55">
        <f t="shared" si="35"/>
        <v>2.7113237639553431</v>
      </c>
      <c r="AB61" s="55">
        <f t="shared" si="35"/>
        <v>1.8626309662398137</v>
      </c>
    </row>
    <row r="62" spans="1:30" s="4" customFormat="1" ht="14.25" customHeight="1" x14ac:dyDescent="0.25">
      <c r="A62" s="4" t="s">
        <v>91</v>
      </c>
      <c r="B62" s="55">
        <f t="shared" si="29"/>
        <v>9.7454772902232492</v>
      </c>
      <c r="C62" s="55">
        <f t="shared" si="29"/>
        <v>12.035158891142665</v>
      </c>
      <c r="D62" s="55">
        <f t="shared" si="29"/>
        <v>7.4729172658422005</v>
      </c>
      <c r="F62" s="55">
        <f t="shared" si="30"/>
        <v>12.423028051998827</v>
      </c>
      <c r="G62" s="55">
        <f t="shared" si="30"/>
        <v>14.394488759970994</v>
      </c>
      <c r="H62" s="55">
        <f t="shared" si="30"/>
        <v>10.116648992576883</v>
      </c>
      <c r="J62" s="55">
        <f t="shared" si="31"/>
        <v>13.216177178623015</v>
      </c>
      <c r="K62" s="55">
        <f t="shared" si="31"/>
        <v>15.477293790546803</v>
      </c>
      <c r="L62" s="55">
        <f t="shared" si="31"/>
        <v>10.771543086172345</v>
      </c>
      <c r="N62" s="55">
        <f t="shared" si="32"/>
        <v>8.8563049853372426</v>
      </c>
      <c r="O62" s="55">
        <f t="shared" si="32"/>
        <v>11.217858152020344</v>
      </c>
      <c r="P62" s="55">
        <f t="shared" si="32"/>
        <v>6.3090521182566288</v>
      </c>
      <c r="R62" s="55">
        <f t="shared" si="33"/>
        <v>9.4580233793836346</v>
      </c>
      <c r="S62" s="55">
        <f t="shared" si="33"/>
        <v>11.627316577811628</v>
      </c>
      <c r="T62" s="55">
        <f t="shared" si="33"/>
        <v>7.5717439293598243</v>
      </c>
      <c r="V62" s="55">
        <f t="shared" si="34"/>
        <v>4.2896307047250444</v>
      </c>
      <c r="W62" s="55">
        <f t="shared" si="34"/>
        <v>6.1769005847953213</v>
      </c>
      <c r="X62" s="55">
        <f t="shared" si="34"/>
        <v>2.7994227994227994</v>
      </c>
      <c r="Z62" s="55">
        <f t="shared" si="35"/>
        <v>0.71474983755685506</v>
      </c>
      <c r="AA62" s="55">
        <f t="shared" si="35"/>
        <v>0.90909090909090906</v>
      </c>
      <c r="AB62" s="55">
        <f t="shared" si="35"/>
        <v>0.56882821387940841</v>
      </c>
    </row>
    <row r="63" spans="1:30" s="4" customFormat="1" ht="14.25" customHeight="1" x14ac:dyDescent="0.25">
      <c r="A63" s="4" t="s">
        <v>93</v>
      </c>
      <c r="B63" s="55">
        <f t="shared" si="29"/>
        <v>8.4521469505273927</v>
      </c>
      <c r="C63" s="55">
        <f t="shared" si="29"/>
        <v>10.546107649997193</v>
      </c>
      <c r="D63" s="55">
        <f t="shared" si="29"/>
        <v>6.4138986013986017</v>
      </c>
      <c r="F63" s="55">
        <f t="shared" si="30"/>
        <v>10.035918022395943</v>
      </c>
      <c r="G63" s="55">
        <f t="shared" si="30"/>
        <v>11.807898392538203</v>
      </c>
      <c r="H63" s="55">
        <f t="shared" si="30"/>
        <v>8.0189744748136427</v>
      </c>
      <c r="J63" s="55">
        <f t="shared" si="31"/>
        <v>11.610685003967204</v>
      </c>
      <c r="K63" s="55">
        <f t="shared" si="31"/>
        <v>13.842975206611571</v>
      </c>
      <c r="L63" s="55">
        <f t="shared" si="31"/>
        <v>9.2682926829268286</v>
      </c>
      <c r="N63" s="55">
        <f t="shared" si="32"/>
        <v>8.5548172757475083</v>
      </c>
      <c r="O63" s="55">
        <f t="shared" si="32"/>
        <v>11.535836177474403</v>
      </c>
      <c r="P63" s="55">
        <f t="shared" si="32"/>
        <v>5.7281553398058254</v>
      </c>
      <c r="R63" s="55">
        <f t="shared" si="33"/>
        <v>7.2901539355213467</v>
      </c>
      <c r="S63" s="55">
        <f t="shared" si="33"/>
        <v>9.334163036714374</v>
      </c>
      <c r="T63" s="55">
        <f t="shared" si="33"/>
        <v>5.5010893246187358</v>
      </c>
      <c r="V63" s="55">
        <f t="shared" si="34"/>
        <v>3.8652130822596629</v>
      </c>
      <c r="W63" s="55">
        <f t="shared" si="34"/>
        <v>4.4552271724746362</v>
      </c>
      <c r="X63" s="55">
        <f t="shared" si="34"/>
        <v>3.3837293016558676</v>
      </c>
      <c r="Z63" s="55">
        <f t="shared" si="35"/>
        <v>1.138353765323993</v>
      </c>
      <c r="AA63" s="55">
        <f t="shared" si="35"/>
        <v>1.8181818181818181</v>
      </c>
      <c r="AB63" s="55">
        <f t="shared" si="35"/>
        <v>0.61823802163833075</v>
      </c>
    </row>
    <row r="64" spans="1:30" s="4" customFormat="1" ht="14.25" customHeight="1" x14ac:dyDescent="0.25"/>
    <row r="65" spans="1:28" s="8" customFormat="1" ht="14.25" customHeight="1" x14ac:dyDescent="0.25">
      <c r="A65" s="8" t="s">
        <v>39</v>
      </c>
      <c r="B65" s="76">
        <f>+B21/AE21*100</f>
        <v>9.9400132048624972</v>
      </c>
      <c r="C65" s="76">
        <f>+C21/AF21*100</f>
        <v>11.833606615812361</v>
      </c>
      <c r="D65" s="76">
        <f>+D21/AG21*100</f>
        <v>8.0820375072573256</v>
      </c>
      <c r="F65" s="76">
        <f>+F21/AI21*100</f>
        <v>12.804022947800837</v>
      </c>
      <c r="G65" s="76">
        <f>+G21/AJ21*100</f>
        <v>14.486657378630371</v>
      </c>
      <c r="H65" s="76">
        <f>+H21/AK21*100</f>
        <v>10.916413693607046</v>
      </c>
      <c r="J65" s="76">
        <f>+J21/AM21*100</f>
        <v>13.395892351274789</v>
      </c>
      <c r="K65" s="76">
        <f>+K21/AN21*100</f>
        <v>15.517121622560257</v>
      </c>
      <c r="L65" s="76">
        <f>+L21/AO21*100</f>
        <v>11.189771003395217</v>
      </c>
      <c r="N65" s="76">
        <f>+N21/AQ21*100</f>
        <v>9.3901542983100654</v>
      </c>
      <c r="O65" s="76">
        <f>+O21/AR21*100</f>
        <v>11.19709078607975</v>
      </c>
      <c r="P65" s="76">
        <f>+P21/AS21*100</f>
        <v>7.6086050195947639</v>
      </c>
      <c r="R65" s="76">
        <f>+R21/AU21*100</f>
        <v>9.3724516608375765</v>
      </c>
      <c r="S65" s="76">
        <f>+S21/AV21*100</f>
        <v>11.526467903863706</v>
      </c>
      <c r="T65" s="76">
        <f>+T21/AW21*100</f>
        <v>7.4116384532834836</v>
      </c>
      <c r="V65" s="76">
        <f>+V21/AY21*100</f>
        <v>4.1532191571061743</v>
      </c>
      <c r="W65" s="76">
        <f>+W21/AZ21*100</f>
        <v>4.9225862867136465</v>
      </c>
      <c r="X65" s="76">
        <f>+X21/BA21*100</f>
        <v>3.5031293463143256</v>
      </c>
      <c r="Z65" s="76">
        <f>+Z21/BC21*100</f>
        <v>1.2859373564802057</v>
      </c>
      <c r="AA65" s="76">
        <f>+AA21/BD21*100</f>
        <v>1.8464120856063786</v>
      </c>
      <c r="AB65" s="76">
        <f>+AB21/BE21*100</f>
        <v>0.84953438980558738</v>
      </c>
    </row>
    <row r="66" spans="1:28" s="4" customFormat="1" ht="6" customHeight="1" x14ac:dyDescent="0.25">
      <c r="A66" s="26"/>
      <c r="B66" s="55"/>
      <c r="C66" s="55"/>
      <c r="D66" s="55"/>
      <c r="F66" s="55"/>
      <c r="G66" s="55"/>
      <c r="H66" s="55"/>
      <c r="J66" s="55"/>
      <c r="K66" s="55"/>
      <c r="L66" s="55"/>
      <c r="N66" s="55"/>
      <c r="O66" s="55"/>
      <c r="P66" s="55"/>
      <c r="R66" s="55"/>
      <c r="S66" s="55"/>
      <c r="T66" s="55"/>
      <c r="V66" s="55"/>
      <c r="W66" s="55"/>
      <c r="X66" s="55"/>
      <c r="Z66" s="55"/>
      <c r="AA66" s="55"/>
      <c r="AB66" s="55"/>
    </row>
    <row r="67" spans="1:28" s="4" customFormat="1" ht="14.25" customHeight="1" x14ac:dyDescent="0.25">
      <c r="A67" s="4" t="s">
        <v>81</v>
      </c>
      <c r="B67" s="55">
        <f t="shared" ref="B67:D73" si="36">+B23/AE23*100</f>
        <v>11.554188048167154</v>
      </c>
      <c r="C67" s="55">
        <f t="shared" si="36"/>
        <v>13.477920902094736</v>
      </c>
      <c r="D67" s="55">
        <f t="shared" si="36"/>
        <v>9.6550743479320715</v>
      </c>
      <c r="F67" s="55">
        <f t="shared" ref="F67:H73" si="37">+F23/AI23*100</f>
        <v>15.407602199378436</v>
      </c>
      <c r="G67" s="55">
        <f t="shared" si="37"/>
        <v>17.272795723213612</v>
      </c>
      <c r="H67" s="55">
        <f t="shared" si="37"/>
        <v>13.31133113311331</v>
      </c>
      <c r="J67" s="55">
        <f t="shared" ref="J67:L73" si="38">+J23/AM23*100</f>
        <v>14.775030401297121</v>
      </c>
      <c r="K67" s="55">
        <f t="shared" si="38"/>
        <v>17.081210668264909</v>
      </c>
      <c r="L67" s="55">
        <f t="shared" si="38"/>
        <v>12.401028277634961</v>
      </c>
      <c r="N67" s="55">
        <f t="shared" ref="N67:P73" si="39">+N23/AQ23*100</f>
        <v>10.605341246290802</v>
      </c>
      <c r="O67" s="55">
        <f t="shared" si="39"/>
        <v>12.355396541443053</v>
      </c>
      <c r="P67" s="55">
        <f t="shared" si="39"/>
        <v>8.8718251624335505</v>
      </c>
      <c r="R67" s="55">
        <f t="shared" ref="R67:T73" si="40">+R23/AU23*100</f>
        <v>10.798735970360685</v>
      </c>
      <c r="S67" s="55">
        <f t="shared" si="40"/>
        <v>12.795186194368755</v>
      </c>
      <c r="T67" s="55">
        <f t="shared" si="40"/>
        <v>8.9566310496543053</v>
      </c>
      <c r="V67" s="55">
        <f t="shared" ref="V67:X73" si="41">+V23/AY23*100</f>
        <v>5.1120498317462593</v>
      </c>
      <c r="W67" s="55">
        <f t="shared" si="41"/>
        <v>5.5995036451062514</v>
      </c>
      <c r="X67" s="55">
        <f t="shared" si="41"/>
        <v>4.6941489361702127</v>
      </c>
      <c r="Z67" s="55">
        <f t="shared" ref="Z67:AB73" si="42">+Z23/BC23*100</f>
        <v>0.96833289714734361</v>
      </c>
      <c r="AA67" s="55">
        <f t="shared" si="42"/>
        <v>1.3205282112845138</v>
      </c>
      <c r="AB67" s="55">
        <f t="shared" si="42"/>
        <v>0.6960556844547563</v>
      </c>
    </row>
    <row r="68" spans="1:28" s="4" customFormat="1" ht="14.25" customHeight="1" x14ac:dyDescent="0.25">
      <c r="A68" s="4" t="s">
        <v>83</v>
      </c>
      <c r="B68" s="55">
        <f t="shared" si="36"/>
        <v>9.3435054942673226</v>
      </c>
      <c r="C68" s="55">
        <f t="shared" si="36"/>
        <v>11.491592050666084</v>
      </c>
      <c r="D68" s="55">
        <f t="shared" si="36"/>
        <v>7.2276716572018591</v>
      </c>
      <c r="F68" s="55">
        <f t="shared" si="37"/>
        <v>12.447368421052632</v>
      </c>
      <c r="G68" s="55">
        <f t="shared" si="37"/>
        <v>14.261884904086738</v>
      </c>
      <c r="H68" s="55">
        <f t="shared" si="37"/>
        <v>10.434782608695652</v>
      </c>
      <c r="J68" s="55">
        <f t="shared" si="38"/>
        <v>12.80144481036864</v>
      </c>
      <c r="K68" s="55">
        <f t="shared" si="38"/>
        <v>15.171696149843914</v>
      </c>
      <c r="L68" s="55">
        <f t="shared" si="38"/>
        <v>10.329861111111111</v>
      </c>
      <c r="N68" s="55">
        <f t="shared" si="39"/>
        <v>8.7186773443554628</v>
      </c>
      <c r="O68" s="55">
        <f t="shared" si="39"/>
        <v>10.688836104513063</v>
      </c>
      <c r="P68" s="55">
        <f t="shared" si="39"/>
        <v>6.8302555021502664</v>
      </c>
      <c r="R68" s="55">
        <f t="shared" si="40"/>
        <v>8.4254455222197162</v>
      </c>
      <c r="S68" s="55">
        <f t="shared" si="40"/>
        <v>10.949074074074074</v>
      </c>
      <c r="T68" s="55">
        <f t="shared" si="40"/>
        <v>6.0272767267927847</v>
      </c>
      <c r="V68" s="55">
        <f t="shared" si="41"/>
        <v>3.3611071882502475</v>
      </c>
      <c r="W68" s="55">
        <f t="shared" si="41"/>
        <v>4.6078730546231306</v>
      </c>
      <c r="X68" s="55">
        <f t="shared" si="41"/>
        <v>2.2870662460567823</v>
      </c>
      <c r="Z68" s="55">
        <f t="shared" si="42"/>
        <v>1.6493585827733657</v>
      </c>
      <c r="AA68" s="55">
        <f t="shared" si="42"/>
        <v>2.5387870239774331</v>
      </c>
      <c r="AB68" s="55">
        <f t="shared" si="42"/>
        <v>0.96982758620689657</v>
      </c>
    </row>
    <row r="69" spans="1:28" s="4" customFormat="1" ht="14.25" customHeight="1" x14ac:dyDescent="0.25">
      <c r="A69" s="4" t="s">
        <v>85</v>
      </c>
      <c r="B69" s="55">
        <f t="shared" si="36"/>
        <v>11.024572180781044</v>
      </c>
      <c r="C69" s="55">
        <f t="shared" si="36"/>
        <v>12.531899875115382</v>
      </c>
      <c r="D69" s="55">
        <f t="shared" si="36"/>
        <v>9.4863412201473931</v>
      </c>
      <c r="F69" s="55">
        <f t="shared" si="37"/>
        <v>13.478497550353838</v>
      </c>
      <c r="G69" s="55">
        <f t="shared" si="37"/>
        <v>14.689265536723164</v>
      </c>
      <c r="H69" s="55">
        <f t="shared" si="37"/>
        <v>12.059588555213999</v>
      </c>
      <c r="J69" s="55">
        <f t="shared" si="38"/>
        <v>15.757162346521145</v>
      </c>
      <c r="K69" s="55">
        <f t="shared" si="38"/>
        <v>17.391304347826086</v>
      </c>
      <c r="L69" s="55">
        <f t="shared" si="38"/>
        <v>14.002828854314004</v>
      </c>
      <c r="N69" s="55">
        <f t="shared" si="39"/>
        <v>9.710335747202107</v>
      </c>
      <c r="O69" s="55">
        <f t="shared" si="39"/>
        <v>11.136890951276101</v>
      </c>
      <c r="P69" s="55">
        <f t="shared" si="39"/>
        <v>8.3033671134357636</v>
      </c>
      <c r="R69" s="55">
        <f t="shared" si="40"/>
        <v>10.934197548259828</v>
      </c>
      <c r="S69" s="55">
        <f t="shared" si="40"/>
        <v>12.588803637396989</v>
      </c>
      <c r="T69" s="55">
        <f t="shared" si="40"/>
        <v>9.306875349357183</v>
      </c>
      <c r="V69" s="55">
        <f t="shared" si="41"/>
        <v>4.4833948339483403</v>
      </c>
      <c r="W69" s="55">
        <f t="shared" si="41"/>
        <v>5.2334943639291467</v>
      </c>
      <c r="X69" s="55">
        <f t="shared" si="41"/>
        <v>3.8487738419618527</v>
      </c>
      <c r="Z69" s="55">
        <f t="shared" si="42"/>
        <v>1.3274336283185841</v>
      </c>
      <c r="AA69" s="55">
        <f t="shared" si="42"/>
        <v>1.7027863777089782</v>
      </c>
      <c r="AB69" s="55">
        <f t="shared" si="42"/>
        <v>0.9859154929577465</v>
      </c>
    </row>
    <row r="70" spans="1:28" s="4" customFormat="1" ht="14.25" customHeight="1" x14ac:dyDescent="0.25">
      <c r="A70" s="4" t="s">
        <v>87</v>
      </c>
      <c r="B70" s="55">
        <f t="shared" si="36"/>
        <v>7.8014415707250251</v>
      </c>
      <c r="C70" s="55">
        <f t="shared" si="36"/>
        <v>9.127408993576017</v>
      </c>
      <c r="D70" s="55">
        <f t="shared" si="36"/>
        <v>6.5406884265445058</v>
      </c>
      <c r="F70" s="55">
        <f t="shared" si="37"/>
        <v>9.9389596602972397</v>
      </c>
      <c r="G70" s="55">
        <f t="shared" si="37"/>
        <v>11.324224908039938</v>
      </c>
      <c r="H70" s="55">
        <f t="shared" si="37"/>
        <v>8.5254691689008038</v>
      </c>
      <c r="J70" s="55">
        <f t="shared" si="38"/>
        <v>10.577243910577245</v>
      </c>
      <c r="K70" s="55">
        <f t="shared" si="38"/>
        <v>12.050181578078574</v>
      </c>
      <c r="L70" s="55">
        <f t="shared" si="38"/>
        <v>9.0725126475548059</v>
      </c>
      <c r="N70" s="55">
        <f t="shared" si="39"/>
        <v>7.9204057744830276</v>
      </c>
      <c r="O70" s="55">
        <f t="shared" si="39"/>
        <v>8.3561108941819597</v>
      </c>
      <c r="P70" s="55">
        <f t="shared" si="39"/>
        <v>7.4853801169590648</v>
      </c>
      <c r="R70" s="55">
        <f t="shared" si="40"/>
        <v>8.0195023537323475</v>
      </c>
      <c r="S70" s="55">
        <f t="shared" si="40"/>
        <v>10.30741410488246</v>
      </c>
      <c r="T70" s="55">
        <f t="shared" si="40"/>
        <v>6.0320452403393023</v>
      </c>
      <c r="V70" s="55">
        <f t="shared" si="41"/>
        <v>2.2038567493112948</v>
      </c>
      <c r="W70" s="55">
        <f t="shared" si="41"/>
        <v>2.3433979269941414</v>
      </c>
      <c r="X70" s="55">
        <f t="shared" si="41"/>
        <v>2.08</v>
      </c>
      <c r="Z70" s="55">
        <f t="shared" si="42"/>
        <v>1.6442451420029895</v>
      </c>
      <c r="AA70" s="55">
        <f t="shared" si="42"/>
        <v>3.0141843971631204</v>
      </c>
      <c r="AB70" s="55">
        <f t="shared" si="42"/>
        <v>0.64599483204134367</v>
      </c>
    </row>
    <row r="71" spans="1:28" s="4" customFormat="1" ht="14.25" customHeight="1" x14ac:dyDescent="0.25">
      <c r="A71" s="4" t="s">
        <v>89</v>
      </c>
      <c r="B71" s="55">
        <f t="shared" si="36"/>
        <v>7.2873421075876692</v>
      </c>
      <c r="C71" s="55">
        <f t="shared" si="36"/>
        <v>9.3436851132978234</v>
      </c>
      <c r="D71" s="55">
        <f t="shared" si="36"/>
        <v>5.3177691309987027</v>
      </c>
      <c r="F71" s="55">
        <f t="shared" si="37"/>
        <v>8.558902020587114</v>
      </c>
      <c r="G71" s="55">
        <f t="shared" si="37"/>
        <v>9.7132616487455188</v>
      </c>
      <c r="H71" s="55">
        <f t="shared" si="37"/>
        <v>7.2475570032573291</v>
      </c>
      <c r="J71" s="55">
        <f t="shared" si="38"/>
        <v>10.174766578884368</v>
      </c>
      <c r="K71" s="55">
        <f t="shared" si="38"/>
        <v>13.468809073724008</v>
      </c>
      <c r="L71" s="55">
        <f t="shared" si="38"/>
        <v>6.7928190198932548</v>
      </c>
      <c r="N71" s="55">
        <f t="shared" si="39"/>
        <v>6.9829424307036243</v>
      </c>
      <c r="O71" s="55">
        <f t="shared" si="39"/>
        <v>9.1891891891891895</v>
      </c>
      <c r="P71" s="55">
        <f t="shared" si="39"/>
        <v>4.8370136698212409</v>
      </c>
      <c r="R71" s="55">
        <f t="shared" si="40"/>
        <v>7.3247737318459265</v>
      </c>
      <c r="S71" s="55">
        <f t="shared" si="40"/>
        <v>9.5561594202898537</v>
      </c>
      <c r="T71" s="55">
        <f t="shared" si="40"/>
        <v>5.3873377900117969</v>
      </c>
      <c r="V71" s="55">
        <f t="shared" si="41"/>
        <v>3.9184537993116226</v>
      </c>
      <c r="W71" s="55">
        <f t="shared" si="41"/>
        <v>5.1534452808338163</v>
      </c>
      <c r="X71" s="55">
        <f t="shared" si="41"/>
        <v>2.8780487804878052</v>
      </c>
      <c r="Z71" s="55">
        <f t="shared" si="42"/>
        <v>1.9169329073482428</v>
      </c>
      <c r="AA71" s="55">
        <f t="shared" si="42"/>
        <v>2.3316062176165802</v>
      </c>
      <c r="AB71" s="55">
        <f t="shared" si="42"/>
        <v>1.62748643761302</v>
      </c>
    </row>
    <row r="72" spans="1:28" s="4" customFormat="1" ht="14.25" customHeight="1" x14ac:dyDescent="0.25">
      <c r="A72" s="4" t="s">
        <v>91</v>
      </c>
      <c r="B72" s="55">
        <f t="shared" si="36"/>
        <v>10.306670882073981</v>
      </c>
      <c r="C72" s="55">
        <f t="shared" si="36"/>
        <v>12.598050867601614</v>
      </c>
      <c r="D72" s="55">
        <f t="shared" si="36"/>
        <v>8.0264921548529529</v>
      </c>
      <c r="F72" s="55">
        <f t="shared" si="37"/>
        <v>12.791068580542264</v>
      </c>
      <c r="G72" s="55">
        <f t="shared" si="37"/>
        <v>14.896755162241886</v>
      </c>
      <c r="H72" s="55">
        <f t="shared" si="37"/>
        <v>10.3125</v>
      </c>
      <c r="J72" s="55">
        <f t="shared" si="38"/>
        <v>14.026236125126134</v>
      </c>
      <c r="K72" s="55">
        <f t="shared" si="38"/>
        <v>15.768930523028885</v>
      </c>
      <c r="L72" s="55">
        <f t="shared" si="38"/>
        <v>12.160468031759299</v>
      </c>
      <c r="N72" s="55">
        <f t="shared" si="39"/>
        <v>9.5458984375</v>
      </c>
      <c r="O72" s="55">
        <f t="shared" si="39"/>
        <v>11.900282220131702</v>
      </c>
      <c r="P72" s="55">
        <f t="shared" si="39"/>
        <v>7.0050761421319798</v>
      </c>
      <c r="R72" s="55">
        <f t="shared" si="40"/>
        <v>10.407153729071537</v>
      </c>
      <c r="S72" s="55">
        <f t="shared" si="40"/>
        <v>13.194444444444445</v>
      </c>
      <c r="T72" s="55">
        <f t="shared" si="40"/>
        <v>7.9772079772079767</v>
      </c>
      <c r="V72" s="55">
        <f t="shared" si="41"/>
        <v>4.3591074208614424</v>
      </c>
      <c r="W72" s="55">
        <f t="shared" si="41"/>
        <v>6.0552616108171664</v>
      </c>
      <c r="X72" s="55">
        <f t="shared" si="41"/>
        <v>3.0190431955411055</v>
      </c>
      <c r="Z72" s="55">
        <f t="shared" si="42"/>
        <v>0.57273768613974796</v>
      </c>
      <c r="AA72" s="55">
        <f t="shared" si="42"/>
        <v>0.50761421319796951</v>
      </c>
      <c r="AB72" s="55">
        <f t="shared" si="42"/>
        <v>0.62630480167014613</v>
      </c>
    </row>
    <row r="73" spans="1:28" s="4" customFormat="1" ht="14.25" customHeight="1" x14ac:dyDescent="0.25">
      <c r="A73" s="4" t="s">
        <v>93</v>
      </c>
      <c r="B73" s="55">
        <f t="shared" si="36"/>
        <v>7.7253751085024591</v>
      </c>
      <c r="C73" s="55">
        <f t="shared" si="36"/>
        <v>9.5664789213176302</v>
      </c>
      <c r="D73" s="55">
        <f t="shared" si="36"/>
        <v>5.9959919839679365</v>
      </c>
      <c r="F73" s="55">
        <f t="shared" si="37"/>
        <v>8.7883959044368609</v>
      </c>
      <c r="G73" s="55">
        <f t="shared" si="37"/>
        <v>10.399227301996136</v>
      </c>
      <c r="H73" s="55">
        <f t="shared" si="37"/>
        <v>6.9716775599128544</v>
      </c>
      <c r="J73" s="55">
        <f t="shared" si="38"/>
        <v>10.994871794871795</v>
      </c>
      <c r="K73" s="55">
        <f t="shared" si="38"/>
        <v>12.722132471728594</v>
      </c>
      <c r="L73" s="55">
        <f t="shared" si="38"/>
        <v>9.2121717382242601</v>
      </c>
      <c r="N73" s="55">
        <f t="shared" si="39"/>
        <v>9.0658652642123716</v>
      </c>
      <c r="O73" s="55">
        <f t="shared" si="39"/>
        <v>12.181155648099947</v>
      </c>
      <c r="P73" s="55">
        <f t="shared" si="39"/>
        <v>6.1776061776061777</v>
      </c>
      <c r="R73" s="55">
        <f t="shared" si="40"/>
        <v>6.0069232335573197</v>
      </c>
      <c r="S73" s="55">
        <f t="shared" si="40"/>
        <v>7.5852782764811488</v>
      </c>
      <c r="T73" s="55">
        <f t="shared" si="40"/>
        <v>4.6962355572120762</v>
      </c>
      <c r="V73" s="55">
        <f t="shared" si="41"/>
        <v>4.076012117873864</v>
      </c>
      <c r="W73" s="55">
        <f t="shared" si="41"/>
        <v>4.4766708701134927</v>
      </c>
      <c r="X73" s="55">
        <f t="shared" si="41"/>
        <v>3.7652811735941323</v>
      </c>
      <c r="Z73" s="55">
        <f t="shared" si="42"/>
        <v>1.4084507042253522</v>
      </c>
      <c r="AA73" s="55">
        <f t="shared" si="42"/>
        <v>2.2443890274314215</v>
      </c>
      <c r="AB73" s="55">
        <f t="shared" si="42"/>
        <v>0.76628352490421447</v>
      </c>
    </row>
    <row r="74" spans="1:28" s="4" customFormat="1" ht="14.25" customHeight="1" x14ac:dyDescent="0.25"/>
    <row r="75" spans="1:28" s="8" customFormat="1" ht="14.25" customHeight="1" x14ac:dyDescent="0.25">
      <c r="A75" s="8" t="s">
        <v>40</v>
      </c>
      <c r="B75" s="76">
        <f>+B31/AE31*100</f>
        <v>9.3100063514059705</v>
      </c>
      <c r="C75" s="76">
        <f>+C31/AF31*100</f>
        <v>11.685133887349954</v>
      </c>
      <c r="D75" s="76">
        <f>+D31/AG31*100</f>
        <v>6.9324090121317159</v>
      </c>
      <c r="F75" s="76">
        <f>+F31/AI31*100</f>
        <v>12.082180597759535</v>
      </c>
      <c r="G75" s="76">
        <f>+G31/AJ31*100</f>
        <v>14.139274822094205</v>
      </c>
      <c r="H75" s="76">
        <f>+H31/AK31*100</f>
        <v>9.7120546608101517</v>
      </c>
      <c r="J75" s="76">
        <f>+J31/AM31*100</f>
        <v>12.456689393092656</v>
      </c>
      <c r="K75" s="76">
        <f>+K31/AN31*100</f>
        <v>15.58469475494411</v>
      </c>
      <c r="L75" s="76">
        <f>+L31/AO31*100</f>
        <v>9.0686845168800936</v>
      </c>
      <c r="N75" s="76">
        <f>+N31/AQ31*100</f>
        <v>8.1737441021371087</v>
      </c>
      <c r="O75" s="76">
        <f>+O31/AR31*100</f>
        <v>10.639186742793482</v>
      </c>
      <c r="P75" s="76">
        <f>+P31/AS31*100</f>
        <v>5.7253491909832661</v>
      </c>
      <c r="R75" s="76">
        <f>+R31/AU31*100</f>
        <v>9.1331362731495442</v>
      </c>
      <c r="S75" s="76">
        <f>+S31/AV31*100</f>
        <v>11.175580221997981</v>
      </c>
      <c r="T75" s="76">
        <f>+T31/AW31*100</f>
        <v>7.2609550237021621</v>
      </c>
      <c r="V75" s="76">
        <f>+V31/AY31*100</f>
        <v>3.4876977880871509</v>
      </c>
      <c r="W75" s="76">
        <f>+W31/AZ31*100</f>
        <v>4.7431537497762664</v>
      </c>
      <c r="X75" s="76">
        <f>+X31/BA31*100</f>
        <v>2.4059222702035781</v>
      </c>
      <c r="Z75" s="76">
        <f>+Z31/BC31*100</f>
        <v>1.5590200445434299</v>
      </c>
      <c r="AA75" s="76">
        <f>+AA31/BD31*100</f>
        <v>1.8469656992084433</v>
      </c>
      <c r="AB75" s="76">
        <f>+AB31/BE31*100</f>
        <v>1.3487475915221581</v>
      </c>
    </row>
    <row r="76" spans="1:28" s="4" customFormat="1" ht="6" customHeight="1" x14ac:dyDescent="0.25">
      <c r="A76" s="26"/>
      <c r="B76" s="55"/>
      <c r="C76" s="55"/>
      <c r="D76" s="55"/>
      <c r="F76" s="55"/>
      <c r="G76" s="55"/>
      <c r="H76" s="55"/>
      <c r="J76" s="55"/>
      <c r="K76" s="55"/>
      <c r="L76" s="55"/>
      <c r="N76" s="55"/>
      <c r="O76" s="55"/>
      <c r="P76" s="55"/>
      <c r="R76" s="55"/>
      <c r="S76" s="55"/>
      <c r="T76" s="55"/>
      <c r="V76" s="55"/>
      <c r="W76" s="55"/>
      <c r="X76" s="55"/>
      <c r="Z76" s="55"/>
      <c r="AA76" s="55"/>
      <c r="AB76" s="55"/>
    </row>
    <row r="77" spans="1:28" s="4" customFormat="1" ht="14.25" customHeight="1" x14ac:dyDescent="0.25">
      <c r="A77" s="4" t="s">
        <v>81</v>
      </c>
      <c r="B77" s="55">
        <f t="shared" ref="B77:D83" si="43">+B33/AE33*100</f>
        <v>9.8820387269085241</v>
      </c>
      <c r="C77" s="55">
        <f t="shared" si="43"/>
        <v>12.094653812445223</v>
      </c>
      <c r="D77" s="55">
        <f t="shared" si="43"/>
        <v>7.5983717774762551</v>
      </c>
      <c r="F77" s="55">
        <f t="shared" ref="F77:H83" si="44">+F33/AI33*100</f>
        <v>11.717171717171718</v>
      </c>
      <c r="G77" s="55">
        <f t="shared" si="44"/>
        <v>13.63910681955341</v>
      </c>
      <c r="H77" s="55">
        <f t="shared" si="44"/>
        <v>9.2916984006092918</v>
      </c>
      <c r="J77" s="55">
        <f t="shared" ref="J77:L83" si="45">+J33/AM33*100</f>
        <v>14.231642694928084</v>
      </c>
      <c r="K77" s="55">
        <f t="shared" si="45"/>
        <v>17.583212735166427</v>
      </c>
      <c r="L77" s="55">
        <f t="shared" si="45"/>
        <v>10.555555555555555</v>
      </c>
      <c r="N77" s="55">
        <f t="shared" ref="N77:P83" si="46">+N33/AQ33*100</f>
        <v>9.6251735307727913</v>
      </c>
      <c r="O77" s="55">
        <f t="shared" si="46"/>
        <v>11</v>
      </c>
      <c r="P77" s="55">
        <f t="shared" si="46"/>
        <v>8.1998114985862394</v>
      </c>
      <c r="R77" s="55">
        <f t="shared" ref="R77:T83" si="47">+R33/AU33*100</f>
        <v>11.340916925198208</v>
      </c>
      <c r="S77" s="55">
        <f t="shared" si="47"/>
        <v>13.665943600867678</v>
      </c>
      <c r="T77" s="55">
        <f t="shared" si="47"/>
        <v>9.2226613965744395</v>
      </c>
      <c r="V77" s="55">
        <f t="shared" ref="V77:X83" si="48">+V33/AY33*100</f>
        <v>2.760590195145169</v>
      </c>
      <c r="W77" s="55">
        <f t="shared" si="48"/>
        <v>4.2743538767395624</v>
      </c>
      <c r="X77" s="55">
        <f t="shared" si="48"/>
        <v>1.3698630136986301</v>
      </c>
      <c r="Z77" s="55">
        <f t="shared" ref="Z77:AB83" si="49">+Z33/BC33*100</f>
        <v>1.8465909090909092</v>
      </c>
      <c r="AA77" s="55">
        <f t="shared" si="49"/>
        <v>1.8867924528301887</v>
      </c>
      <c r="AB77" s="55">
        <f t="shared" si="49"/>
        <v>1.8134715025906734</v>
      </c>
    </row>
    <row r="78" spans="1:28" s="4" customFormat="1" ht="14.25" customHeight="1" x14ac:dyDescent="0.25">
      <c r="A78" s="4" t="s">
        <v>83</v>
      </c>
      <c r="B78" s="55">
        <f t="shared" si="43"/>
        <v>8.4704261994031675</v>
      </c>
      <c r="C78" s="55">
        <f t="shared" si="43"/>
        <v>10.822409488139826</v>
      </c>
      <c r="D78" s="55">
        <f t="shared" si="43"/>
        <v>6.2077766101186009</v>
      </c>
      <c r="F78" s="55">
        <f t="shared" si="44"/>
        <v>11.955390334572492</v>
      </c>
      <c r="G78" s="55">
        <f t="shared" si="44"/>
        <v>14.370579915134371</v>
      </c>
      <c r="H78" s="55">
        <f t="shared" si="44"/>
        <v>9.2789968652037622</v>
      </c>
      <c r="J78" s="55">
        <f t="shared" si="45"/>
        <v>11.160548757879125</v>
      </c>
      <c r="K78" s="55">
        <f t="shared" si="45"/>
        <v>13.940724478594952</v>
      </c>
      <c r="L78" s="55">
        <f t="shared" si="45"/>
        <v>8.3051484404359268</v>
      </c>
      <c r="N78" s="55">
        <f t="shared" si="46"/>
        <v>6.9441250862267188</v>
      </c>
      <c r="O78" s="55">
        <f t="shared" si="46"/>
        <v>9.7888675623800374</v>
      </c>
      <c r="P78" s="55">
        <f t="shared" si="46"/>
        <v>4.3267108167770418</v>
      </c>
      <c r="R78" s="55">
        <f t="shared" si="47"/>
        <v>8.1818181818181817</v>
      </c>
      <c r="S78" s="55">
        <f t="shared" si="47"/>
        <v>10.174542358450404</v>
      </c>
      <c r="T78" s="55">
        <f t="shared" si="47"/>
        <v>6.3821607074202227</v>
      </c>
      <c r="V78" s="55">
        <f t="shared" si="48"/>
        <v>2.6693455797933408</v>
      </c>
      <c r="W78" s="55">
        <f t="shared" si="48"/>
        <v>3.1974921630094042</v>
      </c>
      <c r="X78" s="55">
        <f t="shared" si="48"/>
        <v>2.2233986236103758</v>
      </c>
      <c r="Z78" s="55">
        <f t="shared" si="49"/>
        <v>0.64724919093851141</v>
      </c>
      <c r="AA78" s="55">
        <f t="shared" si="49"/>
        <v>0.76923076923076927</v>
      </c>
      <c r="AB78" s="55">
        <f t="shared" si="49"/>
        <v>0.55865921787709494</v>
      </c>
    </row>
    <row r="79" spans="1:28" s="4" customFormat="1" ht="14.25" customHeight="1" x14ac:dyDescent="0.25">
      <c r="A79" s="4" t="s">
        <v>85</v>
      </c>
      <c r="B79" s="55">
        <f t="shared" si="43"/>
        <v>11.541701769165964</v>
      </c>
      <c r="C79" s="55">
        <f t="shared" si="43"/>
        <v>14.736842105263156</v>
      </c>
      <c r="D79" s="55">
        <f t="shared" si="43"/>
        <v>8.2574031890660589</v>
      </c>
      <c r="F79" s="55">
        <f t="shared" si="44"/>
        <v>12.231759656652361</v>
      </c>
      <c r="G79" s="55">
        <f t="shared" si="44"/>
        <v>16.806722689075631</v>
      </c>
      <c r="H79" s="55">
        <f t="shared" si="44"/>
        <v>7.4561403508771926</v>
      </c>
      <c r="J79" s="55">
        <f t="shared" si="45"/>
        <v>17.366946778711483</v>
      </c>
      <c r="K79" s="55">
        <f t="shared" si="45"/>
        <v>21.680216802168022</v>
      </c>
      <c r="L79" s="55">
        <f t="shared" si="45"/>
        <v>12.753623188405797</v>
      </c>
      <c r="N79" s="55">
        <f t="shared" si="46"/>
        <v>9.0909090909090917</v>
      </c>
      <c r="O79" s="55">
        <f t="shared" si="46"/>
        <v>11.724137931034482</v>
      </c>
      <c r="P79" s="55">
        <f t="shared" si="46"/>
        <v>6.1538461538461542</v>
      </c>
      <c r="R79" s="55">
        <f t="shared" si="47"/>
        <v>12.433155080213904</v>
      </c>
      <c r="S79" s="55">
        <f t="shared" si="47"/>
        <v>13.96508728179551</v>
      </c>
      <c r="T79" s="55">
        <f t="shared" si="47"/>
        <v>10.662824207492795</v>
      </c>
      <c r="V79" s="55">
        <f t="shared" si="48"/>
        <v>5.3784860557768921</v>
      </c>
      <c r="W79" s="55">
        <f t="shared" si="48"/>
        <v>6.25</v>
      </c>
      <c r="X79" s="55">
        <f t="shared" si="48"/>
        <v>4.6762589928057556</v>
      </c>
      <c r="Z79" s="55">
        <f t="shared" si="49"/>
        <v>2.6086956521739131</v>
      </c>
      <c r="AA79" s="55">
        <f t="shared" si="49"/>
        <v>4.4444444444444446</v>
      </c>
      <c r="AB79" s="55">
        <f t="shared" si="49"/>
        <v>1.4285714285714286</v>
      </c>
    </row>
    <row r="80" spans="1:28" s="4" customFormat="1" ht="14.25" customHeight="1" x14ac:dyDescent="0.25">
      <c r="A80" s="4" t="s">
        <v>87</v>
      </c>
      <c r="B80" s="55">
        <f t="shared" si="43"/>
        <v>11.047989236059202</v>
      </c>
      <c r="C80" s="55">
        <f t="shared" si="43"/>
        <v>13.102632357290741</v>
      </c>
      <c r="D80" s="55">
        <f t="shared" si="43"/>
        <v>8.9480048367593703</v>
      </c>
      <c r="F80" s="55">
        <f t="shared" si="44"/>
        <v>15.191199580932423</v>
      </c>
      <c r="G80" s="55">
        <f t="shared" si="44"/>
        <v>15.407262021589792</v>
      </c>
      <c r="H80" s="55">
        <f t="shared" si="44"/>
        <v>14.943820224719101</v>
      </c>
      <c r="J80" s="55">
        <f t="shared" si="45"/>
        <v>12.673130193905818</v>
      </c>
      <c r="K80" s="55">
        <f t="shared" si="45"/>
        <v>16.246851385390428</v>
      </c>
      <c r="L80" s="55">
        <f t="shared" si="45"/>
        <v>8.3076923076923084</v>
      </c>
      <c r="N80" s="55">
        <f t="shared" si="46"/>
        <v>9.8504837291116978</v>
      </c>
      <c r="O80" s="55">
        <f t="shared" si="46"/>
        <v>12.274368231046932</v>
      </c>
      <c r="P80" s="55">
        <f t="shared" si="46"/>
        <v>7.5471698113207548</v>
      </c>
      <c r="R80" s="55">
        <f t="shared" si="47"/>
        <v>8.03347280334728</v>
      </c>
      <c r="S80" s="55">
        <f t="shared" si="47"/>
        <v>10.124333925399645</v>
      </c>
      <c r="T80" s="55">
        <f t="shared" si="47"/>
        <v>6.1708860759493671</v>
      </c>
      <c r="V80" s="55">
        <f t="shared" si="48"/>
        <v>5.2280311457174644</v>
      </c>
      <c r="W80" s="55">
        <f t="shared" si="48"/>
        <v>6.6825775656324584</v>
      </c>
      <c r="X80" s="55">
        <f t="shared" si="48"/>
        <v>3.958333333333333</v>
      </c>
      <c r="Z80" s="55">
        <f t="shared" si="49"/>
        <v>10.476190476190476</v>
      </c>
      <c r="AA80" s="55">
        <f t="shared" si="49"/>
        <v>12.5</v>
      </c>
      <c r="AB80" s="55">
        <f t="shared" si="49"/>
        <v>9.5890410958904102</v>
      </c>
    </row>
    <row r="81" spans="1:30" s="4" customFormat="1" ht="14.25" customHeight="1" x14ac:dyDescent="0.25">
      <c r="A81" s="4" t="s">
        <v>89</v>
      </c>
      <c r="B81" s="55">
        <f t="shared" si="43"/>
        <v>8.6574507966260548</v>
      </c>
      <c r="C81" s="55">
        <f t="shared" si="43"/>
        <v>11.147388059701493</v>
      </c>
      <c r="D81" s="55">
        <f t="shared" si="43"/>
        <v>6.1440677966101696</v>
      </c>
      <c r="F81" s="55">
        <f t="shared" si="44"/>
        <v>10.483042137718398</v>
      </c>
      <c r="G81" s="55">
        <f t="shared" si="44"/>
        <v>12.948960302457465</v>
      </c>
      <c r="H81" s="55">
        <f t="shared" si="44"/>
        <v>7.5450450450450459</v>
      </c>
      <c r="J81" s="55">
        <f t="shared" si="45"/>
        <v>11.987951807228916</v>
      </c>
      <c r="K81" s="55">
        <f t="shared" si="45"/>
        <v>15.068493150684931</v>
      </c>
      <c r="L81" s="55">
        <f t="shared" si="45"/>
        <v>8.545918367346939</v>
      </c>
      <c r="N81" s="55">
        <f t="shared" si="46"/>
        <v>9.5628415300546443</v>
      </c>
      <c r="O81" s="55">
        <f t="shared" si="46"/>
        <v>12.175102599179207</v>
      </c>
      <c r="P81" s="55">
        <f t="shared" si="46"/>
        <v>6.9577080491132328</v>
      </c>
      <c r="R81" s="55">
        <f t="shared" si="47"/>
        <v>8.1504702194357357</v>
      </c>
      <c r="S81" s="55">
        <f t="shared" si="47"/>
        <v>10.463576158940398</v>
      </c>
      <c r="T81" s="55">
        <f t="shared" si="47"/>
        <v>6.0714285714285712</v>
      </c>
      <c r="V81" s="55">
        <f t="shared" si="48"/>
        <v>3.8519637462235647</v>
      </c>
      <c r="W81" s="55">
        <f t="shared" si="48"/>
        <v>5.2631578947368416</v>
      </c>
      <c r="X81" s="55">
        <f t="shared" si="48"/>
        <v>2.5824964131994261</v>
      </c>
      <c r="Z81" s="55">
        <f t="shared" si="49"/>
        <v>2.7422303473491771</v>
      </c>
      <c r="AA81" s="55">
        <f t="shared" si="49"/>
        <v>3.3195020746887969</v>
      </c>
      <c r="AB81" s="55">
        <f t="shared" si="49"/>
        <v>2.2875816993464051</v>
      </c>
    </row>
    <row r="82" spans="1:30" s="4" customFormat="1" ht="14.25" customHeight="1" x14ac:dyDescent="0.25">
      <c r="A82" s="4" t="s">
        <v>91</v>
      </c>
      <c r="B82" s="55">
        <f t="shared" si="43"/>
        <v>8.8723561239547468</v>
      </c>
      <c r="C82" s="55">
        <f t="shared" si="43"/>
        <v>11.156462585034014</v>
      </c>
      <c r="D82" s="55">
        <f t="shared" si="43"/>
        <v>6.6145005501895104</v>
      </c>
      <c r="F82" s="55">
        <f t="shared" si="44"/>
        <v>11.840444332239333</v>
      </c>
      <c r="G82" s="55">
        <f t="shared" si="44"/>
        <v>13.593603010348071</v>
      </c>
      <c r="H82" s="55">
        <f t="shared" si="44"/>
        <v>9.8092643051771127</v>
      </c>
      <c r="J82" s="55">
        <f t="shared" si="45"/>
        <v>12.019087384431852</v>
      </c>
      <c r="K82" s="55">
        <f t="shared" si="45"/>
        <v>15.051311288483465</v>
      </c>
      <c r="L82" s="55">
        <f t="shared" si="45"/>
        <v>8.6929330831769853</v>
      </c>
      <c r="N82" s="55">
        <f t="shared" si="46"/>
        <v>7.819383259911894</v>
      </c>
      <c r="O82" s="55">
        <f t="shared" si="46"/>
        <v>10.191082802547772</v>
      </c>
      <c r="P82" s="55">
        <f t="shared" si="46"/>
        <v>5.2631578947368416</v>
      </c>
      <c r="R82" s="55">
        <f t="shared" si="47"/>
        <v>7.905384375972611</v>
      </c>
      <c r="S82" s="55">
        <f t="shared" si="47"/>
        <v>9.0543259557344058</v>
      </c>
      <c r="T82" s="55">
        <f t="shared" si="47"/>
        <v>6.9105691056910574</v>
      </c>
      <c r="V82" s="55">
        <f t="shared" si="48"/>
        <v>4.1755432466979121</v>
      </c>
      <c r="W82" s="55">
        <f t="shared" si="48"/>
        <v>6.3768115942028984</v>
      </c>
      <c r="X82" s="55">
        <f t="shared" si="48"/>
        <v>2.4390243902439024</v>
      </c>
      <c r="Z82" s="55">
        <f t="shared" si="49"/>
        <v>0.90090090090090091</v>
      </c>
      <c r="AA82" s="55">
        <f t="shared" si="49"/>
        <v>1.5037593984962405</v>
      </c>
      <c r="AB82" s="55">
        <f t="shared" si="49"/>
        <v>0.5</v>
      </c>
    </row>
    <row r="83" spans="1:30" s="4" customFormat="1" ht="14.25" customHeight="1" thickBot="1" x14ac:dyDescent="0.3">
      <c r="A83" s="54" t="s">
        <v>93</v>
      </c>
      <c r="B83" s="69">
        <f t="shared" si="43"/>
        <v>9.9262240107310529</v>
      </c>
      <c r="C83" s="69">
        <f t="shared" si="43"/>
        <v>12.428266929004755</v>
      </c>
      <c r="D83" s="69">
        <f t="shared" si="43"/>
        <v>7.308286155429748</v>
      </c>
      <c r="E83" s="54"/>
      <c r="F83" s="69">
        <f t="shared" si="44"/>
        <v>12.063227953410982</v>
      </c>
      <c r="G83" s="69">
        <f t="shared" si="44"/>
        <v>14.071391619244697</v>
      </c>
      <c r="H83" s="69">
        <f t="shared" si="44"/>
        <v>9.7429766885833846</v>
      </c>
      <c r="I83" s="54"/>
      <c r="J83" s="69">
        <f t="shared" si="45"/>
        <v>12.727949385932266</v>
      </c>
      <c r="K83" s="69">
        <f t="shared" si="45"/>
        <v>15.830945558739254</v>
      </c>
      <c r="L83" s="69">
        <f t="shared" si="45"/>
        <v>9.3725793958171959</v>
      </c>
      <c r="M83" s="54"/>
      <c r="N83" s="69">
        <f t="shared" si="46"/>
        <v>7.5481006413418843</v>
      </c>
      <c r="O83" s="69">
        <f t="shared" si="46"/>
        <v>10.307234886025768</v>
      </c>
      <c r="P83" s="69">
        <f t="shared" si="46"/>
        <v>4.8133595284872301</v>
      </c>
      <c r="Q83" s="54"/>
      <c r="R83" s="69">
        <f t="shared" si="47"/>
        <v>10.481012658227847</v>
      </c>
      <c r="S83" s="69">
        <f t="shared" si="47"/>
        <v>13.286004056795131</v>
      </c>
      <c r="T83" s="69">
        <f t="shared" si="47"/>
        <v>7.684529828109202</v>
      </c>
      <c r="U83" s="54"/>
      <c r="V83" s="69">
        <f t="shared" si="48"/>
        <v>3.3239038189533243</v>
      </c>
      <c r="W83" s="69">
        <f t="shared" si="48"/>
        <v>4.4052863436123353</v>
      </c>
      <c r="X83" s="69">
        <f t="shared" si="48"/>
        <v>2.3192360163710775</v>
      </c>
      <c r="Y83" s="54"/>
      <c r="Z83" s="69">
        <f t="shared" si="49"/>
        <v>0</v>
      </c>
      <c r="AA83" s="69">
        <f t="shared" si="49"/>
        <v>0</v>
      </c>
      <c r="AB83" s="69">
        <f t="shared" si="49"/>
        <v>0</v>
      </c>
    </row>
    <row r="84" spans="1:30" ht="14.25" customHeight="1" x14ac:dyDescent="0.25">
      <c r="A84" s="314" t="s">
        <v>140</v>
      </c>
      <c r="B84" s="314"/>
      <c r="C84" s="314"/>
      <c r="D84" s="314"/>
      <c r="E84" s="314"/>
      <c r="F84" s="314"/>
      <c r="G84" s="314"/>
      <c r="H84" s="314"/>
      <c r="I84" s="314"/>
      <c r="J84" s="314"/>
      <c r="K84" s="314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4"/>
      <c r="AB84" s="314"/>
      <c r="AD84" s="24"/>
    </row>
    <row r="85" spans="1:30" ht="12" x14ac:dyDescent="0.25">
      <c r="A85" s="328" t="s">
        <v>116</v>
      </c>
      <c r="B85" s="328"/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D85" s="24"/>
    </row>
    <row r="86" spans="1:30" x14ac:dyDescent="0.25">
      <c r="AD86" s="24"/>
    </row>
    <row r="87" spans="1:30" x14ac:dyDescent="0.25">
      <c r="AD87" s="24"/>
    </row>
    <row r="88" spans="1:30" x14ac:dyDescent="0.25">
      <c r="AD88" s="24"/>
    </row>
    <row r="89" spans="1:30" x14ac:dyDescent="0.25">
      <c r="AD89" s="24"/>
    </row>
    <row r="90" spans="1:30" x14ac:dyDescent="0.25">
      <c r="AD90" s="24"/>
    </row>
    <row r="91" spans="1:30" x14ac:dyDescent="0.25">
      <c r="AD91" s="24"/>
    </row>
    <row r="92" spans="1:30" x14ac:dyDescent="0.25">
      <c r="AD92" s="24"/>
    </row>
    <row r="93" spans="1:30" x14ac:dyDescent="0.25">
      <c r="AD93" s="24"/>
    </row>
    <row r="94" spans="1:30" x14ac:dyDescent="0.25">
      <c r="AD94" s="24"/>
    </row>
    <row r="95" spans="1:30" x14ac:dyDescent="0.25">
      <c r="AD95" s="24"/>
    </row>
    <row r="96" spans="1:30" x14ac:dyDescent="0.25">
      <c r="AD96" s="24"/>
    </row>
    <row r="97" spans="30:30" x14ac:dyDescent="0.25">
      <c r="AD97" s="24"/>
    </row>
    <row r="98" spans="30:30" x14ac:dyDescent="0.25">
      <c r="AD98" s="24"/>
    </row>
    <row r="99" spans="30:30" x14ac:dyDescent="0.25">
      <c r="AD99" s="24"/>
    </row>
    <row r="100" spans="30:30" x14ac:dyDescent="0.25">
      <c r="AD100" s="24"/>
    </row>
    <row r="101" spans="30:30" x14ac:dyDescent="0.25">
      <c r="AD101" s="24"/>
    </row>
    <row r="102" spans="30:30" x14ac:dyDescent="0.25">
      <c r="AD102" s="24"/>
    </row>
    <row r="103" spans="30:30" x14ac:dyDescent="0.25">
      <c r="AD103" s="24"/>
    </row>
    <row r="104" spans="30:30" x14ac:dyDescent="0.25">
      <c r="AD104" s="24"/>
    </row>
    <row r="105" spans="30:30" x14ac:dyDescent="0.25">
      <c r="AD105" s="24"/>
    </row>
    <row r="106" spans="30:30" x14ac:dyDescent="0.25">
      <c r="AD106" s="24"/>
    </row>
    <row r="107" spans="30:30" x14ac:dyDescent="0.25">
      <c r="AD107" s="24"/>
    </row>
    <row r="108" spans="30:30" x14ac:dyDescent="0.25">
      <c r="AD108" s="24"/>
    </row>
    <row r="109" spans="30:30" x14ac:dyDescent="0.25">
      <c r="AD109" s="24"/>
    </row>
    <row r="110" spans="30:30" x14ac:dyDescent="0.25">
      <c r="AD110" s="24"/>
    </row>
    <row r="111" spans="30:30" x14ac:dyDescent="0.25">
      <c r="AD111" s="24"/>
    </row>
    <row r="112" spans="30:30" x14ac:dyDescent="0.25">
      <c r="AD112" s="24"/>
    </row>
    <row r="113" spans="30:30" x14ac:dyDescent="0.25">
      <c r="AD113" s="24"/>
    </row>
    <row r="114" spans="30:30" x14ac:dyDescent="0.25">
      <c r="AD114" s="24"/>
    </row>
    <row r="115" spans="30:30" x14ac:dyDescent="0.25">
      <c r="AD115" s="24"/>
    </row>
    <row r="116" spans="30:30" x14ac:dyDescent="0.25">
      <c r="AD116" s="24"/>
    </row>
    <row r="117" spans="30:30" x14ac:dyDescent="0.25">
      <c r="AD117" s="24"/>
    </row>
    <row r="118" spans="30:30" x14ac:dyDescent="0.25">
      <c r="AD118" s="24"/>
    </row>
    <row r="119" spans="30:30" x14ac:dyDescent="0.25">
      <c r="AD119" s="24"/>
    </row>
    <row r="120" spans="30:30" x14ac:dyDescent="0.25">
      <c r="AD120" s="24"/>
    </row>
    <row r="121" spans="30:30" x14ac:dyDescent="0.25">
      <c r="AD121" s="24"/>
    </row>
    <row r="122" spans="30:30" x14ac:dyDescent="0.25">
      <c r="AD122" s="24"/>
    </row>
    <row r="123" spans="30:30" x14ac:dyDescent="0.25">
      <c r="AD123" s="24"/>
    </row>
    <row r="124" spans="30:30" x14ac:dyDescent="0.25">
      <c r="AD124" s="24"/>
    </row>
    <row r="125" spans="30:30" x14ac:dyDescent="0.25">
      <c r="AD125" s="24"/>
    </row>
    <row r="126" spans="30:30" x14ac:dyDescent="0.25">
      <c r="AD126" s="24"/>
    </row>
    <row r="127" spans="30:30" x14ac:dyDescent="0.25">
      <c r="AD127" s="24"/>
    </row>
    <row r="128" spans="30:30" x14ac:dyDescent="0.25">
      <c r="AD128" s="24"/>
    </row>
    <row r="129" spans="30:30" x14ac:dyDescent="0.25">
      <c r="AD129" s="24"/>
    </row>
    <row r="130" spans="30:30" x14ac:dyDescent="0.25">
      <c r="AD130" s="24"/>
    </row>
    <row r="131" spans="30:30" x14ac:dyDescent="0.25">
      <c r="AD131" s="24"/>
    </row>
    <row r="132" spans="30:30" x14ac:dyDescent="0.25">
      <c r="AD132" s="24"/>
    </row>
    <row r="133" spans="30:30" x14ac:dyDescent="0.25">
      <c r="AD133" s="24"/>
    </row>
    <row r="134" spans="30:30" x14ac:dyDescent="0.25">
      <c r="AD134" s="24"/>
    </row>
    <row r="135" spans="30:30" x14ac:dyDescent="0.25">
      <c r="AD135" s="24"/>
    </row>
    <row r="136" spans="30:30" x14ac:dyDescent="0.25">
      <c r="AD136" s="24"/>
    </row>
    <row r="137" spans="30:30" x14ac:dyDescent="0.25">
      <c r="AD137" s="24"/>
    </row>
    <row r="138" spans="30:30" x14ac:dyDescent="0.25">
      <c r="AD138" s="24"/>
    </row>
    <row r="139" spans="30:30" x14ac:dyDescent="0.25">
      <c r="AD139" s="24"/>
    </row>
    <row r="140" spans="30:30" x14ac:dyDescent="0.25">
      <c r="AD140" s="24"/>
    </row>
    <row r="141" spans="30:30" x14ac:dyDescent="0.25">
      <c r="AD141" s="24"/>
    </row>
    <row r="142" spans="30:30" x14ac:dyDescent="0.25">
      <c r="AD142" s="24"/>
    </row>
    <row r="143" spans="30:30" x14ac:dyDescent="0.25">
      <c r="AD143" s="24"/>
    </row>
    <row r="144" spans="30:30" x14ac:dyDescent="0.25">
      <c r="AD144" s="24"/>
    </row>
    <row r="145" spans="30:30" x14ac:dyDescent="0.25">
      <c r="AD145" s="24"/>
    </row>
    <row r="146" spans="30:30" x14ac:dyDescent="0.25">
      <c r="AD146" s="24"/>
    </row>
    <row r="147" spans="30:30" x14ac:dyDescent="0.25">
      <c r="AD147" s="24"/>
    </row>
    <row r="148" spans="30:30" x14ac:dyDescent="0.25">
      <c r="AD148" s="24"/>
    </row>
    <row r="149" spans="30:30" x14ac:dyDescent="0.25">
      <c r="AD149" s="24"/>
    </row>
    <row r="150" spans="30:30" x14ac:dyDescent="0.25">
      <c r="AD150" s="24"/>
    </row>
    <row r="151" spans="30:30" x14ac:dyDescent="0.25">
      <c r="AD151" s="24"/>
    </row>
    <row r="152" spans="30:30" x14ac:dyDescent="0.25">
      <c r="AD152" s="24"/>
    </row>
    <row r="153" spans="30:30" x14ac:dyDescent="0.25">
      <c r="AD153" s="24"/>
    </row>
    <row r="154" spans="30:30" x14ac:dyDescent="0.25">
      <c r="AD154" s="24"/>
    </row>
    <row r="155" spans="30:30" x14ac:dyDescent="0.25">
      <c r="AD155" s="24"/>
    </row>
    <row r="156" spans="30:30" x14ac:dyDescent="0.25">
      <c r="AD156" s="24"/>
    </row>
    <row r="157" spans="30:30" x14ac:dyDescent="0.25">
      <c r="AD157" s="24"/>
    </row>
    <row r="158" spans="30:30" x14ac:dyDescent="0.25">
      <c r="AD158" s="24"/>
    </row>
    <row r="159" spans="30:30" x14ac:dyDescent="0.25">
      <c r="AD159" s="24"/>
    </row>
    <row r="160" spans="30:30" x14ac:dyDescent="0.25">
      <c r="AD160" s="24"/>
    </row>
    <row r="161" spans="30:30" x14ac:dyDescent="0.25">
      <c r="AD161" s="24"/>
    </row>
    <row r="162" spans="30:30" x14ac:dyDescent="0.25">
      <c r="AD162" s="24"/>
    </row>
    <row r="163" spans="30:30" x14ac:dyDescent="0.25">
      <c r="AD163" s="24"/>
    </row>
    <row r="164" spans="30:30" x14ac:dyDescent="0.25">
      <c r="AD164" s="24"/>
    </row>
    <row r="165" spans="30:30" x14ac:dyDescent="0.25">
      <c r="AD165" s="24"/>
    </row>
    <row r="166" spans="30:30" x14ac:dyDescent="0.25">
      <c r="AD166" s="24"/>
    </row>
    <row r="167" spans="30:30" x14ac:dyDescent="0.25">
      <c r="AD167" s="24"/>
    </row>
    <row r="168" spans="30:30" x14ac:dyDescent="0.25">
      <c r="AD168" s="24"/>
    </row>
    <row r="169" spans="30:30" x14ac:dyDescent="0.25">
      <c r="AD169" s="24"/>
    </row>
    <row r="170" spans="30:30" x14ac:dyDescent="0.25">
      <c r="AD170" s="24"/>
    </row>
    <row r="171" spans="30:30" x14ac:dyDescent="0.25">
      <c r="AD171" s="24"/>
    </row>
    <row r="172" spans="30:30" x14ac:dyDescent="0.25">
      <c r="AD172" s="24"/>
    </row>
    <row r="173" spans="30:30" x14ac:dyDescent="0.25">
      <c r="AD173" s="24"/>
    </row>
    <row r="174" spans="30:30" x14ac:dyDescent="0.25">
      <c r="AD174" s="24"/>
    </row>
    <row r="175" spans="30:30" x14ac:dyDescent="0.25">
      <c r="AD175" s="24"/>
    </row>
    <row r="176" spans="30:30" x14ac:dyDescent="0.25">
      <c r="AD176" s="24"/>
    </row>
    <row r="177" spans="30:30" x14ac:dyDescent="0.25">
      <c r="AD177" s="24"/>
    </row>
    <row r="178" spans="30:30" x14ac:dyDescent="0.25">
      <c r="AD178" s="24"/>
    </row>
    <row r="179" spans="30:30" x14ac:dyDescent="0.25">
      <c r="AD179" s="24"/>
    </row>
    <row r="180" spans="30:30" x14ac:dyDescent="0.25">
      <c r="AD180" s="24"/>
    </row>
    <row r="181" spans="30:30" x14ac:dyDescent="0.25">
      <c r="AD181" s="24"/>
    </row>
    <row r="182" spans="30:30" x14ac:dyDescent="0.25">
      <c r="AD182" s="24"/>
    </row>
    <row r="183" spans="30:30" x14ac:dyDescent="0.25">
      <c r="AD183" s="24"/>
    </row>
    <row r="184" spans="30:30" x14ac:dyDescent="0.25">
      <c r="AD184" s="24"/>
    </row>
    <row r="185" spans="30:30" x14ac:dyDescent="0.25">
      <c r="AD185" s="24"/>
    </row>
    <row r="186" spans="30:30" x14ac:dyDescent="0.25">
      <c r="AD186" s="24"/>
    </row>
    <row r="187" spans="30:30" x14ac:dyDescent="0.25">
      <c r="AD187" s="24"/>
    </row>
    <row r="188" spans="30:30" x14ac:dyDescent="0.25">
      <c r="AD188" s="24"/>
    </row>
    <row r="189" spans="30:30" x14ac:dyDescent="0.25">
      <c r="AD189" s="24"/>
    </row>
    <row r="190" spans="30:30" x14ac:dyDescent="0.25">
      <c r="AD190" s="24"/>
    </row>
    <row r="191" spans="30:30" x14ac:dyDescent="0.25">
      <c r="AD191" s="24"/>
    </row>
    <row r="192" spans="30:30" x14ac:dyDescent="0.25">
      <c r="AD192" s="24"/>
    </row>
    <row r="193" spans="30:30" x14ac:dyDescent="0.25">
      <c r="AD193" s="24"/>
    </row>
    <row r="194" spans="30:30" x14ac:dyDescent="0.25">
      <c r="AD194" s="24"/>
    </row>
    <row r="195" spans="30:30" x14ac:dyDescent="0.25">
      <c r="AD195" s="24"/>
    </row>
    <row r="196" spans="30:30" x14ac:dyDescent="0.25">
      <c r="AD196" s="24"/>
    </row>
    <row r="197" spans="30:30" x14ac:dyDescent="0.25">
      <c r="AD197" s="24"/>
    </row>
    <row r="198" spans="30:30" x14ac:dyDescent="0.25">
      <c r="AD198" s="24"/>
    </row>
    <row r="199" spans="30:30" x14ac:dyDescent="0.25">
      <c r="AD199" s="24"/>
    </row>
    <row r="200" spans="30:30" x14ac:dyDescent="0.25">
      <c r="AD200" s="24"/>
    </row>
    <row r="201" spans="30:30" x14ac:dyDescent="0.25">
      <c r="AD201" s="24"/>
    </row>
    <row r="202" spans="30:30" x14ac:dyDescent="0.25">
      <c r="AD202" s="24"/>
    </row>
    <row r="203" spans="30:30" x14ac:dyDescent="0.25">
      <c r="AD203" s="24"/>
    </row>
    <row r="204" spans="30:30" x14ac:dyDescent="0.25">
      <c r="AD204" s="24"/>
    </row>
    <row r="205" spans="30:30" x14ac:dyDescent="0.25">
      <c r="AD205" s="24"/>
    </row>
    <row r="206" spans="30:30" x14ac:dyDescent="0.25">
      <c r="AD206" s="24"/>
    </row>
    <row r="207" spans="30:30" x14ac:dyDescent="0.25">
      <c r="AD207" s="24"/>
    </row>
    <row r="208" spans="30:30" x14ac:dyDescent="0.25">
      <c r="AD208" s="24"/>
    </row>
    <row r="209" spans="30:30" x14ac:dyDescent="0.25">
      <c r="AD209" s="24"/>
    </row>
  </sheetData>
  <mergeCells count="46">
    <mergeCell ref="A84:AB84"/>
    <mergeCell ref="A85:AB85"/>
    <mergeCell ref="A45:AB45"/>
    <mergeCell ref="A46:AB46"/>
    <mergeCell ref="A47:AB47"/>
    <mergeCell ref="A48:AB48"/>
    <mergeCell ref="A49:AB49"/>
    <mergeCell ref="A50:AB50"/>
    <mergeCell ref="A52:A53"/>
    <mergeCell ref="B52:D52"/>
    <mergeCell ref="F52:H52"/>
    <mergeCell ref="J52:L52"/>
    <mergeCell ref="N52:P52"/>
    <mergeCell ref="R52:T52"/>
    <mergeCell ref="V52:X52"/>
    <mergeCell ref="Z52:AB52"/>
    <mergeCell ref="A40:AB40"/>
    <mergeCell ref="A41:AB41"/>
    <mergeCell ref="A1:AB1"/>
    <mergeCell ref="A2:AB2"/>
    <mergeCell ref="A3:AB3"/>
    <mergeCell ref="A4:AB4"/>
    <mergeCell ref="A5:AB5"/>
    <mergeCell ref="A6:AB6"/>
    <mergeCell ref="V8:X8"/>
    <mergeCell ref="Z8:AB8"/>
    <mergeCell ref="A8:A9"/>
    <mergeCell ref="B8:D8"/>
    <mergeCell ref="F8:H8"/>
    <mergeCell ref="J8:L8"/>
    <mergeCell ref="N8:P8"/>
    <mergeCell ref="R8:T8"/>
    <mergeCell ref="AD2:BE2"/>
    <mergeCell ref="AD3:BE3"/>
    <mergeCell ref="AD4:BE4"/>
    <mergeCell ref="AD5:BE5"/>
    <mergeCell ref="AD6:BE6"/>
    <mergeCell ref="AD7:BE7"/>
    <mergeCell ref="AD8:AD9"/>
    <mergeCell ref="AE8:AG8"/>
    <mergeCell ref="AI8:AK8"/>
    <mergeCell ref="AM8:AO8"/>
    <mergeCell ref="AQ8:AS8"/>
    <mergeCell ref="AU8:AW8"/>
    <mergeCell ref="AY8:BA8"/>
    <mergeCell ref="BC8:BE8"/>
  </mergeCells>
  <hyperlinks>
    <hyperlink ref="BG1" r:id="rId1" location="INDICE!A1"/>
    <hyperlink ref="BG43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8" fitToHeight="2" orientation="landscape" r:id="rId3"/>
  <headerFooter alignWithMargins="0"/>
  <rowBreaks count="1" manualBreakCount="1">
    <brk id="40" max="2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:P2"/>
  <sheetViews>
    <sheetView showGridLines="0" workbookViewId="0">
      <selection activeCell="O2" sqref="O2"/>
    </sheetView>
  </sheetViews>
  <sheetFormatPr baseColWidth="10" defaultRowHeight="15" x14ac:dyDescent="0.25"/>
  <sheetData>
    <row r="1" spans="14:16" ht="15.75" thickBot="1" x14ac:dyDescent="0.3"/>
    <row r="2" spans="14:16" ht="19.5" thickBot="1" x14ac:dyDescent="0.3">
      <c r="N2" s="37"/>
      <c r="O2" s="258" t="s">
        <v>232</v>
      </c>
      <c r="P2" s="37"/>
    </row>
  </sheetData>
  <hyperlinks>
    <hyperlink ref="O2" r:id="rId1" location="INDICE!A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9"/>
  <sheetViews>
    <sheetView zoomScaleNormal="100" zoomScaleSheetLayoutView="100" workbookViewId="0">
      <selection activeCell="BN25" sqref="BN25"/>
    </sheetView>
  </sheetViews>
  <sheetFormatPr baseColWidth="10" defaultRowHeight="12.75" x14ac:dyDescent="0.25"/>
  <cols>
    <col min="1" max="1" width="16.5703125" style="4" bestFit="1" customWidth="1"/>
    <col min="2" max="2" width="7.28515625" style="4" customWidth="1"/>
    <col min="3" max="3" width="6.85546875" style="4" customWidth="1"/>
    <col min="4" max="4" width="6" style="4" bestFit="1" customWidth="1"/>
    <col min="5" max="5" width="1.7109375" style="4" customWidth="1"/>
    <col min="6" max="6" width="6" style="4" bestFit="1" customWidth="1"/>
    <col min="7" max="8" width="5.42578125" style="4" customWidth="1"/>
    <col min="9" max="9" width="1.7109375" style="4" customWidth="1"/>
    <col min="10" max="12" width="5.7109375" style="4" customWidth="1"/>
    <col min="13" max="13" width="1.7109375" style="4" customWidth="1"/>
    <col min="14" max="16" width="5.7109375" style="4" customWidth="1"/>
    <col min="17" max="17" width="1.7109375" style="4" customWidth="1"/>
    <col min="18" max="20" width="5.7109375" style="4" customWidth="1"/>
    <col min="21" max="21" width="1.7109375" style="4" customWidth="1"/>
    <col min="22" max="22" width="5.7109375" style="4" customWidth="1"/>
    <col min="23" max="24" width="4.7109375" style="4" customWidth="1"/>
    <col min="25" max="25" width="1.7109375" style="4" customWidth="1"/>
    <col min="26" max="28" width="4.7109375" style="4" customWidth="1"/>
    <col min="29" max="29" width="11.42578125" style="4"/>
    <col min="30" max="30" width="10.85546875" style="34" hidden="1" customWidth="1"/>
    <col min="31" max="32" width="6.140625" style="34" hidden="1" customWidth="1"/>
    <col min="33" max="33" width="1.7109375" style="34" hidden="1" customWidth="1"/>
    <col min="34" max="34" width="6" style="34" hidden="1" customWidth="1"/>
    <col min="35" max="36" width="5.28515625" style="34" hidden="1" customWidth="1"/>
    <col min="37" max="37" width="1.7109375" style="34" hidden="1" customWidth="1"/>
    <col min="38" max="40" width="5.28515625" style="34" hidden="1" customWidth="1"/>
    <col min="41" max="41" width="1.7109375" style="34" hidden="1" customWidth="1"/>
    <col min="42" max="44" width="5.28515625" style="34" hidden="1" customWidth="1"/>
    <col min="45" max="45" width="1.7109375" style="34" hidden="1" customWidth="1"/>
    <col min="46" max="48" width="5.28515625" style="34" hidden="1" customWidth="1"/>
    <col min="49" max="49" width="1.7109375" style="34" hidden="1" customWidth="1"/>
    <col min="50" max="52" width="5.28515625" style="34" hidden="1" customWidth="1"/>
    <col min="53" max="53" width="1.7109375" style="34" hidden="1" customWidth="1"/>
    <col min="54" max="55" width="5.28515625" style="34" hidden="1" customWidth="1"/>
    <col min="56" max="56" width="5.28515625" style="4" hidden="1" customWidth="1"/>
    <col min="57" max="57" width="11.42578125" style="4" hidden="1" customWidth="1"/>
    <col min="58" max="255" width="11.42578125" style="4"/>
    <col min="256" max="256" width="22.7109375" style="4" customWidth="1"/>
    <col min="257" max="257" width="7.28515625" style="4" customWidth="1"/>
    <col min="258" max="258" width="6.85546875" style="4" customWidth="1"/>
    <col min="259" max="259" width="6" style="4" bestFit="1" customWidth="1"/>
    <col min="260" max="260" width="1.7109375" style="4" customWidth="1"/>
    <col min="261" max="261" width="6" style="4" bestFit="1" customWidth="1"/>
    <col min="262" max="263" width="5.42578125" style="4" customWidth="1"/>
    <col min="264" max="264" width="1.7109375" style="4" customWidth="1"/>
    <col min="265" max="267" width="5.140625" style="4" customWidth="1"/>
    <col min="268" max="268" width="1.7109375" style="4" customWidth="1"/>
    <col min="269" max="271" width="4.7109375" style="4" customWidth="1"/>
    <col min="272" max="272" width="1.7109375" style="4" customWidth="1"/>
    <col min="273" max="275" width="4.7109375" style="4" customWidth="1"/>
    <col min="276" max="276" width="1.7109375" style="4" customWidth="1"/>
    <col min="277" max="279" width="4.7109375" style="4" customWidth="1"/>
    <col min="280" max="280" width="1.7109375" style="4" customWidth="1"/>
    <col min="281" max="281" width="4.85546875" style="4" bestFit="1" customWidth="1"/>
    <col min="282" max="282" width="4" style="4" customWidth="1"/>
    <col min="283" max="283" width="5" style="4" customWidth="1"/>
    <col min="284" max="284" width="11.42578125" style="4"/>
    <col min="285" max="285" width="12.42578125" style="4" customWidth="1"/>
    <col min="286" max="286" width="10.85546875" style="4" customWidth="1"/>
    <col min="287" max="288" width="6.140625" style="4" customWidth="1"/>
    <col min="289" max="289" width="1.7109375" style="4" customWidth="1"/>
    <col min="290" max="290" width="6" style="4" customWidth="1"/>
    <col min="291" max="292" width="5.28515625" style="4" customWidth="1"/>
    <col min="293" max="293" width="1.7109375" style="4" customWidth="1"/>
    <col min="294" max="296" width="5.28515625" style="4" customWidth="1"/>
    <col min="297" max="297" width="1.7109375" style="4" customWidth="1"/>
    <col min="298" max="300" width="5.28515625" style="4" customWidth="1"/>
    <col min="301" max="301" width="1.7109375" style="4" customWidth="1"/>
    <col min="302" max="304" width="5.28515625" style="4" customWidth="1"/>
    <col min="305" max="305" width="1.7109375" style="4" customWidth="1"/>
    <col min="306" max="308" width="5.28515625" style="4" customWidth="1"/>
    <col min="309" max="309" width="1.7109375" style="4" customWidth="1"/>
    <col min="310" max="312" width="5.28515625" style="4" customWidth="1"/>
    <col min="313" max="511" width="11.42578125" style="4"/>
    <col min="512" max="512" width="22.7109375" style="4" customWidth="1"/>
    <col min="513" max="513" width="7.28515625" style="4" customWidth="1"/>
    <col min="514" max="514" width="6.85546875" style="4" customWidth="1"/>
    <col min="515" max="515" width="6" style="4" bestFit="1" customWidth="1"/>
    <col min="516" max="516" width="1.7109375" style="4" customWidth="1"/>
    <col min="517" max="517" width="6" style="4" bestFit="1" customWidth="1"/>
    <col min="518" max="519" width="5.42578125" style="4" customWidth="1"/>
    <col min="520" max="520" width="1.7109375" style="4" customWidth="1"/>
    <col min="521" max="523" width="5.140625" style="4" customWidth="1"/>
    <col min="524" max="524" width="1.7109375" style="4" customWidth="1"/>
    <col min="525" max="527" width="4.7109375" style="4" customWidth="1"/>
    <col min="528" max="528" width="1.7109375" style="4" customWidth="1"/>
    <col min="529" max="531" width="4.7109375" style="4" customWidth="1"/>
    <col min="532" max="532" width="1.7109375" style="4" customWidth="1"/>
    <col min="533" max="535" width="4.7109375" style="4" customWidth="1"/>
    <col min="536" max="536" width="1.7109375" style="4" customWidth="1"/>
    <col min="537" max="537" width="4.85546875" style="4" bestFit="1" customWidth="1"/>
    <col min="538" max="538" width="4" style="4" customWidth="1"/>
    <col min="539" max="539" width="5" style="4" customWidth="1"/>
    <col min="540" max="540" width="11.42578125" style="4"/>
    <col min="541" max="541" width="12.42578125" style="4" customWidth="1"/>
    <col min="542" max="542" width="10.85546875" style="4" customWidth="1"/>
    <col min="543" max="544" width="6.140625" style="4" customWidth="1"/>
    <col min="545" max="545" width="1.7109375" style="4" customWidth="1"/>
    <col min="546" max="546" width="6" style="4" customWidth="1"/>
    <col min="547" max="548" width="5.28515625" style="4" customWidth="1"/>
    <col min="549" max="549" width="1.7109375" style="4" customWidth="1"/>
    <col min="550" max="552" width="5.28515625" style="4" customWidth="1"/>
    <col min="553" max="553" width="1.7109375" style="4" customWidth="1"/>
    <col min="554" max="556" width="5.28515625" style="4" customWidth="1"/>
    <col min="557" max="557" width="1.7109375" style="4" customWidth="1"/>
    <col min="558" max="560" width="5.28515625" style="4" customWidth="1"/>
    <col min="561" max="561" width="1.7109375" style="4" customWidth="1"/>
    <col min="562" max="564" width="5.28515625" style="4" customWidth="1"/>
    <col min="565" max="565" width="1.7109375" style="4" customWidth="1"/>
    <col min="566" max="568" width="5.28515625" style="4" customWidth="1"/>
    <col min="569" max="767" width="11.42578125" style="4"/>
    <col min="768" max="768" width="22.7109375" style="4" customWidth="1"/>
    <col min="769" max="769" width="7.28515625" style="4" customWidth="1"/>
    <col min="770" max="770" width="6.85546875" style="4" customWidth="1"/>
    <col min="771" max="771" width="6" style="4" bestFit="1" customWidth="1"/>
    <col min="772" max="772" width="1.7109375" style="4" customWidth="1"/>
    <col min="773" max="773" width="6" style="4" bestFit="1" customWidth="1"/>
    <col min="774" max="775" width="5.42578125" style="4" customWidth="1"/>
    <col min="776" max="776" width="1.7109375" style="4" customWidth="1"/>
    <col min="777" max="779" width="5.140625" style="4" customWidth="1"/>
    <col min="780" max="780" width="1.7109375" style="4" customWidth="1"/>
    <col min="781" max="783" width="4.7109375" style="4" customWidth="1"/>
    <col min="784" max="784" width="1.7109375" style="4" customWidth="1"/>
    <col min="785" max="787" width="4.7109375" style="4" customWidth="1"/>
    <col min="788" max="788" width="1.7109375" style="4" customWidth="1"/>
    <col min="789" max="791" width="4.7109375" style="4" customWidth="1"/>
    <col min="792" max="792" width="1.7109375" style="4" customWidth="1"/>
    <col min="793" max="793" width="4.85546875" style="4" bestFit="1" customWidth="1"/>
    <col min="794" max="794" width="4" style="4" customWidth="1"/>
    <col min="795" max="795" width="5" style="4" customWidth="1"/>
    <col min="796" max="796" width="11.42578125" style="4"/>
    <col min="797" max="797" width="12.42578125" style="4" customWidth="1"/>
    <col min="798" max="798" width="10.85546875" style="4" customWidth="1"/>
    <col min="799" max="800" width="6.140625" style="4" customWidth="1"/>
    <col min="801" max="801" width="1.7109375" style="4" customWidth="1"/>
    <col min="802" max="802" width="6" style="4" customWidth="1"/>
    <col min="803" max="804" width="5.28515625" style="4" customWidth="1"/>
    <col min="805" max="805" width="1.7109375" style="4" customWidth="1"/>
    <col min="806" max="808" width="5.28515625" style="4" customWidth="1"/>
    <col min="809" max="809" width="1.7109375" style="4" customWidth="1"/>
    <col min="810" max="812" width="5.28515625" style="4" customWidth="1"/>
    <col min="813" max="813" width="1.7109375" style="4" customWidth="1"/>
    <col min="814" max="816" width="5.28515625" style="4" customWidth="1"/>
    <col min="817" max="817" width="1.7109375" style="4" customWidth="1"/>
    <col min="818" max="820" width="5.28515625" style="4" customWidth="1"/>
    <col min="821" max="821" width="1.7109375" style="4" customWidth="1"/>
    <col min="822" max="824" width="5.28515625" style="4" customWidth="1"/>
    <col min="825" max="1023" width="11.42578125" style="4"/>
    <col min="1024" max="1024" width="22.7109375" style="4" customWidth="1"/>
    <col min="1025" max="1025" width="7.28515625" style="4" customWidth="1"/>
    <col min="1026" max="1026" width="6.85546875" style="4" customWidth="1"/>
    <col min="1027" max="1027" width="6" style="4" bestFit="1" customWidth="1"/>
    <col min="1028" max="1028" width="1.7109375" style="4" customWidth="1"/>
    <col min="1029" max="1029" width="6" style="4" bestFit="1" customWidth="1"/>
    <col min="1030" max="1031" width="5.42578125" style="4" customWidth="1"/>
    <col min="1032" max="1032" width="1.7109375" style="4" customWidth="1"/>
    <col min="1033" max="1035" width="5.140625" style="4" customWidth="1"/>
    <col min="1036" max="1036" width="1.7109375" style="4" customWidth="1"/>
    <col min="1037" max="1039" width="4.7109375" style="4" customWidth="1"/>
    <col min="1040" max="1040" width="1.7109375" style="4" customWidth="1"/>
    <col min="1041" max="1043" width="4.7109375" style="4" customWidth="1"/>
    <col min="1044" max="1044" width="1.7109375" style="4" customWidth="1"/>
    <col min="1045" max="1047" width="4.7109375" style="4" customWidth="1"/>
    <col min="1048" max="1048" width="1.7109375" style="4" customWidth="1"/>
    <col min="1049" max="1049" width="4.85546875" style="4" bestFit="1" customWidth="1"/>
    <col min="1050" max="1050" width="4" style="4" customWidth="1"/>
    <col min="1051" max="1051" width="5" style="4" customWidth="1"/>
    <col min="1052" max="1052" width="11.42578125" style="4"/>
    <col min="1053" max="1053" width="12.42578125" style="4" customWidth="1"/>
    <col min="1054" max="1054" width="10.85546875" style="4" customWidth="1"/>
    <col min="1055" max="1056" width="6.140625" style="4" customWidth="1"/>
    <col min="1057" max="1057" width="1.7109375" style="4" customWidth="1"/>
    <col min="1058" max="1058" width="6" style="4" customWidth="1"/>
    <col min="1059" max="1060" width="5.28515625" style="4" customWidth="1"/>
    <col min="1061" max="1061" width="1.7109375" style="4" customWidth="1"/>
    <col min="1062" max="1064" width="5.28515625" style="4" customWidth="1"/>
    <col min="1065" max="1065" width="1.7109375" style="4" customWidth="1"/>
    <col min="1066" max="1068" width="5.28515625" style="4" customWidth="1"/>
    <col min="1069" max="1069" width="1.7109375" style="4" customWidth="1"/>
    <col min="1070" max="1072" width="5.28515625" style="4" customWidth="1"/>
    <col min="1073" max="1073" width="1.7109375" style="4" customWidth="1"/>
    <col min="1074" max="1076" width="5.28515625" style="4" customWidth="1"/>
    <col min="1077" max="1077" width="1.7109375" style="4" customWidth="1"/>
    <col min="1078" max="1080" width="5.28515625" style="4" customWidth="1"/>
    <col min="1081" max="1279" width="11.42578125" style="4"/>
    <col min="1280" max="1280" width="22.7109375" style="4" customWidth="1"/>
    <col min="1281" max="1281" width="7.28515625" style="4" customWidth="1"/>
    <col min="1282" max="1282" width="6.85546875" style="4" customWidth="1"/>
    <col min="1283" max="1283" width="6" style="4" bestFit="1" customWidth="1"/>
    <col min="1284" max="1284" width="1.7109375" style="4" customWidth="1"/>
    <col min="1285" max="1285" width="6" style="4" bestFit="1" customWidth="1"/>
    <col min="1286" max="1287" width="5.42578125" style="4" customWidth="1"/>
    <col min="1288" max="1288" width="1.7109375" style="4" customWidth="1"/>
    <col min="1289" max="1291" width="5.140625" style="4" customWidth="1"/>
    <col min="1292" max="1292" width="1.7109375" style="4" customWidth="1"/>
    <col min="1293" max="1295" width="4.7109375" style="4" customWidth="1"/>
    <col min="1296" max="1296" width="1.7109375" style="4" customWidth="1"/>
    <col min="1297" max="1299" width="4.7109375" style="4" customWidth="1"/>
    <col min="1300" max="1300" width="1.7109375" style="4" customWidth="1"/>
    <col min="1301" max="1303" width="4.7109375" style="4" customWidth="1"/>
    <col min="1304" max="1304" width="1.7109375" style="4" customWidth="1"/>
    <col min="1305" max="1305" width="4.85546875" style="4" bestFit="1" customWidth="1"/>
    <col min="1306" max="1306" width="4" style="4" customWidth="1"/>
    <col min="1307" max="1307" width="5" style="4" customWidth="1"/>
    <col min="1308" max="1308" width="11.42578125" style="4"/>
    <col min="1309" max="1309" width="12.42578125" style="4" customWidth="1"/>
    <col min="1310" max="1310" width="10.85546875" style="4" customWidth="1"/>
    <col min="1311" max="1312" width="6.140625" style="4" customWidth="1"/>
    <col min="1313" max="1313" width="1.7109375" style="4" customWidth="1"/>
    <col min="1314" max="1314" width="6" style="4" customWidth="1"/>
    <col min="1315" max="1316" width="5.28515625" style="4" customWidth="1"/>
    <col min="1317" max="1317" width="1.7109375" style="4" customWidth="1"/>
    <col min="1318" max="1320" width="5.28515625" style="4" customWidth="1"/>
    <col min="1321" max="1321" width="1.7109375" style="4" customWidth="1"/>
    <col min="1322" max="1324" width="5.28515625" style="4" customWidth="1"/>
    <col min="1325" max="1325" width="1.7109375" style="4" customWidth="1"/>
    <col min="1326" max="1328" width="5.28515625" style="4" customWidth="1"/>
    <col min="1329" max="1329" width="1.7109375" style="4" customWidth="1"/>
    <col min="1330" max="1332" width="5.28515625" style="4" customWidth="1"/>
    <col min="1333" max="1333" width="1.7109375" style="4" customWidth="1"/>
    <col min="1334" max="1336" width="5.28515625" style="4" customWidth="1"/>
    <col min="1337" max="1535" width="11.42578125" style="4"/>
    <col min="1536" max="1536" width="22.7109375" style="4" customWidth="1"/>
    <col min="1537" max="1537" width="7.28515625" style="4" customWidth="1"/>
    <col min="1538" max="1538" width="6.85546875" style="4" customWidth="1"/>
    <col min="1539" max="1539" width="6" style="4" bestFit="1" customWidth="1"/>
    <col min="1540" max="1540" width="1.7109375" style="4" customWidth="1"/>
    <col min="1541" max="1541" width="6" style="4" bestFit="1" customWidth="1"/>
    <col min="1542" max="1543" width="5.42578125" style="4" customWidth="1"/>
    <col min="1544" max="1544" width="1.7109375" style="4" customWidth="1"/>
    <col min="1545" max="1547" width="5.140625" style="4" customWidth="1"/>
    <col min="1548" max="1548" width="1.7109375" style="4" customWidth="1"/>
    <col min="1549" max="1551" width="4.7109375" style="4" customWidth="1"/>
    <col min="1552" max="1552" width="1.7109375" style="4" customWidth="1"/>
    <col min="1553" max="1555" width="4.7109375" style="4" customWidth="1"/>
    <col min="1556" max="1556" width="1.7109375" style="4" customWidth="1"/>
    <col min="1557" max="1559" width="4.7109375" style="4" customWidth="1"/>
    <col min="1560" max="1560" width="1.7109375" style="4" customWidth="1"/>
    <col min="1561" max="1561" width="4.85546875" style="4" bestFit="1" customWidth="1"/>
    <col min="1562" max="1562" width="4" style="4" customWidth="1"/>
    <col min="1563" max="1563" width="5" style="4" customWidth="1"/>
    <col min="1564" max="1564" width="11.42578125" style="4"/>
    <col min="1565" max="1565" width="12.42578125" style="4" customWidth="1"/>
    <col min="1566" max="1566" width="10.85546875" style="4" customWidth="1"/>
    <col min="1567" max="1568" width="6.140625" style="4" customWidth="1"/>
    <col min="1569" max="1569" width="1.7109375" style="4" customWidth="1"/>
    <col min="1570" max="1570" width="6" style="4" customWidth="1"/>
    <col min="1571" max="1572" width="5.28515625" style="4" customWidth="1"/>
    <col min="1573" max="1573" width="1.7109375" style="4" customWidth="1"/>
    <col min="1574" max="1576" width="5.28515625" style="4" customWidth="1"/>
    <col min="1577" max="1577" width="1.7109375" style="4" customWidth="1"/>
    <col min="1578" max="1580" width="5.28515625" style="4" customWidth="1"/>
    <col min="1581" max="1581" width="1.7109375" style="4" customWidth="1"/>
    <col min="1582" max="1584" width="5.28515625" style="4" customWidth="1"/>
    <col min="1585" max="1585" width="1.7109375" style="4" customWidth="1"/>
    <col min="1586" max="1588" width="5.28515625" style="4" customWidth="1"/>
    <col min="1589" max="1589" width="1.7109375" style="4" customWidth="1"/>
    <col min="1590" max="1592" width="5.28515625" style="4" customWidth="1"/>
    <col min="1593" max="1791" width="11.42578125" style="4"/>
    <col min="1792" max="1792" width="22.7109375" style="4" customWidth="1"/>
    <col min="1793" max="1793" width="7.28515625" style="4" customWidth="1"/>
    <col min="1794" max="1794" width="6.85546875" style="4" customWidth="1"/>
    <col min="1795" max="1795" width="6" style="4" bestFit="1" customWidth="1"/>
    <col min="1796" max="1796" width="1.7109375" style="4" customWidth="1"/>
    <col min="1797" max="1797" width="6" style="4" bestFit="1" customWidth="1"/>
    <col min="1798" max="1799" width="5.42578125" style="4" customWidth="1"/>
    <col min="1800" max="1800" width="1.7109375" style="4" customWidth="1"/>
    <col min="1801" max="1803" width="5.140625" style="4" customWidth="1"/>
    <col min="1804" max="1804" width="1.7109375" style="4" customWidth="1"/>
    <col min="1805" max="1807" width="4.7109375" style="4" customWidth="1"/>
    <col min="1808" max="1808" width="1.7109375" style="4" customWidth="1"/>
    <col min="1809" max="1811" width="4.7109375" style="4" customWidth="1"/>
    <col min="1812" max="1812" width="1.7109375" style="4" customWidth="1"/>
    <col min="1813" max="1815" width="4.7109375" style="4" customWidth="1"/>
    <col min="1816" max="1816" width="1.7109375" style="4" customWidth="1"/>
    <col min="1817" max="1817" width="4.85546875" style="4" bestFit="1" customWidth="1"/>
    <col min="1818" max="1818" width="4" style="4" customWidth="1"/>
    <col min="1819" max="1819" width="5" style="4" customWidth="1"/>
    <col min="1820" max="1820" width="11.42578125" style="4"/>
    <col min="1821" max="1821" width="12.42578125" style="4" customWidth="1"/>
    <col min="1822" max="1822" width="10.85546875" style="4" customWidth="1"/>
    <col min="1823" max="1824" width="6.140625" style="4" customWidth="1"/>
    <col min="1825" max="1825" width="1.7109375" style="4" customWidth="1"/>
    <col min="1826" max="1826" width="6" style="4" customWidth="1"/>
    <col min="1827" max="1828" width="5.28515625" style="4" customWidth="1"/>
    <col min="1829" max="1829" width="1.7109375" style="4" customWidth="1"/>
    <col min="1830" max="1832" width="5.28515625" style="4" customWidth="1"/>
    <col min="1833" max="1833" width="1.7109375" style="4" customWidth="1"/>
    <col min="1834" max="1836" width="5.28515625" style="4" customWidth="1"/>
    <col min="1837" max="1837" width="1.7109375" style="4" customWidth="1"/>
    <col min="1838" max="1840" width="5.28515625" style="4" customWidth="1"/>
    <col min="1841" max="1841" width="1.7109375" style="4" customWidth="1"/>
    <col min="1842" max="1844" width="5.28515625" style="4" customWidth="1"/>
    <col min="1845" max="1845" width="1.7109375" style="4" customWidth="1"/>
    <col min="1846" max="1848" width="5.28515625" style="4" customWidth="1"/>
    <col min="1849" max="2047" width="11.42578125" style="4"/>
    <col min="2048" max="2048" width="22.7109375" style="4" customWidth="1"/>
    <col min="2049" max="2049" width="7.28515625" style="4" customWidth="1"/>
    <col min="2050" max="2050" width="6.85546875" style="4" customWidth="1"/>
    <col min="2051" max="2051" width="6" style="4" bestFit="1" customWidth="1"/>
    <col min="2052" max="2052" width="1.7109375" style="4" customWidth="1"/>
    <col min="2053" max="2053" width="6" style="4" bestFit="1" customWidth="1"/>
    <col min="2054" max="2055" width="5.42578125" style="4" customWidth="1"/>
    <col min="2056" max="2056" width="1.7109375" style="4" customWidth="1"/>
    <col min="2057" max="2059" width="5.140625" style="4" customWidth="1"/>
    <col min="2060" max="2060" width="1.7109375" style="4" customWidth="1"/>
    <col min="2061" max="2063" width="4.7109375" style="4" customWidth="1"/>
    <col min="2064" max="2064" width="1.7109375" style="4" customWidth="1"/>
    <col min="2065" max="2067" width="4.7109375" style="4" customWidth="1"/>
    <col min="2068" max="2068" width="1.7109375" style="4" customWidth="1"/>
    <col min="2069" max="2071" width="4.7109375" style="4" customWidth="1"/>
    <col min="2072" max="2072" width="1.7109375" style="4" customWidth="1"/>
    <col min="2073" max="2073" width="4.85546875" style="4" bestFit="1" customWidth="1"/>
    <col min="2074" max="2074" width="4" style="4" customWidth="1"/>
    <col min="2075" max="2075" width="5" style="4" customWidth="1"/>
    <col min="2076" max="2076" width="11.42578125" style="4"/>
    <col min="2077" max="2077" width="12.42578125" style="4" customWidth="1"/>
    <col min="2078" max="2078" width="10.85546875" style="4" customWidth="1"/>
    <col min="2079" max="2080" width="6.140625" style="4" customWidth="1"/>
    <col min="2081" max="2081" width="1.7109375" style="4" customWidth="1"/>
    <col min="2082" max="2082" width="6" style="4" customWidth="1"/>
    <col min="2083" max="2084" width="5.28515625" style="4" customWidth="1"/>
    <col min="2085" max="2085" width="1.7109375" style="4" customWidth="1"/>
    <col min="2086" max="2088" width="5.28515625" style="4" customWidth="1"/>
    <col min="2089" max="2089" width="1.7109375" style="4" customWidth="1"/>
    <col min="2090" max="2092" width="5.28515625" style="4" customWidth="1"/>
    <col min="2093" max="2093" width="1.7109375" style="4" customWidth="1"/>
    <col min="2094" max="2096" width="5.28515625" style="4" customWidth="1"/>
    <col min="2097" max="2097" width="1.7109375" style="4" customWidth="1"/>
    <col min="2098" max="2100" width="5.28515625" style="4" customWidth="1"/>
    <col min="2101" max="2101" width="1.7109375" style="4" customWidth="1"/>
    <col min="2102" max="2104" width="5.28515625" style="4" customWidth="1"/>
    <col min="2105" max="2303" width="11.42578125" style="4"/>
    <col min="2304" max="2304" width="22.7109375" style="4" customWidth="1"/>
    <col min="2305" max="2305" width="7.28515625" style="4" customWidth="1"/>
    <col min="2306" max="2306" width="6.85546875" style="4" customWidth="1"/>
    <col min="2307" max="2307" width="6" style="4" bestFit="1" customWidth="1"/>
    <col min="2308" max="2308" width="1.7109375" style="4" customWidth="1"/>
    <col min="2309" max="2309" width="6" style="4" bestFit="1" customWidth="1"/>
    <col min="2310" max="2311" width="5.42578125" style="4" customWidth="1"/>
    <col min="2312" max="2312" width="1.7109375" style="4" customWidth="1"/>
    <col min="2313" max="2315" width="5.140625" style="4" customWidth="1"/>
    <col min="2316" max="2316" width="1.7109375" style="4" customWidth="1"/>
    <col min="2317" max="2319" width="4.7109375" style="4" customWidth="1"/>
    <col min="2320" max="2320" width="1.7109375" style="4" customWidth="1"/>
    <col min="2321" max="2323" width="4.7109375" style="4" customWidth="1"/>
    <col min="2324" max="2324" width="1.7109375" style="4" customWidth="1"/>
    <col min="2325" max="2327" width="4.7109375" style="4" customWidth="1"/>
    <col min="2328" max="2328" width="1.7109375" style="4" customWidth="1"/>
    <col min="2329" max="2329" width="4.85546875" style="4" bestFit="1" customWidth="1"/>
    <col min="2330" max="2330" width="4" style="4" customWidth="1"/>
    <col min="2331" max="2331" width="5" style="4" customWidth="1"/>
    <col min="2332" max="2332" width="11.42578125" style="4"/>
    <col min="2333" max="2333" width="12.42578125" style="4" customWidth="1"/>
    <col min="2334" max="2334" width="10.85546875" style="4" customWidth="1"/>
    <col min="2335" max="2336" width="6.140625" style="4" customWidth="1"/>
    <col min="2337" max="2337" width="1.7109375" style="4" customWidth="1"/>
    <col min="2338" max="2338" width="6" style="4" customWidth="1"/>
    <col min="2339" max="2340" width="5.28515625" style="4" customWidth="1"/>
    <col min="2341" max="2341" width="1.7109375" style="4" customWidth="1"/>
    <col min="2342" max="2344" width="5.28515625" style="4" customWidth="1"/>
    <col min="2345" max="2345" width="1.7109375" style="4" customWidth="1"/>
    <col min="2346" max="2348" width="5.28515625" style="4" customWidth="1"/>
    <col min="2349" max="2349" width="1.7109375" style="4" customWidth="1"/>
    <col min="2350" max="2352" width="5.28515625" style="4" customWidth="1"/>
    <col min="2353" max="2353" width="1.7109375" style="4" customWidth="1"/>
    <col min="2354" max="2356" width="5.28515625" style="4" customWidth="1"/>
    <col min="2357" max="2357" width="1.7109375" style="4" customWidth="1"/>
    <col min="2358" max="2360" width="5.28515625" style="4" customWidth="1"/>
    <col min="2361" max="2559" width="11.42578125" style="4"/>
    <col min="2560" max="2560" width="22.7109375" style="4" customWidth="1"/>
    <col min="2561" max="2561" width="7.28515625" style="4" customWidth="1"/>
    <col min="2562" max="2562" width="6.85546875" style="4" customWidth="1"/>
    <col min="2563" max="2563" width="6" style="4" bestFit="1" customWidth="1"/>
    <col min="2564" max="2564" width="1.7109375" style="4" customWidth="1"/>
    <col min="2565" max="2565" width="6" style="4" bestFit="1" customWidth="1"/>
    <col min="2566" max="2567" width="5.42578125" style="4" customWidth="1"/>
    <col min="2568" max="2568" width="1.7109375" style="4" customWidth="1"/>
    <col min="2569" max="2571" width="5.140625" style="4" customWidth="1"/>
    <col min="2572" max="2572" width="1.7109375" style="4" customWidth="1"/>
    <col min="2573" max="2575" width="4.7109375" style="4" customWidth="1"/>
    <col min="2576" max="2576" width="1.7109375" style="4" customWidth="1"/>
    <col min="2577" max="2579" width="4.7109375" style="4" customWidth="1"/>
    <col min="2580" max="2580" width="1.7109375" style="4" customWidth="1"/>
    <col min="2581" max="2583" width="4.7109375" style="4" customWidth="1"/>
    <col min="2584" max="2584" width="1.7109375" style="4" customWidth="1"/>
    <col min="2585" max="2585" width="4.85546875" style="4" bestFit="1" customWidth="1"/>
    <col min="2586" max="2586" width="4" style="4" customWidth="1"/>
    <col min="2587" max="2587" width="5" style="4" customWidth="1"/>
    <col min="2588" max="2588" width="11.42578125" style="4"/>
    <col min="2589" max="2589" width="12.42578125" style="4" customWidth="1"/>
    <col min="2590" max="2590" width="10.85546875" style="4" customWidth="1"/>
    <col min="2591" max="2592" width="6.140625" style="4" customWidth="1"/>
    <col min="2593" max="2593" width="1.7109375" style="4" customWidth="1"/>
    <col min="2594" max="2594" width="6" style="4" customWidth="1"/>
    <col min="2595" max="2596" width="5.28515625" style="4" customWidth="1"/>
    <col min="2597" max="2597" width="1.7109375" style="4" customWidth="1"/>
    <col min="2598" max="2600" width="5.28515625" style="4" customWidth="1"/>
    <col min="2601" max="2601" width="1.7109375" style="4" customWidth="1"/>
    <col min="2602" max="2604" width="5.28515625" style="4" customWidth="1"/>
    <col min="2605" max="2605" width="1.7109375" style="4" customWidth="1"/>
    <col min="2606" max="2608" width="5.28515625" style="4" customWidth="1"/>
    <col min="2609" max="2609" width="1.7109375" style="4" customWidth="1"/>
    <col min="2610" max="2612" width="5.28515625" style="4" customWidth="1"/>
    <col min="2613" max="2613" width="1.7109375" style="4" customWidth="1"/>
    <col min="2614" max="2616" width="5.28515625" style="4" customWidth="1"/>
    <col min="2617" max="2815" width="11.42578125" style="4"/>
    <col min="2816" max="2816" width="22.7109375" style="4" customWidth="1"/>
    <col min="2817" max="2817" width="7.28515625" style="4" customWidth="1"/>
    <col min="2818" max="2818" width="6.85546875" style="4" customWidth="1"/>
    <col min="2819" max="2819" width="6" style="4" bestFit="1" customWidth="1"/>
    <col min="2820" max="2820" width="1.7109375" style="4" customWidth="1"/>
    <col min="2821" max="2821" width="6" style="4" bestFit="1" customWidth="1"/>
    <col min="2822" max="2823" width="5.42578125" style="4" customWidth="1"/>
    <col min="2824" max="2824" width="1.7109375" style="4" customWidth="1"/>
    <col min="2825" max="2827" width="5.140625" style="4" customWidth="1"/>
    <col min="2828" max="2828" width="1.7109375" style="4" customWidth="1"/>
    <col min="2829" max="2831" width="4.7109375" style="4" customWidth="1"/>
    <col min="2832" max="2832" width="1.7109375" style="4" customWidth="1"/>
    <col min="2833" max="2835" width="4.7109375" style="4" customWidth="1"/>
    <col min="2836" max="2836" width="1.7109375" style="4" customWidth="1"/>
    <col min="2837" max="2839" width="4.7109375" style="4" customWidth="1"/>
    <col min="2840" max="2840" width="1.7109375" style="4" customWidth="1"/>
    <col min="2841" max="2841" width="4.85546875" style="4" bestFit="1" customWidth="1"/>
    <col min="2842" max="2842" width="4" style="4" customWidth="1"/>
    <col min="2843" max="2843" width="5" style="4" customWidth="1"/>
    <col min="2844" max="2844" width="11.42578125" style="4"/>
    <col min="2845" max="2845" width="12.42578125" style="4" customWidth="1"/>
    <col min="2846" max="2846" width="10.85546875" style="4" customWidth="1"/>
    <col min="2847" max="2848" width="6.140625" style="4" customWidth="1"/>
    <col min="2849" max="2849" width="1.7109375" style="4" customWidth="1"/>
    <col min="2850" max="2850" width="6" style="4" customWidth="1"/>
    <col min="2851" max="2852" width="5.28515625" style="4" customWidth="1"/>
    <col min="2853" max="2853" width="1.7109375" style="4" customWidth="1"/>
    <col min="2854" max="2856" width="5.28515625" style="4" customWidth="1"/>
    <col min="2857" max="2857" width="1.7109375" style="4" customWidth="1"/>
    <col min="2858" max="2860" width="5.28515625" style="4" customWidth="1"/>
    <col min="2861" max="2861" width="1.7109375" style="4" customWidth="1"/>
    <col min="2862" max="2864" width="5.28515625" style="4" customWidth="1"/>
    <col min="2865" max="2865" width="1.7109375" style="4" customWidth="1"/>
    <col min="2866" max="2868" width="5.28515625" style="4" customWidth="1"/>
    <col min="2869" max="2869" width="1.7109375" style="4" customWidth="1"/>
    <col min="2870" max="2872" width="5.28515625" style="4" customWidth="1"/>
    <col min="2873" max="3071" width="11.42578125" style="4"/>
    <col min="3072" max="3072" width="22.7109375" style="4" customWidth="1"/>
    <col min="3073" max="3073" width="7.28515625" style="4" customWidth="1"/>
    <col min="3074" max="3074" width="6.85546875" style="4" customWidth="1"/>
    <col min="3075" max="3075" width="6" style="4" bestFit="1" customWidth="1"/>
    <col min="3076" max="3076" width="1.7109375" style="4" customWidth="1"/>
    <col min="3077" max="3077" width="6" style="4" bestFit="1" customWidth="1"/>
    <col min="3078" max="3079" width="5.42578125" style="4" customWidth="1"/>
    <col min="3080" max="3080" width="1.7109375" style="4" customWidth="1"/>
    <col min="3081" max="3083" width="5.140625" style="4" customWidth="1"/>
    <col min="3084" max="3084" width="1.7109375" style="4" customWidth="1"/>
    <col min="3085" max="3087" width="4.7109375" style="4" customWidth="1"/>
    <col min="3088" max="3088" width="1.7109375" style="4" customWidth="1"/>
    <col min="3089" max="3091" width="4.7109375" style="4" customWidth="1"/>
    <col min="3092" max="3092" width="1.7109375" style="4" customWidth="1"/>
    <col min="3093" max="3095" width="4.7109375" style="4" customWidth="1"/>
    <col min="3096" max="3096" width="1.7109375" style="4" customWidth="1"/>
    <col min="3097" max="3097" width="4.85546875" style="4" bestFit="1" customWidth="1"/>
    <col min="3098" max="3098" width="4" style="4" customWidth="1"/>
    <col min="3099" max="3099" width="5" style="4" customWidth="1"/>
    <col min="3100" max="3100" width="11.42578125" style="4"/>
    <col min="3101" max="3101" width="12.42578125" style="4" customWidth="1"/>
    <col min="3102" max="3102" width="10.85546875" style="4" customWidth="1"/>
    <col min="3103" max="3104" width="6.140625" style="4" customWidth="1"/>
    <col min="3105" max="3105" width="1.7109375" style="4" customWidth="1"/>
    <col min="3106" max="3106" width="6" style="4" customWidth="1"/>
    <col min="3107" max="3108" width="5.28515625" style="4" customWidth="1"/>
    <col min="3109" max="3109" width="1.7109375" style="4" customWidth="1"/>
    <col min="3110" max="3112" width="5.28515625" style="4" customWidth="1"/>
    <col min="3113" max="3113" width="1.7109375" style="4" customWidth="1"/>
    <col min="3114" max="3116" width="5.28515625" style="4" customWidth="1"/>
    <col min="3117" max="3117" width="1.7109375" style="4" customWidth="1"/>
    <col min="3118" max="3120" width="5.28515625" style="4" customWidth="1"/>
    <col min="3121" max="3121" width="1.7109375" style="4" customWidth="1"/>
    <col min="3122" max="3124" width="5.28515625" style="4" customWidth="1"/>
    <col min="3125" max="3125" width="1.7109375" style="4" customWidth="1"/>
    <col min="3126" max="3128" width="5.28515625" style="4" customWidth="1"/>
    <col min="3129" max="3327" width="11.42578125" style="4"/>
    <col min="3328" max="3328" width="22.7109375" style="4" customWidth="1"/>
    <col min="3329" max="3329" width="7.28515625" style="4" customWidth="1"/>
    <col min="3330" max="3330" width="6.85546875" style="4" customWidth="1"/>
    <col min="3331" max="3331" width="6" style="4" bestFit="1" customWidth="1"/>
    <col min="3332" max="3332" width="1.7109375" style="4" customWidth="1"/>
    <col min="3333" max="3333" width="6" style="4" bestFit="1" customWidth="1"/>
    <col min="3334" max="3335" width="5.42578125" style="4" customWidth="1"/>
    <col min="3336" max="3336" width="1.7109375" style="4" customWidth="1"/>
    <col min="3337" max="3339" width="5.140625" style="4" customWidth="1"/>
    <col min="3340" max="3340" width="1.7109375" style="4" customWidth="1"/>
    <col min="3341" max="3343" width="4.7109375" style="4" customWidth="1"/>
    <col min="3344" max="3344" width="1.7109375" style="4" customWidth="1"/>
    <col min="3345" max="3347" width="4.7109375" style="4" customWidth="1"/>
    <col min="3348" max="3348" width="1.7109375" style="4" customWidth="1"/>
    <col min="3349" max="3351" width="4.7109375" style="4" customWidth="1"/>
    <col min="3352" max="3352" width="1.7109375" style="4" customWidth="1"/>
    <col min="3353" max="3353" width="4.85546875" style="4" bestFit="1" customWidth="1"/>
    <col min="3354" max="3354" width="4" style="4" customWidth="1"/>
    <col min="3355" max="3355" width="5" style="4" customWidth="1"/>
    <col min="3356" max="3356" width="11.42578125" style="4"/>
    <col min="3357" max="3357" width="12.42578125" style="4" customWidth="1"/>
    <col min="3358" max="3358" width="10.85546875" style="4" customWidth="1"/>
    <col min="3359" max="3360" width="6.140625" style="4" customWidth="1"/>
    <col min="3361" max="3361" width="1.7109375" style="4" customWidth="1"/>
    <col min="3362" max="3362" width="6" style="4" customWidth="1"/>
    <col min="3363" max="3364" width="5.28515625" style="4" customWidth="1"/>
    <col min="3365" max="3365" width="1.7109375" style="4" customWidth="1"/>
    <col min="3366" max="3368" width="5.28515625" style="4" customWidth="1"/>
    <col min="3369" max="3369" width="1.7109375" style="4" customWidth="1"/>
    <col min="3370" max="3372" width="5.28515625" style="4" customWidth="1"/>
    <col min="3373" max="3373" width="1.7109375" style="4" customWidth="1"/>
    <col min="3374" max="3376" width="5.28515625" style="4" customWidth="1"/>
    <col min="3377" max="3377" width="1.7109375" style="4" customWidth="1"/>
    <col min="3378" max="3380" width="5.28515625" style="4" customWidth="1"/>
    <col min="3381" max="3381" width="1.7109375" style="4" customWidth="1"/>
    <col min="3382" max="3384" width="5.28515625" style="4" customWidth="1"/>
    <col min="3385" max="3583" width="11.42578125" style="4"/>
    <col min="3584" max="3584" width="22.7109375" style="4" customWidth="1"/>
    <col min="3585" max="3585" width="7.28515625" style="4" customWidth="1"/>
    <col min="3586" max="3586" width="6.85546875" style="4" customWidth="1"/>
    <col min="3587" max="3587" width="6" style="4" bestFit="1" customWidth="1"/>
    <col min="3588" max="3588" width="1.7109375" style="4" customWidth="1"/>
    <col min="3589" max="3589" width="6" style="4" bestFit="1" customWidth="1"/>
    <col min="3590" max="3591" width="5.42578125" style="4" customWidth="1"/>
    <col min="3592" max="3592" width="1.7109375" style="4" customWidth="1"/>
    <col min="3593" max="3595" width="5.140625" style="4" customWidth="1"/>
    <col min="3596" max="3596" width="1.7109375" style="4" customWidth="1"/>
    <col min="3597" max="3599" width="4.7109375" style="4" customWidth="1"/>
    <col min="3600" max="3600" width="1.7109375" style="4" customWidth="1"/>
    <col min="3601" max="3603" width="4.7109375" style="4" customWidth="1"/>
    <col min="3604" max="3604" width="1.7109375" style="4" customWidth="1"/>
    <col min="3605" max="3607" width="4.7109375" style="4" customWidth="1"/>
    <col min="3608" max="3608" width="1.7109375" style="4" customWidth="1"/>
    <col min="3609" max="3609" width="4.85546875" style="4" bestFit="1" customWidth="1"/>
    <col min="3610" max="3610" width="4" style="4" customWidth="1"/>
    <col min="3611" max="3611" width="5" style="4" customWidth="1"/>
    <col min="3612" max="3612" width="11.42578125" style="4"/>
    <col min="3613" max="3613" width="12.42578125" style="4" customWidth="1"/>
    <col min="3614" max="3614" width="10.85546875" style="4" customWidth="1"/>
    <col min="3615" max="3616" width="6.140625" style="4" customWidth="1"/>
    <col min="3617" max="3617" width="1.7109375" style="4" customWidth="1"/>
    <col min="3618" max="3618" width="6" style="4" customWidth="1"/>
    <col min="3619" max="3620" width="5.28515625" style="4" customWidth="1"/>
    <col min="3621" max="3621" width="1.7109375" style="4" customWidth="1"/>
    <col min="3622" max="3624" width="5.28515625" style="4" customWidth="1"/>
    <col min="3625" max="3625" width="1.7109375" style="4" customWidth="1"/>
    <col min="3626" max="3628" width="5.28515625" style="4" customWidth="1"/>
    <col min="3629" max="3629" width="1.7109375" style="4" customWidth="1"/>
    <col min="3630" max="3632" width="5.28515625" style="4" customWidth="1"/>
    <col min="3633" max="3633" width="1.7109375" style="4" customWidth="1"/>
    <col min="3634" max="3636" width="5.28515625" style="4" customWidth="1"/>
    <col min="3637" max="3637" width="1.7109375" style="4" customWidth="1"/>
    <col min="3638" max="3640" width="5.28515625" style="4" customWidth="1"/>
    <col min="3641" max="3839" width="11.42578125" style="4"/>
    <col min="3840" max="3840" width="22.7109375" style="4" customWidth="1"/>
    <col min="3841" max="3841" width="7.28515625" style="4" customWidth="1"/>
    <col min="3842" max="3842" width="6.85546875" style="4" customWidth="1"/>
    <col min="3843" max="3843" width="6" style="4" bestFit="1" customWidth="1"/>
    <col min="3844" max="3844" width="1.7109375" style="4" customWidth="1"/>
    <col min="3845" max="3845" width="6" style="4" bestFit="1" customWidth="1"/>
    <col min="3846" max="3847" width="5.42578125" style="4" customWidth="1"/>
    <col min="3848" max="3848" width="1.7109375" style="4" customWidth="1"/>
    <col min="3849" max="3851" width="5.140625" style="4" customWidth="1"/>
    <col min="3852" max="3852" width="1.7109375" style="4" customWidth="1"/>
    <col min="3853" max="3855" width="4.7109375" style="4" customWidth="1"/>
    <col min="3856" max="3856" width="1.7109375" style="4" customWidth="1"/>
    <col min="3857" max="3859" width="4.7109375" style="4" customWidth="1"/>
    <col min="3860" max="3860" width="1.7109375" style="4" customWidth="1"/>
    <col min="3861" max="3863" width="4.7109375" style="4" customWidth="1"/>
    <col min="3864" max="3864" width="1.7109375" style="4" customWidth="1"/>
    <col min="3865" max="3865" width="4.85546875" style="4" bestFit="1" customWidth="1"/>
    <col min="3866" max="3866" width="4" style="4" customWidth="1"/>
    <col min="3867" max="3867" width="5" style="4" customWidth="1"/>
    <col min="3868" max="3868" width="11.42578125" style="4"/>
    <col min="3869" max="3869" width="12.42578125" style="4" customWidth="1"/>
    <col min="3870" max="3870" width="10.85546875" style="4" customWidth="1"/>
    <col min="3871" max="3872" width="6.140625" style="4" customWidth="1"/>
    <col min="3873" max="3873" width="1.7109375" style="4" customWidth="1"/>
    <col min="3874" max="3874" width="6" style="4" customWidth="1"/>
    <col min="3875" max="3876" width="5.28515625" style="4" customWidth="1"/>
    <col min="3877" max="3877" width="1.7109375" style="4" customWidth="1"/>
    <col min="3878" max="3880" width="5.28515625" style="4" customWidth="1"/>
    <col min="3881" max="3881" width="1.7109375" style="4" customWidth="1"/>
    <col min="3882" max="3884" width="5.28515625" style="4" customWidth="1"/>
    <col min="3885" max="3885" width="1.7109375" style="4" customWidth="1"/>
    <col min="3886" max="3888" width="5.28515625" style="4" customWidth="1"/>
    <col min="3889" max="3889" width="1.7109375" style="4" customWidth="1"/>
    <col min="3890" max="3892" width="5.28515625" style="4" customWidth="1"/>
    <col min="3893" max="3893" width="1.7109375" style="4" customWidth="1"/>
    <col min="3894" max="3896" width="5.28515625" style="4" customWidth="1"/>
    <col min="3897" max="4095" width="11.42578125" style="4"/>
    <col min="4096" max="4096" width="22.7109375" style="4" customWidth="1"/>
    <col min="4097" max="4097" width="7.28515625" style="4" customWidth="1"/>
    <col min="4098" max="4098" width="6.85546875" style="4" customWidth="1"/>
    <col min="4099" max="4099" width="6" style="4" bestFit="1" customWidth="1"/>
    <col min="4100" max="4100" width="1.7109375" style="4" customWidth="1"/>
    <col min="4101" max="4101" width="6" style="4" bestFit="1" customWidth="1"/>
    <col min="4102" max="4103" width="5.42578125" style="4" customWidth="1"/>
    <col min="4104" max="4104" width="1.7109375" style="4" customWidth="1"/>
    <col min="4105" max="4107" width="5.140625" style="4" customWidth="1"/>
    <col min="4108" max="4108" width="1.7109375" style="4" customWidth="1"/>
    <col min="4109" max="4111" width="4.7109375" style="4" customWidth="1"/>
    <col min="4112" max="4112" width="1.7109375" style="4" customWidth="1"/>
    <col min="4113" max="4115" width="4.7109375" style="4" customWidth="1"/>
    <col min="4116" max="4116" width="1.7109375" style="4" customWidth="1"/>
    <col min="4117" max="4119" width="4.7109375" style="4" customWidth="1"/>
    <col min="4120" max="4120" width="1.7109375" style="4" customWidth="1"/>
    <col min="4121" max="4121" width="4.85546875" style="4" bestFit="1" customWidth="1"/>
    <col min="4122" max="4122" width="4" style="4" customWidth="1"/>
    <col min="4123" max="4123" width="5" style="4" customWidth="1"/>
    <col min="4124" max="4124" width="11.42578125" style="4"/>
    <col min="4125" max="4125" width="12.42578125" style="4" customWidth="1"/>
    <col min="4126" max="4126" width="10.85546875" style="4" customWidth="1"/>
    <col min="4127" max="4128" width="6.140625" style="4" customWidth="1"/>
    <col min="4129" max="4129" width="1.7109375" style="4" customWidth="1"/>
    <col min="4130" max="4130" width="6" style="4" customWidth="1"/>
    <col min="4131" max="4132" width="5.28515625" style="4" customWidth="1"/>
    <col min="4133" max="4133" width="1.7109375" style="4" customWidth="1"/>
    <col min="4134" max="4136" width="5.28515625" style="4" customWidth="1"/>
    <col min="4137" max="4137" width="1.7109375" style="4" customWidth="1"/>
    <col min="4138" max="4140" width="5.28515625" style="4" customWidth="1"/>
    <col min="4141" max="4141" width="1.7109375" style="4" customWidth="1"/>
    <col min="4142" max="4144" width="5.28515625" style="4" customWidth="1"/>
    <col min="4145" max="4145" width="1.7109375" style="4" customWidth="1"/>
    <col min="4146" max="4148" width="5.28515625" style="4" customWidth="1"/>
    <col min="4149" max="4149" width="1.7109375" style="4" customWidth="1"/>
    <col min="4150" max="4152" width="5.28515625" style="4" customWidth="1"/>
    <col min="4153" max="4351" width="11.42578125" style="4"/>
    <col min="4352" max="4352" width="22.7109375" style="4" customWidth="1"/>
    <col min="4353" max="4353" width="7.28515625" style="4" customWidth="1"/>
    <col min="4354" max="4354" width="6.85546875" style="4" customWidth="1"/>
    <col min="4355" max="4355" width="6" style="4" bestFit="1" customWidth="1"/>
    <col min="4356" max="4356" width="1.7109375" style="4" customWidth="1"/>
    <col min="4357" max="4357" width="6" style="4" bestFit="1" customWidth="1"/>
    <col min="4358" max="4359" width="5.42578125" style="4" customWidth="1"/>
    <col min="4360" max="4360" width="1.7109375" style="4" customWidth="1"/>
    <col min="4361" max="4363" width="5.140625" style="4" customWidth="1"/>
    <col min="4364" max="4364" width="1.7109375" style="4" customWidth="1"/>
    <col min="4365" max="4367" width="4.7109375" style="4" customWidth="1"/>
    <col min="4368" max="4368" width="1.7109375" style="4" customWidth="1"/>
    <col min="4369" max="4371" width="4.7109375" style="4" customWidth="1"/>
    <col min="4372" max="4372" width="1.7109375" style="4" customWidth="1"/>
    <col min="4373" max="4375" width="4.7109375" style="4" customWidth="1"/>
    <col min="4376" max="4376" width="1.7109375" style="4" customWidth="1"/>
    <col min="4377" max="4377" width="4.85546875" style="4" bestFit="1" customWidth="1"/>
    <col min="4378" max="4378" width="4" style="4" customWidth="1"/>
    <col min="4379" max="4379" width="5" style="4" customWidth="1"/>
    <col min="4380" max="4380" width="11.42578125" style="4"/>
    <col min="4381" max="4381" width="12.42578125" style="4" customWidth="1"/>
    <col min="4382" max="4382" width="10.85546875" style="4" customWidth="1"/>
    <col min="4383" max="4384" width="6.140625" style="4" customWidth="1"/>
    <col min="4385" max="4385" width="1.7109375" style="4" customWidth="1"/>
    <col min="4386" max="4386" width="6" style="4" customWidth="1"/>
    <col min="4387" max="4388" width="5.28515625" style="4" customWidth="1"/>
    <col min="4389" max="4389" width="1.7109375" style="4" customWidth="1"/>
    <col min="4390" max="4392" width="5.28515625" style="4" customWidth="1"/>
    <col min="4393" max="4393" width="1.7109375" style="4" customWidth="1"/>
    <col min="4394" max="4396" width="5.28515625" style="4" customWidth="1"/>
    <col min="4397" max="4397" width="1.7109375" style="4" customWidth="1"/>
    <col min="4398" max="4400" width="5.28515625" style="4" customWidth="1"/>
    <col min="4401" max="4401" width="1.7109375" style="4" customWidth="1"/>
    <col min="4402" max="4404" width="5.28515625" style="4" customWidth="1"/>
    <col min="4405" max="4405" width="1.7109375" style="4" customWidth="1"/>
    <col min="4406" max="4408" width="5.28515625" style="4" customWidth="1"/>
    <col min="4409" max="4607" width="11.42578125" style="4"/>
    <col min="4608" max="4608" width="22.7109375" style="4" customWidth="1"/>
    <col min="4609" max="4609" width="7.28515625" style="4" customWidth="1"/>
    <col min="4610" max="4610" width="6.85546875" style="4" customWidth="1"/>
    <col min="4611" max="4611" width="6" style="4" bestFit="1" customWidth="1"/>
    <col min="4612" max="4612" width="1.7109375" style="4" customWidth="1"/>
    <col min="4613" max="4613" width="6" style="4" bestFit="1" customWidth="1"/>
    <col min="4614" max="4615" width="5.42578125" style="4" customWidth="1"/>
    <col min="4616" max="4616" width="1.7109375" style="4" customWidth="1"/>
    <col min="4617" max="4619" width="5.140625" style="4" customWidth="1"/>
    <col min="4620" max="4620" width="1.7109375" style="4" customWidth="1"/>
    <col min="4621" max="4623" width="4.7109375" style="4" customWidth="1"/>
    <col min="4624" max="4624" width="1.7109375" style="4" customWidth="1"/>
    <col min="4625" max="4627" width="4.7109375" style="4" customWidth="1"/>
    <col min="4628" max="4628" width="1.7109375" style="4" customWidth="1"/>
    <col min="4629" max="4631" width="4.7109375" style="4" customWidth="1"/>
    <col min="4632" max="4632" width="1.7109375" style="4" customWidth="1"/>
    <col min="4633" max="4633" width="4.85546875" style="4" bestFit="1" customWidth="1"/>
    <col min="4634" max="4634" width="4" style="4" customWidth="1"/>
    <col min="4635" max="4635" width="5" style="4" customWidth="1"/>
    <col min="4636" max="4636" width="11.42578125" style="4"/>
    <col min="4637" max="4637" width="12.42578125" style="4" customWidth="1"/>
    <col min="4638" max="4638" width="10.85546875" style="4" customWidth="1"/>
    <col min="4639" max="4640" width="6.140625" style="4" customWidth="1"/>
    <col min="4641" max="4641" width="1.7109375" style="4" customWidth="1"/>
    <col min="4642" max="4642" width="6" style="4" customWidth="1"/>
    <col min="4643" max="4644" width="5.28515625" style="4" customWidth="1"/>
    <col min="4645" max="4645" width="1.7109375" style="4" customWidth="1"/>
    <col min="4646" max="4648" width="5.28515625" style="4" customWidth="1"/>
    <col min="4649" max="4649" width="1.7109375" style="4" customWidth="1"/>
    <col min="4650" max="4652" width="5.28515625" style="4" customWidth="1"/>
    <col min="4653" max="4653" width="1.7109375" style="4" customWidth="1"/>
    <col min="4654" max="4656" width="5.28515625" style="4" customWidth="1"/>
    <col min="4657" max="4657" width="1.7109375" style="4" customWidth="1"/>
    <col min="4658" max="4660" width="5.28515625" style="4" customWidth="1"/>
    <col min="4661" max="4661" width="1.7109375" style="4" customWidth="1"/>
    <col min="4662" max="4664" width="5.28515625" style="4" customWidth="1"/>
    <col min="4665" max="4863" width="11.42578125" style="4"/>
    <col min="4864" max="4864" width="22.7109375" style="4" customWidth="1"/>
    <col min="4865" max="4865" width="7.28515625" style="4" customWidth="1"/>
    <col min="4866" max="4866" width="6.85546875" style="4" customWidth="1"/>
    <col min="4867" max="4867" width="6" style="4" bestFit="1" customWidth="1"/>
    <col min="4868" max="4868" width="1.7109375" style="4" customWidth="1"/>
    <col min="4869" max="4869" width="6" style="4" bestFit="1" customWidth="1"/>
    <col min="4870" max="4871" width="5.42578125" style="4" customWidth="1"/>
    <col min="4872" max="4872" width="1.7109375" style="4" customWidth="1"/>
    <col min="4873" max="4875" width="5.140625" style="4" customWidth="1"/>
    <col min="4876" max="4876" width="1.7109375" style="4" customWidth="1"/>
    <col min="4877" max="4879" width="4.7109375" style="4" customWidth="1"/>
    <col min="4880" max="4880" width="1.7109375" style="4" customWidth="1"/>
    <col min="4881" max="4883" width="4.7109375" style="4" customWidth="1"/>
    <col min="4884" max="4884" width="1.7109375" style="4" customWidth="1"/>
    <col min="4885" max="4887" width="4.7109375" style="4" customWidth="1"/>
    <col min="4888" max="4888" width="1.7109375" style="4" customWidth="1"/>
    <col min="4889" max="4889" width="4.85546875" style="4" bestFit="1" customWidth="1"/>
    <col min="4890" max="4890" width="4" style="4" customWidth="1"/>
    <col min="4891" max="4891" width="5" style="4" customWidth="1"/>
    <col min="4892" max="4892" width="11.42578125" style="4"/>
    <col min="4893" max="4893" width="12.42578125" style="4" customWidth="1"/>
    <col min="4894" max="4894" width="10.85546875" style="4" customWidth="1"/>
    <col min="4895" max="4896" width="6.140625" style="4" customWidth="1"/>
    <col min="4897" max="4897" width="1.7109375" style="4" customWidth="1"/>
    <col min="4898" max="4898" width="6" style="4" customWidth="1"/>
    <col min="4899" max="4900" width="5.28515625" style="4" customWidth="1"/>
    <col min="4901" max="4901" width="1.7109375" style="4" customWidth="1"/>
    <col min="4902" max="4904" width="5.28515625" style="4" customWidth="1"/>
    <col min="4905" max="4905" width="1.7109375" style="4" customWidth="1"/>
    <col min="4906" max="4908" width="5.28515625" style="4" customWidth="1"/>
    <col min="4909" max="4909" width="1.7109375" style="4" customWidth="1"/>
    <col min="4910" max="4912" width="5.28515625" style="4" customWidth="1"/>
    <col min="4913" max="4913" width="1.7109375" style="4" customWidth="1"/>
    <col min="4914" max="4916" width="5.28515625" style="4" customWidth="1"/>
    <col min="4917" max="4917" width="1.7109375" style="4" customWidth="1"/>
    <col min="4918" max="4920" width="5.28515625" style="4" customWidth="1"/>
    <col min="4921" max="5119" width="11.42578125" style="4"/>
    <col min="5120" max="5120" width="22.7109375" style="4" customWidth="1"/>
    <col min="5121" max="5121" width="7.28515625" style="4" customWidth="1"/>
    <col min="5122" max="5122" width="6.85546875" style="4" customWidth="1"/>
    <col min="5123" max="5123" width="6" style="4" bestFit="1" customWidth="1"/>
    <col min="5124" max="5124" width="1.7109375" style="4" customWidth="1"/>
    <col min="5125" max="5125" width="6" style="4" bestFit="1" customWidth="1"/>
    <col min="5126" max="5127" width="5.42578125" style="4" customWidth="1"/>
    <col min="5128" max="5128" width="1.7109375" style="4" customWidth="1"/>
    <col min="5129" max="5131" width="5.140625" style="4" customWidth="1"/>
    <col min="5132" max="5132" width="1.7109375" style="4" customWidth="1"/>
    <col min="5133" max="5135" width="4.7109375" style="4" customWidth="1"/>
    <col min="5136" max="5136" width="1.7109375" style="4" customWidth="1"/>
    <col min="5137" max="5139" width="4.7109375" style="4" customWidth="1"/>
    <col min="5140" max="5140" width="1.7109375" style="4" customWidth="1"/>
    <col min="5141" max="5143" width="4.7109375" style="4" customWidth="1"/>
    <col min="5144" max="5144" width="1.7109375" style="4" customWidth="1"/>
    <col min="5145" max="5145" width="4.85546875" style="4" bestFit="1" customWidth="1"/>
    <col min="5146" max="5146" width="4" style="4" customWidth="1"/>
    <col min="5147" max="5147" width="5" style="4" customWidth="1"/>
    <col min="5148" max="5148" width="11.42578125" style="4"/>
    <col min="5149" max="5149" width="12.42578125" style="4" customWidth="1"/>
    <col min="5150" max="5150" width="10.85546875" style="4" customWidth="1"/>
    <col min="5151" max="5152" width="6.140625" style="4" customWidth="1"/>
    <col min="5153" max="5153" width="1.7109375" style="4" customWidth="1"/>
    <col min="5154" max="5154" width="6" style="4" customWidth="1"/>
    <col min="5155" max="5156" width="5.28515625" style="4" customWidth="1"/>
    <col min="5157" max="5157" width="1.7109375" style="4" customWidth="1"/>
    <col min="5158" max="5160" width="5.28515625" style="4" customWidth="1"/>
    <col min="5161" max="5161" width="1.7109375" style="4" customWidth="1"/>
    <col min="5162" max="5164" width="5.28515625" style="4" customWidth="1"/>
    <col min="5165" max="5165" width="1.7109375" style="4" customWidth="1"/>
    <col min="5166" max="5168" width="5.28515625" style="4" customWidth="1"/>
    <col min="5169" max="5169" width="1.7109375" style="4" customWidth="1"/>
    <col min="5170" max="5172" width="5.28515625" style="4" customWidth="1"/>
    <col min="5173" max="5173" width="1.7109375" style="4" customWidth="1"/>
    <col min="5174" max="5176" width="5.28515625" style="4" customWidth="1"/>
    <col min="5177" max="5375" width="11.42578125" style="4"/>
    <col min="5376" max="5376" width="22.7109375" style="4" customWidth="1"/>
    <col min="5377" max="5377" width="7.28515625" style="4" customWidth="1"/>
    <col min="5378" max="5378" width="6.85546875" style="4" customWidth="1"/>
    <col min="5379" max="5379" width="6" style="4" bestFit="1" customWidth="1"/>
    <col min="5380" max="5380" width="1.7109375" style="4" customWidth="1"/>
    <col min="5381" max="5381" width="6" style="4" bestFit="1" customWidth="1"/>
    <col min="5382" max="5383" width="5.42578125" style="4" customWidth="1"/>
    <col min="5384" max="5384" width="1.7109375" style="4" customWidth="1"/>
    <col min="5385" max="5387" width="5.140625" style="4" customWidth="1"/>
    <col min="5388" max="5388" width="1.7109375" style="4" customWidth="1"/>
    <col min="5389" max="5391" width="4.7109375" style="4" customWidth="1"/>
    <col min="5392" max="5392" width="1.7109375" style="4" customWidth="1"/>
    <col min="5393" max="5395" width="4.7109375" style="4" customWidth="1"/>
    <col min="5396" max="5396" width="1.7109375" style="4" customWidth="1"/>
    <col min="5397" max="5399" width="4.7109375" style="4" customWidth="1"/>
    <col min="5400" max="5400" width="1.7109375" style="4" customWidth="1"/>
    <col min="5401" max="5401" width="4.85546875" style="4" bestFit="1" customWidth="1"/>
    <col min="5402" max="5402" width="4" style="4" customWidth="1"/>
    <col min="5403" max="5403" width="5" style="4" customWidth="1"/>
    <col min="5404" max="5404" width="11.42578125" style="4"/>
    <col min="5405" max="5405" width="12.42578125" style="4" customWidth="1"/>
    <col min="5406" max="5406" width="10.85546875" style="4" customWidth="1"/>
    <col min="5407" max="5408" width="6.140625" style="4" customWidth="1"/>
    <col min="5409" max="5409" width="1.7109375" style="4" customWidth="1"/>
    <col min="5410" max="5410" width="6" style="4" customWidth="1"/>
    <col min="5411" max="5412" width="5.28515625" style="4" customWidth="1"/>
    <col min="5413" max="5413" width="1.7109375" style="4" customWidth="1"/>
    <col min="5414" max="5416" width="5.28515625" style="4" customWidth="1"/>
    <col min="5417" max="5417" width="1.7109375" style="4" customWidth="1"/>
    <col min="5418" max="5420" width="5.28515625" style="4" customWidth="1"/>
    <col min="5421" max="5421" width="1.7109375" style="4" customWidth="1"/>
    <col min="5422" max="5424" width="5.28515625" style="4" customWidth="1"/>
    <col min="5425" max="5425" width="1.7109375" style="4" customWidth="1"/>
    <col min="5426" max="5428" width="5.28515625" style="4" customWidth="1"/>
    <col min="5429" max="5429" width="1.7109375" style="4" customWidth="1"/>
    <col min="5430" max="5432" width="5.28515625" style="4" customWidth="1"/>
    <col min="5433" max="5631" width="11.42578125" style="4"/>
    <col min="5632" max="5632" width="22.7109375" style="4" customWidth="1"/>
    <col min="5633" max="5633" width="7.28515625" style="4" customWidth="1"/>
    <col min="5634" max="5634" width="6.85546875" style="4" customWidth="1"/>
    <col min="5635" max="5635" width="6" style="4" bestFit="1" customWidth="1"/>
    <col min="5636" max="5636" width="1.7109375" style="4" customWidth="1"/>
    <col min="5637" max="5637" width="6" style="4" bestFit="1" customWidth="1"/>
    <col min="5638" max="5639" width="5.42578125" style="4" customWidth="1"/>
    <col min="5640" max="5640" width="1.7109375" style="4" customWidth="1"/>
    <col min="5641" max="5643" width="5.140625" style="4" customWidth="1"/>
    <col min="5644" max="5644" width="1.7109375" style="4" customWidth="1"/>
    <col min="5645" max="5647" width="4.7109375" style="4" customWidth="1"/>
    <col min="5648" max="5648" width="1.7109375" style="4" customWidth="1"/>
    <col min="5649" max="5651" width="4.7109375" style="4" customWidth="1"/>
    <col min="5652" max="5652" width="1.7109375" style="4" customWidth="1"/>
    <col min="5653" max="5655" width="4.7109375" style="4" customWidth="1"/>
    <col min="5656" max="5656" width="1.7109375" style="4" customWidth="1"/>
    <col min="5657" max="5657" width="4.85546875" style="4" bestFit="1" customWidth="1"/>
    <col min="5658" max="5658" width="4" style="4" customWidth="1"/>
    <col min="5659" max="5659" width="5" style="4" customWidth="1"/>
    <col min="5660" max="5660" width="11.42578125" style="4"/>
    <col min="5661" max="5661" width="12.42578125" style="4" customWidth="1"/>
    <col min="5662" max="5662" width="10.85546875" style="4" customWidth="1"/>
    <col min="5663" max="5664" width="6.140625" style="4" customWidth="1"/>
    <col min="5665" max="5665" width="1.7109375" style="4" customWidth="1"/>
    <col min="5666" max="5666" width="6" style="4" customWidth="1"/>
    <col min="5667" max="5668" width="5.28515625" style="4" customWidth="1"/>
    <col min="5669" max="5669" width="1.7109375" style="4" customWidth="1"/>
    <col min="5670" max="5672" width="5.28515625" style="4" customWidth="1"/>
    <col min="5673" max="5673" width="1.7109375" style="4" customWidth="1"/>
    <col min="5674" max="5676" width="5.28515625" style="4" customWidth="1"/>
    <col min="5677" max="5677" width="1.7109375" style="4" customWidth="1"/>
    <col min="5678" max="5680" width="5.28515625" style="4" customWidth="1"/>
    <col min="5681" max="5681" width="1.7109375" style="4" customWidth="1"/>
    <col min="5682" max="5684" width="5.28515625" style="4" customWidth="1"/>
    <col min="5685" max="5685" width="1.7109375" style="4" customWidth="1"/>
    <col min="5686" max="5688" width="5.28515625" style="4" customWidth="1"/>
    <col min="5689" max="5887" width="11.42578125" style="4"/>
    <col min="5888" max="5888" width="22.7109375" style="4" customWidth="1"/>
    <col min="5889" max="5889" width="7.28515625" style="4" customWidth="1"/>
    <col min="5890" max="5890" width="6.85546875" style="4" customWidth="1"/>
    <col min="5891" max="5891" width="6" style="4" bestFit="1" customWidth="1"/>
    <col min="5892" max="5892" width="1.7109375" style="4" customWidth="1"/>
    <col min="5893" max="5893" width="6" style="4" bestFit="1" customWidth="1"/>
    <col min="5894" max="5895" width="5.42578125" style="4" customWidth="1"/>
    <col min="5896" max="5896" width="1.7109375" style="4" customWidth="1"/>
    <col min="5897" max="5899" width="5.140625" style="4" customWidth="1"/>
    <col min="5900" max="5900" width="1.7109375" style="4" customWidth="1"/>
    <col min="5901" max="5903" width="4.7109375" style="4" customWidth="1"/>
    <col min="5904" max="5904" width="1.7109375" style="4" customWidth="1"/>
    <col min="5905" max="5907" width="4.7109375" style="4" customWidth="1"/>
    <col min="5908" max="5908" width="1.7109375" style="4" customWidth="1"/>
    <col min="5909" max="5911" width="4.7109375" style="4" customWidth="1"/>
    <col min="5912" max="5912" width="1.7109375" style="4" customWidth="1"/>
    <col min="5913" max="5913" width="4.85546875" style="4" bestFit="1" customWidth="1"/>
    <col min="5914" max="5914" width="4" style="4" customWidth="1"/>
    <col min="5915" max="5915" width="5" style="4" customWidth="1"/>
    <col min="5916" max="5916" width="11.42578125" style="4"/>
    <col min="5917" max="5917" width="12.42578125" style="4" customWidth="1"/>
    <col min="5918" max="5918" width="10.85546875" style="4" customWidth="1"/>
    <col min="5919" max="5920" width="6.140625" style="4" customWidth="1"/>
    <col min="5921" max="5921" width="1.7109375" style="4" customWidth="1"/>
    <col min="5922" max="5922" width="6" style="4" customWidth="1"/>
    <col min="5923" max="5924" width="5.28515625" style="4" customWidth="1"/>
    <col min="5925" max="5925" width="1.7109375" style="4" customWidth="1"/>
    <col min="5926" max="5928" width="5.28515625" style="4" customWidth="1"/>
    <col min="5929" max="5929" width="1.7109375" style="4" customWidth="1"/>
    <col min="5930" max="5932" width="5.28515625" style="4" customWidth="1"/>
    <col min="5933" max="5933" width="1.7109375" style="4" customWidth="1"/>
    <col min="5934" max="5936" width="5.28515625" style="4" customWidth="1"/>
    <col min="5937" max="5937" width="1.7109375" style="4" customWidth="1"/>
    <col min="5938" max="5940" width="5.28515625" style="4" customWidth="1"/>
    <col min="5941" max="5941" width="1.7109375" style="4" customWidth="1"/>
    <col min="5942" max="5944" width="5.28515625" style="4" customWidth="1"/>
    <col min="5945" max="6143" width="11.42578125" style="4"/>
    <col min="6144" max="6144" width="22.7109375" style="4" customWidth="1"/>
    <col min="6145" max="6145" width="7.28515625" style="4" customWidth="1"/>
    <col min="6146" max="6146" width="6.85546875" style="4" customWidth="1"/>
    <col min="6147" max="6147" width="6" style="4" bestFit="1" customWidth="1"/>
    <col min="6148" max="6148" width="1.7109375" style="4" customWidth="1"/>
    <col min="6149" max="6149" width="6" style="4" bestFit="1" customWidth="1"/>
    <col min="6150" max="6151" width="5.42578125" style="4" customWidth="1"/>
    <col min="6152" max="6152" width="1.7109375" style="4" customWidth="1"/>
    <col min="6153" max="6155" width="5.140625" style="4" customWidth="1"/>
    <col min="6156" max="6156" width="1.7109375" style="4" customWidth="1"/>
    <col min="6157" max="6159" width="4.7109375" style="4" customWidth="1"/>
    <col min="6160" max="6160" width="1.7109375" style="4" customWidth="1"/>
    <col min="6161" max="6163" width="4.7109375" style="4" customWidth="1"/>
    <col min="6164" max="6164" width="1.7109375" style="4" customWidth="1"/>
    <col min="6165" max="6167" width="4.7109375" style="4" customWidth="1"/>
    <col min="6168" max="6168" width="1.7109375" style="4" customWidth="1"/>
    <col min="6169" max="6169" width="4.85546875" style="4" bestFit="1" customWidth="1"/>
    <col min="6170" max="6170" width="4" style="4" customWidth="1"/>
    <col min="6171" max="6171" width="5" style="4" customWidth="1"/>
    <col min="6172" max="6172" width="11.42578125" style="4"/>
    <col min="6173" max="6173" width="12.42578125" style="4" customWidth="1"/>
    <col min="6174" max="6174" width="10.85546875" style="4" customWidth="1"/>
    <col min="6175" max="6176" width="6.140625" style="4" customWidth="1"/>
    <col min="6177" max="6177" width="1.7109375" style="4" customWidth="1"/>
    <col min="6178" max="6178" width="6" style="4" customWidth="1"/>
    <col min="6179" max="6180" width="5.28515625" style="4" customWidth="1"/>
    <col min="6181" max="6181" width="1.7109375" style="4" customWidth="1"/>
    <col min="6182" max="6184" width="5.28515625" style="4" customWidth="1"/>
    <col min="6185" max="6185" width="1.7109375" style="4" customWidth="1"/>
    <col min="6186" max="6188" width="5.28515625" style="4" customWidth="1"/>
    <col min="6189" max="6189" width="1.7109375" style="4" customWidth="1"/>
    <col min="6190" max="6192" width="5.28515625" style="4" customWidth="1"/>
    <col min="6193" max="6193" width="1.7109375" style="4" customWidth="1"/>
    <col min="6194" max="6196" width="5.28515625" style="4" customWidth="1"/>
    <col min="6197" max="6197" width="1.7109375" style="4" customWidth="1"/>
    <col min="6198" max="6200" width="5.28515625" style="4" customWidth="1"/>
    <col min="6201" max="6399" width="11.42578125" style="4"/>
    <col min="6400" max="6400" width="22.7109375" style="4" customWidth="1"/>
    <col min="6401" max="6401" width="7.28515625" style="4" customWidth="1"/>
    <col min="6402" max="6402" width="6.85546875" style="4" customWidth="1"/>
    <col min="6403" max="6403" width="6" style="4" bestFit="1" customWidth="1"/>
    <col min="6404" max="6404" width="1.7109375" style="4" customWidth="1"/>
    <col min="6405" max="6405" width="6" style="4" bestFit="1" customWidth="1"/>
    <col min="6406" max="6407" width="5.42578125" style="4" customWidth="1"/>
    <col min="6408" max="6408" width="1.7109375" style="4" customWidth="1"/>
    <col min="6409" max="6411" width="5.140625" style="4" customWidth="1"/>
    <col min="6412" max="6412" width="1.7109375" style="4" customWidth="1"/>
    <col min="6413" max="6415" width="4.7109375" style="4" customWidth="1"/>
    <col min="6416" max="6416" width="1.7109375" style="4" customWidth="1"/>
    <col min="6417" max="6419" width="4.7109375" style="4" customWidth="1"/>
    <col min="6420" max="6420" width="1.7109375" style="4" customWidth="1"/>
    <col min="6421" max="6423" width="4.7109375" style="4" customWidth="1"/>
    <col min="6424" max="6424" width="1.7109375" style="4" customWidth="1"/>
    <col min="6425" max="6425" width="4.85546875" style="4" bestFit="1" customWidth="1"/>
    <col min="6426" max="6426" width="4" style="4" customWidth="1"/>
    <col min="6427" max="6427" width="5" style="4" customWidth="1"/>
    <col min="6428" max="6428" width="11.42578125" style="4"/>
    <col min="6429" max="6429" width="12.42578125" style="4" customWidth="1"/>
    <col min="6430" max="6430" width="10.85546875" style="4" customWidth="1"/>
    <col min="6431" max="6432" width="6.140625" style="4" customWidth="1"/>
    <col min="6433" max="6433" width="1.7109375" style="4" customWidth="1"/>
    <col min="6434" max="6434" width="6" style="4" customWidth="1"/>
    <col min="6435" max="6436" width="5.28515625" style="4" customWidth="1"/>
    <col min="6437" max="6437" width="1.7109375" style="4" customWidth="1"/>
    <col min="6438" max="6440" width="5.28515625" style="4" customWidth="1"/>
    <col min="6441" max="6441" width="1.7109375" style="4" customWidth="1"/>
    <col min="6442" max="6444" width="5.28515625" style="4" customWidth="1"/>
    <col min="6445" max="6445" width="1.7109375" style="4" customWidth="1"/>
    <col min="6446" max="6448" width="5.28515625" style="4" customWidth="1"/>
    <col min="6449" max="6449" width="1.7109375" style="4" customWidth="1"/>
    <col min="6450" max="6452" width="5.28515625" style="4" customWidth="1"/>
    <col min="6453" max="6453" width="1.7109375" style="4" customWidth="1"/>
    <col min="6454" max="6456" width="5.28515625" style="4" customWidth="1"/>
    <col min="6457" max="6655" width="11.42578125" style="4"/>
    <col min="6656" max="6656" width="22.7109375" style="4" customWidth="1"/>
    <col min="6657" max="6657" width="7.28515625" style="4" customWidth="1"/>
    <col min="6658" max="6658" width="6.85546875" style="4" customWidth="1"/>
    <col min="6659" max="6659" width="6" style="4" bestFit="1" customWidth="1"/>
    <col min="6660" max="6660" width="1.7109375" style="4" customWidth="1"/>
    <col min="6661" max="6661" width="6" style="4" bestFit="1" customWidth="1"/>
    <col min="6662" max="6663" width="5.42578125" style="4" customWidth="1"/>
    <col min="6664" max="6664" width="1.7109375" style="4" customWidth="1"/>
    <col min="6665" max="6667" width="5.140625" style="4" customWidth="1"/>
    <col min="6668" max="6668" width="1.7109375" style="4" customWidth="1"/>
    <col min="6669" max="6671" width="4.7109375" style="4" customWidth="1"/>
    <col min="6672" max="6672" width="1.7109375" style="4" customWidth="1"/>
    <col min="6673" max="6675" width="4.7109375" style="4" customWidth="1"/>
    <col min="6676" max="6676" width="1.7109375" style="4" customWidth="1"/>
    <col min="6677" max="6679" width="4.7109375" style="4" customWidth="1"/>
    <col min="6680" max="6680" width="1.7109375" style="4" customWidth="1"/>
    <col min="6681" max="6681" width="4.85546875" style="4" bestFit="1" customWidth="1"/>
    <col min="6682" max="6682" width="4" style="4" customWidth="1"/>
    <col min="6683" max="6683" width="5" style="4" customWidth="1"/>
    <col min="6684" max="6684" width="11.42578125" style="4"/>
    <col min="6685" max="6685" width="12.42578125" style="4" customWidth="1"/>
    <col min="6686" max="6686" width="10.85546875" style="4" customWidth="1"/>
    <col min="6687" max="6688" width="6.140625" style="4" customWidth="1"/>
    <col min="6689" max="6689" width="1.7109375" style="4" customWidth="1"/>
    <col min="6690" max="6690" width="6" style="4" customWidth="1"/>
    <col min="6691" max="6692" width="5.28515625" style="4" customWidth="1"/>
    <col min="6693" max="6693" width="1.7109375" style="4" customWidth="1"/>
    <col min="6694" max="6696" width="5.28515625" style="4" customWidth="1"/>
    <col min="6697" max="6697" width="1.7109375" style="4" customWidth="1"/>
    <col min="6698" max="6700" width="5.28515625" style="4" customWidth="1"/>
    <col min="6701" max="6701" width="1.7109375" style="4" customWidth="1"/>
    <col min="6702" max="6704" width="5.28515625" style="4" customWidth="1"/>
    <col min="6705" max="6705" width="1.7109375" style="4" customWidth="1"/>
    <col min="6706" max="6708" width="5.28515625" style="4" customWidth="1"/>
    <col min="6709" max="6709" width="1.7109375" style="4" customWidth="1"/>
    <col min="6710" max="6712" width="5.28515625" style="4" customWidth="1"/>
    <col min="6713" max="6911" width="11.42578125" style="4"/>
    <col min="6912" max="6912" width="22.7109375" style="4" customWidth="1"/>
    <col min="6913" max="6913" width="7.28515625" style="4" customWidth="1"/>
    <col min="6914" max="6914" width="6.85546875" style="4" customWidth="1"/>
    <col min="6915" max="6915" width="6" style="4" bestFit="1" customWidth="1"/>
    <col min="6916" max="6916" width="1.7109375" style="4" customWidth="1"/>
    <col min="6917" max="6917" width="6" style="4" bestFit="1" customWidth="1"/>
    <col min="6918" max="6919" width="5.42578125" style="4" customWidth="1"/>
    <col min="6920" max="6920" width="1.7109375" style="4" customWidth="1"/>
    <col min="6921" max="6923" width="5.140625" style="4" customWidth="1"/>
    <col min="6924" max="6924" width="1.7109375" style="4" customWidth="1"/>
    <col min="6925" max="6927" width="4.7109375" style="4" customWidth="1"/>
    <col min="6928" max="6928" width="1.7109375" style="4" customWidth="1"/>
    <col min="6929" max="6931" width="4.7109375" style="4" customWidth="1"/>
    <col min="6932" max="6932" width="1.7109375" style="4" customWidth="1"/>
    <col min="6933" max="6935" width="4.7109375" style="4" customWidth="1"/>
    <col min="6936" max="6936" width="1.7109375" style="4" customWidth="1"/>
    <col min="6937" max="6937" width="4.85546875" style="4" bestFit="1" customWidth="1"/>
    <col min="6938" max="6938" width="4" style="4" customWidth="1"/>
    <col min="6939" max="6939" width="5" style="4" customWidth="1"/>
    <col min="6940" max="6940" width="11.42578125" style="4"/>
    <col min="6941" max="6941" width="12.42578125" style="4" customWidth="1"/>
    <col min="6942" max="6942" width="10.85546875" style="4" customWidth="1"/>
    <col min="6943" max="6944" width="6.140625" style="4" customWidth="1"/>
    <col min="6945" max="6945" width="1.7109375" style="4" customWidth="1"/>
    <col min="6946" max="6946" width="6" style="4" customWidth="1"/>
    <col min="6947" max="6948" width="5.28515625" style="4" customWidth="1"/>
    <col min="6949" max="6949" width="1.7109375" style="4" customWidth="1"/>
    <col min="6950" max="6952" width="5.28515625" style="4" customWidth="1"/>
    <col min="6953" max="6953" width="1.7109375" style="4" customWidth="1"/>
    <col min="6954" max="6956" width="5.28515625" style="4" customWidth="1"/>
    <col min="6957" max="6957" width="1.7109375" style="4" customWidth="1"/>
    <col min="6958" max="6960" width="5.28515625" style="4" customWidth="1"/>
    <col min="6961" max="6961" width="1.7109375" style="4" customWidth="1"/>
    <col min="6962" max="6964" width="5.28515625" style="4" customWidth="1"/>
    <col min="6965" max="6965" width="1.7109375" style="4" customWidth="1"/>
    <col min="6966" max="6968" width="5.28515625" style="4" customWidth="1"/>
    <col min="6969" max="7167" width="11.42578125" style="4"/>
    <col min="7168" max="7168" width="22.7109375" style="4" customWidth="1"/>
    <col min="7169" max="7169" width="7.28515625" style="4" customWidth="1"/>
    <col min="7170" max="7170" width="6.85546875" style="4" customWidth="1"/>
    <col min="7171" max="7171" width="6" style="4" bestFit="1" customWidth="1"/>
    <col min="7172" max="7172" width="1.7109375" style="4" customWidth="1"/>
    <col min="7173" max="7173" width="6" style="4" bestFit="1" customWidth="1"/>
    <col min="7174" max="7175" width="5.42578125" style="4" customWidth="1"/>
    <col min="7176" max="7176" width="1.7109375" style="4" customWidth="1"/>
    <col min="7177" max="7179" width="5.140625" style="4" customWidth="1"/>
    <col min="7180" max="7180" width="1.7109375" style="4" customWidth="1"/>
    <col min="7181" max="7183" width="4.7109375" style="4" customWidth="1"/>
    <col min="7184" max="7184" width="1.7109375" style="4" customWidth="1"/>
    <col min="7185" max="7187" width="4.7109375" style="4" customWidth="1"/>
    <col min="7188" max="7188" width="1.7109375" style="4" customWidth="1"/>
    <col min="7189" max="7191" width="4.7109375" style="4" customWidth="1"/>
    <col min="7192" max="7192" width="1.7109375" style="4" customWidth="1"/>
    <col min="7193" max="7193" width="4.85546875" style="4" bestFit="1" customWidth="1"/>
    <col min="7194" max="7194" width="4" style="4" customWidth="1"/>
    <col min="7195" max="7195" width="5" style="4" customWidth="1"/>
    <col min="7196" max="7196" width="11.42578125" style="4"/>
    <col min="7197" max="7197" width="12.42578125" style="4" customWidth="1"/>
    <col min="7198" max="7198" width="10.85546875" style="4" customWidth="1"/>
    <col min="7199" max="7200" width="6.140625" style="4" customWidth="1"/>
    <col min="7201" max="7201" width="1.7109375" style="4" customWidth="1"/>
    <col min="7202" max="7202" width="6" style="4" customWidth="1"/>
    <col min="7203" max="7204" width="5.28515625" style="4" customWidth="1"/>
    <col min="7205" max="7205" width="1.7109375" style="4" customWidth="1"/>
    <col min="7206" max="7208" width="5.28515625" style="4" customWidth="1"/>
    <col min="7209" max="7209" width="1.7109375" style="4" customWidth="1"/>
    <col min="7210" max="7212" width="5.28515625" style="4" customWidth="1"/>
    <col min="7213" max="7213" width="1.7109375" style="4" customWidth="1"/>
    <col min="7214" max="7216" width="5.28515625" style="4" customWidth="1"/>
    <col min="7217" max="7217" width="1.7109375" style="4" customWidth="1"/>
    <col min="7218" max="7220" width="5.28515625" style="4" customWidth="1"/>
    <col min="7221" max="7221" width="1.7109375" style="4" customWidth="1"/>
    <col min="7222" max="7224" width="5.28515625" style="4" customWidth="1"/>
    <col min="7225" max="7423" width="11.42578125" style="4"/>
    <col min="7424" max="7424" width="22.7109375" style="4" customWidth="1"/>
    <col min="7425" max="7425" width="7.28515625" style="4" customWidth="1"/>
    <col min="7426" max="7426" width="6.85546875" style="4" customWidth="1"/>
    <col min="7427" max="7427" width="6" style="4" bestFit="1" customWidth="1"/>
    <col min="7428" max="7428" width="1.7109375" style="4" customWidth="1"/>
    <col min="7429" max="7429" width="6" style="4" bestFit="1" customWidth="1"/>
    <col min="7430" max="7431" width="5.42578125" style="4" customWidth="1"/>
    <col min="7432" max="7432" width="1.7109375" style="4" customWidth="1"/>
    <col min="7433" max="7435" width="5.140625" style="4" customWidth="1"/>
    <col min="7436" max="7436" width="1.7109375" style="4" customWidth="1"/>
    <col min="7437" max="7439" width="4.7109375" style="4" customWidth="1"/>
    <col min="7440" max="7440" width="1.7109375" style="4" customWidth="1"/>
    <col min="7441" max="7443" width="4.7109375" style="4" customWidth="1"/>
    <col min="7444" max="7444" width="1.7109375" style="4" customWidth="1"/>
    <col min="7445" max="7447" width="4.7109375" style="4" customWidth="1"/>
    <col min="7448" max="7448" width="1.7109375" style="4" customWidth="1"/>
    <col min="7449" max="7449" width="4.85546875" style="4" bestFit="1" customWidth="1"/>
    <col min="7450" max="7450" width="4" style="4" customWidth="1"/>
    <col min="7451" max="7451" width="5" style="4" customWidth="1"/>
    <col min="7452" max="7452" width="11.42578125" style="4"/>
    <col min="7453" max="7453" width="12.42578125" style="4" customWidth="1"/>
    <col min="7454" max="7454" width="10.85546875" style="4" customWidth="1"/>
    <col min="7455" max="7456" width="6.140625" style="4" customWidth="1"/>
    <col min="7457" max="7457" width="1.7109375" style="4" customWidth="1"/>
    <col min="7458" max="7458" width="6" style="4" customWidth="1"/>
    <col min="7459" max="7460" width="5.28515625" style="4" customWidth="1"/>
    <col min="7461" max="7461" width="1.7109375" style="4" customWidth="1"/>
    <col min="7462" max="7464" width="5.28515625" style="4" customWidth="1"/>
    <col min="7465" max="7465" width="1.7109375" style="4" customWidth="1"/>
    <col min="7466" max="7468" width="5.28515625" style="4" customWidth="1"/>
    <col min="7469" max="7469" width="1.7109375" style="4" customWidth="1"/>
    <col min="7470" max="7472" width="5.28515625" style="4" customWidth="1"/>
    <col min="7473" max="7473" width="1.7109375" style="4" customWidth="1"/>
    <col min="7474" max="7476" width="5.28515625" style="4" customWidth="1"/>
    <col min="7477" max="7477" width="1.7109375" style="4" customWidth="1"/>
    <col min="7478" max="7480" width="5.28515625" style="4" customWidth="1"/>
    <col min="7481" max="7679" width="11.42578125" style="4"/>
    <col min="7680" max="7680" width="22.7109375" style="4" customWidth="1"/>
    <col min="7681" max="7681" width="7.28515625" style="4" customWidth="1"/>
    <col min="7682" max="7682" width="6.85546875" style="4" customWidth="1"/>
    <col min="7683" max="7683" width="6" style="4" bestFit="1" customWidth="1"/>
    <col min="7684" max="7684" width="1.7109375" style="4" customWidth="1"/>
    <col min="7685" max="7685" width="6" style="4" bestFit="1" customWidth="1"/>
    <col min="7686" max="7687" width="5.42578125" style="4" customWidth="1"/>
    <col min="7688" max="7688" width="1.7109375" style="4" customWidth="1"/>
    <col min="7689" max="7691" width="5.140625" style="4" customWidth="1"/>
    <col min="7692" max="7692" width="1.7109375" style="4" customWidth="1"/>
    <col min="7693" max="7695" width="4.7109375" style="4" customWidth="1"/>
    <col min="7696" max="7696" width="1.7109375" style="4" customWidth="1"/>
    <col min="7697" max="7699" width="4.7109375" style="4" customWidth="1"/>
    <col min="7700" max="7700" width="1.7109375" style="4" customWidth="1"/>
    <col min="7701" max="7703" width="4.7109375" style="4" customWidth="1"/>
    <col min="7704" max="7704" width="1.7109375" style="4" customWidth="1"/>
    <col min="7705" max="7705" width="4.85546875" style="4" bestFit="1" customWidth="1"/>
    <col min="7706" max="7706" width="4" style="4" customWidth="1"/>
    <col min="7707" max="7707" width="5" style="4" customWidth="1"/>
    <col min="7708" max="7708" width="11.42578125" style="4"/>
    <col min="7709" max="7709" width="12.42578125" style="4" customWidth="1"/>
    <col min="7710" max="7710" width="10.85546875" style="4" customWidth="1"/>
    <col min="7711" max="7712" width="6.140625" style="4" customWidth="1"/>
    <col min="7713" max="7713" width="1.7109375" style="4" customWidth="1"/>
    <col min="7714" max="7714" width="6" style="4" customWidth="1"/>
    <col min="7715" max="7716" width="5.28515625" style="4" customWidth="1"/>
    <col min="7717" max="7717" width="1.7109375" style="4" customWidth="1"/>
    <col min="7718" max="7720" width="5.28515625" style="4" customWidth="1"/>
    <col min="7721" max="7721" width="1.7109375" style="4" customWidth="1"/>
    <col min="7722" max="7724" width="5.28515625" style="4" customWidth="1"/>
    <col min="7725" max="7725" width="1.7109375" style="4" customWidth="1"/>
    <col min="7726" max="7728" width="5.28515625" style="4" customWidth="1"/>
    <col min="7729" max="7729" width="1.7109375" style="4" customWidth="1"/>
    <col min="7730" max="7732" width="5.28515625" style="4" customWidth="1"/>
    <col min="7733" max="7733" width="1.7109375" style="4" customWidth="1"/>
    <col min="7734" max="7736" width="5.28515625" style="4" customWidth="1"/>
    <col min="7737" max="7935" width="11.42578125" style="4"/>
    <col min="7936" max="7936" width="22.7109375" style="4" customWidth="1"/>
    <col min="7937" max="7937" width="7.28515625" style="4" customWidth="1"/>
    <col min="7938" max="7938" width="6.85546875" style="4" customWidth="1"/>
    <col min="7939" max="7939" width="6" style="4" bestFit="1" customWidth="1"/>
    <col min="7940" max="7940" width="1.7109375" style="4" customWidth="1"/>
    <col min="7941" max="7941" width="6" style="4" bestFit="1" customWidth="1"/>
    <col min="7942" max="7943" width="5.42578125" style="4" customWidth="1"/>
    <col min="7944" max="7944" width="1.7109375" style="4" customWidth="1"/>
    <col min="7945" max="7947" width="5.140625" style="4" customWidth="1"/>
    <col min="7948" max="7948" width="1.7109375" style="4" customWidth="1"/>
    <col min="7949" max="7951" width="4.7109375" style="4" customWidth="1"/>
    <col min="7952" max="7952" width="1.7109375" style="4" customWidth="1"/>
    <col min="7953" max="7955" width="4.7109375" style="4" customWidth="1"/>
    <col min="7956" max="7956" width="1.7109375" style="4" customWidth="1"/>
    <col min="7957" max="7959" width="4.7109375" style="4" customWidth="1"/>
    <col min="7960" max="7960" width="1.7109375" style="4" customWidth="1"/>
    <col min="7961" max="7961" width="4.85546875" style="4" bestFit="1" customWidth="1"/>
    <col min="7962" max="7962" width="4" style="4" customWidth="1"/>
    <col min="7963" max="7963" width="5" style="4" customWidth="1"/>
    <col min="7964" max="7964" width="11.42578125" style="4"/>
    <col min="7965" max="7965" width="12.42578125" style="4" customWidth="1"/>
    <col min="7966" max="7966" width="10.85546875" style="4" customWidth="1"/>
    <col min="7967" max="7968" width="6.140625" style="4" customWidth="1"/>
    <col min="7969" max="7969" width="1.7109375" style="4" customWidth="1"/>
    <col min="7970" max="7970" width="6" style="4" customWidth="1"/>
    <col min="7971" max="7972" width="5.28515625" style="4" customWidth="1"/>
    <col min="7973" max="7973" width="1.7109375" style="4" customWidth="1"/>
    <col min="7974" max="7976" width="5.28515625" style="4" customWidth="1"/>
    <col min="7977" max="7977" width="1.7109375" style="4" customWidth="1"/>
    <col min="7978" max="7980" width="5.28515625" style="4" customWidth="1"/>
    <col min="7981" max="7981" width="1.7109375" style="4" customWidth="1"/>
    <col min="7982" max="7984" width="5.28515625" style="4" customWidth="1"/>
    <col min="7985" max="7985" width="1.7109375" style="4" customWidth="1"/>
    <col min="7986" max="7988" width="5.28515625" style="4" customWidth="1"/>
    <col min="7989" max="7989" width="1.7109375" style="4" customWidth="1"/>
    <col min="7990" max="7992" width="5.28515625" style="4" customWidth="1"/>
    <col min="7993" max="8191" width="11.42578125" style="4"/>
    <col min="8192" max="8192" width="22.7109375" style="4" customWidth="1"/>
    <col min="8193" max="8193" width="7.28515625" style="4" customWidth="1"/>
    <col min="8194" max="8194" width="6.85546875" style="4" customWidth="1"/>
    <col min="8195" max="8195" width="6" style="4" bestFit="1" customWidth="1"/>
    <col min="8196" max="8196" width="1.7109375" style="4" customWidth="1"/>
    <col min="8197" max="8197" width="6" style="4" bestFit="1" customWidth="1"/>
    <col min="8198" max="8199" width="5.42578125" style="4" customWidth="1"/>
    <col min="8200" max="8200" width="1.7109375" style="4" customWidth="1"/>
    <col min="8201" max="8203" width="5.140625" style="4" customWidth="1"/>
    <col min="8204" max="8204" width="1.7109375" style="4" customWidth="1"/>
    <col min="8205" max="8207" width="4.7109375" style="4" customWidth="1"/>
    <col min="8208" max="8208" width="1.7109375" style="4" customWidth="1"/>
    <col min="8209" max="8211" width="4.7109375" style="4" customWidth="1"/>
    <col min="8212" max="8212" width="1.7109375" style="4" customWidth="1"/>
    <col min="8213" max="8215" width="4.7109375" style="4" customWidth="1"/>
    <col min="8216" max="8216" width="1.7109375" style="4" customWidth="1"/>
    <col min="8217" max="8217" width="4.85546875" style="4" bestFit="1" customWidth="1"/>
    <col min="8218" max="8218" width="4" style="4" customWidth="1"/>
    <col min="8219" max="8219" width="5" style="4" customWidth="1"/>
    <col min="8220" max="8220" width="11.42578125" style="4"/>
    <col min="8221" max="8221" width="12.42578125" style="4" customWidth="1"/>
    <col min="8222" max="8222" width="10.85546875" style="4" customWidth="1"/>
    <col min="8223" max="8224" width="6.140625" style="4" customWidth="1"/>
    <col min="8225" max="8225" width="1.7109375" style="4" customWidth="1"/>
    <col min="8226" max="8226" width="6" style="4" customWidth="1"/>
    <col min="8227" max="8228" width="5.28515625" style="4" customWidth="1"/>
    <col min="8229" max="8229" width="1.7109375" style="4" customWidth="1"/>
    <col min="8230" max="8232" width="5.28515625" style="4" customWidth="1"/>
    <col min="8233" max="8233" width="1.7109375" style="4" customWidth="1"/>
    <col min="8234" max="8236" width="5.28515625" style="4" customWidth="1"/>
    <col min="8237" max="8237" width="1.7109375" style="4" customWidth="1"/>
    <col min="8238" max="8240" width="5.28515625" style="4" customWidth="1"/>
    <col min="8241" max="8241" width="1.7109375" style="4" customWidth="1"/>
    <col min="8242" max="8244" width="5.28515625" style="4" customWidth="1"/>
    <col min="8245" max="8245" width="1.7109375" style="4" customWidth="1"/>
    <col min="8246" max="8248" width="5.28515625" style="4" customWidth="1"/>
    <col min="8249" max="8447" width="11.42578125" style="4"/>
    <col min="8448" max="8448" width="22.7109375" style="4" customWidth="1"/>
    <col min="8449" max="8449" width="7.28515625" style="4" customWidth="1"/>
    <col min="8450" max="8450" width="6.85546875" style="4" customWidth="1"/>
    <col min="8451" max="8451" width="6" style="4" bestFit="1" customWidth="1"/>
    <col min="8452" max="8452" width="1.7109375" style="4" customWidth="1"/>
    <col min="8453" max="8453" width="6" style="4" bestFit="1" customWidth="1"/>
    <col min="8454" max="8455" width="5.42578125" style="4" customWidth="1"/>
    <col min="8456" max="8456" width="1.7109375" style="4" customWidth="1"/>
    <col min="8457" max="8459" width="5.140625" style="4" customWidth="1"/>
    <col min="8460" max="8460" width="1.7109375" style="4" customWidth="1"/>
    <col min="8461" max="8463" width="4.7109375" style="4" customWidth="1"/>
    <col min="8464" max="8464" width="1.7109375" style="4" customWidth="1"/>
    <col min="8465" max="8467" width="4.7109375" style="4" customWidth="1"/>
    <col min="8468" max="8468" width="1.7109375" style="4" customWidth="1"/>
    <col min="8469" max="8471" width="4.7109375" style="4" customWidth="1"/>
    <col min="8472" max="8472" width="1.7109375" style="4" customWidth="1"/>
    <col min="8473" max="8473" width="4.85546875" style="4" bestFit="1" customWidth="1"/>
    <col min="8474" max="8474" width="4" style="4" customWidth="1"/>
    <col min="8475" max="8475" width="5" style="4" customWidth="1"/>
    <col min="8476" max="8476" width="11.42578125" style="4"/>
    <col min="8477" max="8477" width="12.42578125" style="4" customWidth="1"/>
    <col min="8478" max="8478" width="10.85546875" style="4" customWidth="1"/>
    <col min="8479" max="8480" width="6.140625" style="4" customWidth="1"/>
    <col min="8481" max="8481" width="1.7109375" style="4" customWidth="1"/>
    <col min="8482" max="8482" width="6" style="4" customWidth="1"/>
    <col min="8483" max="8484" width="5.28515625" style="4" customWidth="1"/>
    <col min="8485" max="8485" width="1.7109375" style="4" customWidth="1"/>
    <col min="8486" max="8488" width="5.28515625" style="4" customWidth="1"/>
    <col min="8489" max="8489" width="1.7109375" style="4" customWidth="1"/>
    <col min="8490" max="8492" width="5.28515625" style="4" customWidth="1"/>
    <col min="8493" max="8493" width="1.7109375" style="4" customWidth="1"/>
    <col min="8494" max="8496" width="5.28515625" style="4" customWidth="1"/>
    <col min="8497" max="8497" width="1.7109375" style="4" customWidth="1"/>
    <col min="8498" max="8500" width="5.28515625" style="4" customWidth="1"/>
    <col min="8501" max="8501" width="1.7109375" style="4" customWidth="1"/>
    <col min="8502" max="8504" width="5.28515625" style="4" customWidth="1"/>
    <col min="8505" max="8703" width="11.42578125" style="4"/>
    <col min="8704" max="8704" width="22.7109375" style="4" customWidth="1"/>
    <col min="8705" max="8705" width="7.28515625" style="4" customWidth="1"/>
    <col min="8706" max="8706" width="6.85546875" style="4" customWidth="1"/>
    <col min="8707" max="8707" width="6" style="4" bestFit="1" customWidth="1"/>
    <col min="8708" max="8708" width="1.7109375" style="4" customWidth="1"/>
    <col min="8709" max="8709" width="6" style="4" bestFit="1" customWidth="1"/>
    <col min="8710" max="8711" width="5.42578125" style="4" customWidth="1"/>
    <col min="8712" max="8712" width="1.7109375" style="4" customWidth="1"/>
    <col min="8713" max="8715" width="5.140625" style="4" customWidth="1"/>
    <col min="8716" max="8716" width="1.7109375" style="4" customWidth="1"/>
    <col min="8717" max="8719" width="4.7109375" style="4" customWidth="1"/>
    <col min="8720" max="8720" width="1.7109375" style="4" customWidth="1"/>
    <col min="8721" max="8723" width="4.7109375" style="4" customWidth="1"/>
    <col min="8724" max="8724" width="1.7109375" style="4" customWidth="1"/>
    <col min="8725" max="8727" width="4.7109375" style="4" customWidth="1"/>
    <col min="8728" max="8728" width="1.7109375" style="4" customWidth="1"/>
    <col min="8729" max="8729" width="4.85546875" style="4" bestFit="1" customWidth="1"/>
    <col min="8730" max="8730" width="4" style="4" customWidth="1"/>
    <col min="8731" max="8731" width="5" style="4" customWidth="1"/>
    <col min="8732" max="8732" width="11.42578125" style="4"/>
    <col min="8733" max="8733" width="12.42578125" style="4" customWidth="1"/>
    <col min="8734" max="8734" width="10.85546875" style="4" customWidth="1"/>
    <col min="8735" max="8736" width="6.140625" style="4" customWidth="1"/>
    <col min="8737" max="8737" width="1.7109375" style="4" customWidth="1"/>
    <col min="8738" max="8738" width="6" style="4" customWidth="1"/>
    <col min="8739" max="8740" width="5.28515625" style="4" customWidth="1"/>
    <col min="8741" max="8741" width="1.7109375" style="4" customWidth="1"/>
    <col min="8742" max="8744" width="5.28515625" style="4" customWidth="1"/>
    <col min="8745" max="8745" width="1.7109375" style="4" customWidth="1"/>
    <col min="8746" max="8748" width="5.28515625" style="4" customWidth="1"/>
    <col min="8749" max="8749" width="1.7109375" style="4" customWidth="1"/>
    <col min="8750" max="8752" width="5.28515625" style="4" customWidth="1"/>
    <col min="8753" max="8753" width="1.7109375" style="4" customWidth="1"/>
    <col min="8754" max="8756" width="5.28515625" style="4" customWidth="1"/>
    <col min="8757" max="8757" width="1.7109375" style="4" customWidth="1"/>
    <col min="8758" max="8760" width="5.28515625" style="4" customWidth="1"/>
    <col min="8761" max="8959" width="11.42578125" style="4"/>
    <col min="8960" max="8960" width="22.7109375" style="4" customWidth="1"/>
    <col min="8961" max="8961" width="7.28515625" style="4" customWidth="1"/>
    <col min="8962" max="8962" width="6.85546875" style="4" customWidth="1"/>
    <col min="8963" max="8963" width="6" style="4" bestFit="1" customWidth="1"/>
    <col min="8964" max="8964" width="1.7109375" style="4" customWidth="1"/>
    <col min="8965" max="8965" width="6" style="4" bestFit="1" customWidth="1"/>
    <col min="8966" max="8967" width="5.42578125" style="4" customWidth="1"/>
    <col min="8968" max="8968" width="1.7109375" style="4" customWidth="1"/>
    <col min="8969" max="8971" width="5.140625" style="4" customWidth="1"/>
    <col min="8972" max="8972" width="1.7109375" style="4" customWidth="1"/>
    <col min="8973" max="8975" width="4.7109375" style="4" customWidth="1"/>
    <col min="8976" max="8976" width="1.7109375" style="4" customWidth="1"/>
    <col min="8977" max="8979" width="4.7109375" style="4" customWidth="1"/>
    <col min="8980" max="8980" width="1.7109375" style="4" customWidth="1"/>
    <col min="8981" max="8983" width="4.7109375" style="4" customWidth="1"/>
    <col min="8984" max="8984" width="1.7109375" style="4" customWidth="1"/>
    <col min="8985" max="8985" width="4.85546875" style="4" bestFit="1" customWidth="1"/>
    <col min="8986" max="8986" width="4" style="4" customWidth="1"/>
    <col min="8987" max="8987" width="5" style="4" customWidth="1"/>
    <col min="8988" max="8988" width="11.42578125" style="4"/>
    <col min="8989" max="8989" width="12.42578125" style="4" customWidth="1"/>
    <col min="8990" max="8990" width="10.85546875" style="4" customWidth="1"/>
    <col min="8991" max="8992" width="6.140625" style="4" customWidth="1"/>
    <col min="8993" max="8993" width="1.7109375" style="4" customWidth="1"/>
    <col min="8994" max="8994" width="6" style="4" customWidth="1"/>
    <col min="8995" max="8996" width="5.28515625" style="4" customWidth="1"/>
    <col min="8997" max="8997" width="1.7109375" style="4" customWidth="1"/>
    <col min="8998" max="9000" width="5.28515625" style="4" customWidth="1"/>
    <col min="9001" max="9001" width="1.7109375" style="4" customWidth="1"/>
    <col min="9002" max="9004" width="5.28515625" style="4" customWidth="1"/>
    <col min="9005" max="9005" width="1.7109375" style="4" customWidth="1"/>
    <col min="9006" max="9008" width="5.28515625" style="4" customWidth="1"/>
    <col min="9009" max="9009" width="1.7109375" style="4" customWidth="1"/>
    <col min="9010" max="9012" width="5.28515625" style="4" customWidth="1"/>
    <col min="9013" max="9013" width="1.7109375" style="4" customWidth="1"/>
    <col min="9014" max="9016" width="5.28515625" style="4" customWidth="1"/>
    <col min="9017" max="9215" width="11.42578125" style="4"/>
    <col min="9216" max="9216" width="22.7109375" style="4" customWidth="1"/>
    <col min="9217" max="9217" width="7.28515625" style="4" customWidth="1"/>
    <col min="9218" max="9218" width="6.85546875" style="4" customWidth="1"/>
    <col min="9219" max="9219" width="6" style="4" bestFit="1" customWidth="1"/>
    <col min="9220" max="9220" width="1.7109375" style="4" customWidth="1"/>
    <col min="9221" max="9221" width="6" style="4" bestFit="1" customWidth="1"/>
    <col min="9222" max="9223" width="5.42578125" style="4" customWidth="1"/>
    <col min="9224" max="9224" width="1.7109375" style="4" customWidth="1"/>
    <col min="9225" max="9227" width="5.140625" style="4" customWidth="1"/>
    <col min="9228" max="9228" width="1.7109375" style="4" customWidth="1"/>
    <col min="9229" max="9231" width="4.7109375" style="4" customWidth="1"/>
    <col min="9232" max="9232" width="1.7109375" style="4" customWidth="1"/>
    <col min="9233" max="9235" width="4.7109375" style="4" customWidth="1"/>
    <col min="9236" max="9236" width="1.7109375" style="4" customWidth="1"/>
    <col min="9237" max="9239" width="4.7109375" style="4" customWidth="1"/>
    <col min="9240" max="9240" width="1.7109375" style="4" customWidth="1"/>
    <col min="9241" max="9241" width="4.85546875" style="4" bestFit="1" customWidth="1"/>
    <col min="9242" max="9242" width="4" style="4" customWidth="1"/>
    <col min="9243" max="9243" width="5" style="4" customWidth="1"/>
    <col min="9244" max="9244" width="11.42578125" style="4"/>
    <col min="9245" max="9245" width="12.42578125" style="4" customWidth="1"/>
    <col min="9246" max="9246" width="10.85546875" style="4" customWidth="1"/>
    <col min="9247" max="9248" width="6.140625" style="4" customWidth="1"/>
    <col min="9249" max="9249" width="1.7109375" style="4" customWidth="1"/>
    <col min="9250" max="9250" width="6" style="4" customWidth="1"/>
    <col min="9251" max="9252" width="5.28515625" style="4" customWidth="1"/>
    <col min="9253" max="9253" width="1.7109375" style="4" customWidth="1"/>
    <col min="9254" max="9256" width="5.28515625" style="4" customWidth="1"/>
    <col min="9257" max="9257" width="1.7109375" style="4" customWidth="1"/>
    <col min="9258" max="9260" width="5.28515625" style="4" customWidth="1"/>
    <col min="9261" max="9261" width="1.7109375" style="4" customWidth="1"/>
    <col min="9262" max="9264" width="5.28515625" style="4" customWidth="1"/>
    <col min="9265" max="9265" width="1.7109375" style="4" customWidth="1"/>
    <col min="9266" max="9268" width="5.28515625" style="4" customWidth="1"/>
    <col min="9269" max="9269" width="1.7109375" style="4" customWidth="1"/>
    <col min="9270" max="9272" width="5.28515625" style="4" customWidth="1"/>
    <col min="9273" max="9471" width="11.42578125" style="4"/>
    <col min="9472" max="9472" width="22.7109375" style="4" customWidth="1"/>
    <col min="9473" max="9473" width="7.28515625" style="4" customWidth="1"/>
    <col min="9474" max="9474" width="6.85546875" style="4" customWidth="1"/>
    <col min="9475" max="9475" width="6" style="4" bestFit="1" customWidth="1"/>
    <col min="9476" max="9476" width="1.7109375" style="4" customWidth="1"/>
    <col min="9477" max="9477" width="6" style="4" bestFit="1" customWidth="1"/>
    <col min="9478" max="9479" width="5.42578125" style="4" customWidth="1"/>
    <col min="9480" max="9480" width="1.7109375" style="4" customWidth="1"/>
    <col min="9481" max="9483" width="5.140625" style="4" customWidth="1"/>
    <col min="9484" max="9484" width="1.7109375" style="4" customWidth="1"/>
    <col min="9485" max="9487" width="4.7109375" style="4" customWidth="1"/>
    <col min="9488" max="9488" width="1.7109375" style="4" customWidth="1"/>
    <col min="9489" max="9491" width="4.7109375" style="4" customWidth="1"/>
    <col min="9492" max="9492" width="1.7109375" style="4" customWidth="1"/>
    <col min="9493" max="9495" width="4.7109375" style="4" customWidth="1"/>
    <col min="9496" max="9496" width="1.7109375" style="4" customWidth="1"/>
    <col min="9497" max="9497" width="4.85546875" style="4" bestFit="1" customWidth="1"/>
    <col min="9498" max="9498" width="4" style="4" customWidth="1"/>
    <col min="9499" max="9499" width="5" style="4" customWidth="1"/>
    <col min="9500" max="9500" width="11.42578125" style="4"/>
    <col min="9501" max="9501" width="12.42578125" style="4" customWidth="1"/>
    <col min="9502" max="9502" width="10.85546875" style="4" customWidth="1"/>
    <col min="9503" max="9504" width="6.140625" style="4" customWidth="1"/>
    <col min="9505" max="9505" width="1.7109375" style="4" customWidth="1"/>
    <col min="9506" max="9506" width="6" style="4" customWidth="1"/>
    <col min="9507" max="9508" width="5.28515625" style="4" customWidth="1"/>
    <col min="9509" max="9509" width="1.7109375" style="4" customWidth="1"/>
    <col min="9510" max="9512" width="5.28515625" style="4" customWidth="1"/>
    <col min="9513" max="9513" width="1.7109375" style="4" customWidth="1"/>
    <col min="9514" max="9516" width="5.28515625" style="4" customWidth="1"/>
    <col min="9517" max="9517" width="1.7109375" style="4" customWidth="1"/>
    <col min="9518" max="9520" width="5.28515625" style="4" customWidth="1"/>
    <col min="9521" max="9521" width="1.7109375" style="4" customWidth="1"/>
    <col min="9522" max="9524" width="5.28515625" style="4" customWidth="1"/>
    <col min="9525" max="9525" width="1.7109375" style="4" customWidth="1"/>
    <col min="9526" max="9528" width="5.28515625" style="4" customWidth="1"/>
    <col min="9529" max="9727" width="11.42578125" style="4"/>
    <col min="9728" max="9728" width="22.7109375" style="4" customWidth="1"/>
    <col min="9729" max="9729" width="7.28515625" style="4" customWidth="1"/>
    <col min="9730" max="9730" width="6.85546875" style="4" customWidth="1"/>
    <col min="9731" max="9731" width="6" style="4" bestFit="1" customWidth="1"/>
    <col min="9732" max="9732" width="1.7109375" style="4" customWidth="1"/>
    <col min="9733" max="9733" width="6" style="4" bestFit="1" customWidth="1"/>
    <col min="9734" max="9735" width="5.42578125" style="4" customWidth="1"/>
    <col min="9736" max="9736" width="1.7109375" style="4" customWidth="1"/>
    <col min="9737" max="9739" width="5.140625" style="4" customWidth="1"/>
    <col min="9740" max="9740" width="1.7109375" style="4" customWidth="1"/>
    <col min="9741" max="9743" width="4.7109375" style="4" customWidth="1"/>
    <col min="9744" max="9744" width="1.7109375" style="4" customWidth="1"/>
    <col min="9745" max="9747" width="4.7109375" style="4" customWidth="1"/>
    <col min="9748" max="9748" width="1.7109375" style="4" customWidth="1"/>
    <col min="9749" max="9751" width="4.7109375" style="4" customWidth="1"/>
    <col min="9752" max="9752" width="1.7109375" style="4" customWidth="1"/>
    <col min="9753" max="9753" width="4.85546875" style="4" bestFit="1" customWidth="1"/>
    <col min="9754" max="9754" width="4" style="4" customWidth="1"/>
    <col min="9755" max="9755" width="5" style="4" customWidth="1"/>
    <col min="9756" max="9756" width="11.42578125" style="4"/>
    <col min="9757" max="9757" width="12.42578125" style="4" customWidth="1"/>
    <col min="9758" max="9758" width="10.85546875" style="4" customWidth="1"/>
    <col min="9759" max="9760" width="6.140625" style="4" customWidth="1"/>
    <col min="9761" max="9761" width="1.7109375" style="4" customWidth="1"/>
    <col min="9762" max="9762" width="6" style="4" customWidth="1"/>
    <col min="9763" max="9764" width="5.28515625" style="4" customWidth="1"/>
    <col min="9765" max="9765" width="1.7109375" style="4" customWidth="1"/>
    <col min="9766" max="9768" width="5.28515625" style="4" customWidth="1"/>
    <col min="9769" max="9769" width="1.7109375" style="4" customWidth="1"/>
    <col min="9770" max="9772" width="5.28515625" style="4" customWidth="1"/>
    <col min="9773" max="9773" width="1.7109375" style="4" customWidth="1"/>
    <col min="9774" max="9776" width="5.28515625" style="4" customWidth="1"/>
    <col min="9777" max="9777" width="1.7109375" style="4" customWidth="1"/>
    <col min="9778" max="9780" width="5.28515625" style="4" customWidth="1"/>
    <col min="9781" max="9781" width="1.7109375" style="4" customWidth="1"/>
    <col min="9782" max="9784" width="5.28515625" style="4" customWidth="1"/>
    <col min="9785" max="9983" width="11.42578125" style="4"/>
    <col min="9984" max="9984" width="22.7109375" style="4" customWidth="1"/>
    <col min="9985" max="9985" width="7.28515625" style="4" customWidth="1"/>
    <col min="9986" max="9986" width="6.85546875" style="4" customWidth="1"/>
    <col min="9987" max="9987" width="6" style="4" bestFit="1" customWidth="1"/>
    <col min="9988" max="9988" width="1.7109375" style="4" customWidth="1"/>
    <col min="9989" max="9989" width="6" style="4" bestFit="1" customWidth="1"/>
    <col min="9990" max="9991" width="5.42578125" style="4" customWidth="1"/>
    <col min="9992" max="9992" width="1.7109375" style="4" customWidth="1"/>
    <col min="9993" max="9995" width="5.140625" style="4" customWidth="1"/>
    <col min="9996" max="9996" width="1.7109375" style="4" customWidth="1"/>
    <col min="9997" max="9999" width="4.7109375" style="4" customWidth="1"/>
    <col min="10000" max="10000" width="1.7109375" style="4" customWidth="1"/>
    <col min="10001" max="10003" width="4.7109375" style="4" customWidth="1"/>
    <col min="10004" max="10004" width="1.7109375" style="4" customWidth="1"/>
    <col min="10005" max="10007" width="4.7109375" style="4" customWidth="1"/>
    <col min="10008" max="10008" width="1.7109375" style="4" customWidth="1"/>
    <col min="10009" max="10009" width="4.85546875" style="4" bestFit="1" customWidth="1"/>
    <col min="10010" max="10010" width="4" style="4" customWidth="1"/>
    <col min="10011" max="10011" width="5" style="4" customWidth="1"/>
    <col min="10012" max="10012" width="11.42578125" style="4"/>
    <col min="10013" max="10013" width="12.42578125" style="4" customWidth="1"/>
    <col min="10014" max="10014" width="10.85546875" style="4" customWidth="1"/>
    <col min="10015" max="10016" width="6.140625" style="4" customWidth="1"/>
    <col min="10017" max="10017" width="1.7109375" style="4" customWidth="1"/>
    <col min="10018" max="10018" width="6" style="4" customWidth="1"/>
    <col min="10019" max="10020" width="5.28515625" style="4" customWidth="1"/>
    <col min="10021" max="10021" width="1.7109375" style="4" customWidth="1"/>
    <col min="10022" max="10024" width="5.28515625" style="4" customWidth="1"/>
    <col min="10025" max="10025" width="1.7109375" style="4" customWidth="1"/>
    <col min="10026" max="10028" width="5.28515625" style="4" customWidth="1"/>
    <col min="10029" max="10029" width="1.7109375" style="4" customWidth="1"/>
    <col min="10030" max="10032" width="5.28515625" style="4" customWidth="1"/>
    <col min="10033" max="10033" width="1.7109375" style="4" customWidth="1"/>
    <col min="10034" max="10036" width="5.28515625" style="4" customWidth="1"/>
    <col min="10037" max="10037" width="1.7109375" style="4" customWidth="1"/>
    <col min="10038" max="10040" width="5.28515625" style="4" customWidth="1"/>
    <col min="10041" max="10239" width="11.42578125" style="4"/>
    <col min="10240" max="10240" width="22.7109375" style="4" customWidth="1"/>
    <col min="10241" max="10241" width="7.28515625" style="4" customWidth="1"/>
    <col min="10242" max="10242" width="6.85546875" style="4" customWidth="1"/>
    <col min="10243" max="10243" width="6" style="4" bestFit="1" customWidth="1"/>
    <col min="10244" max="10244" width="1.7109375" style="4" customWidth="1"/>
    <col min="10245" max="10245" width="6" style="4" bestFit="1" customWidth="1"/>
    <col min="10246" max="10247" width="5.42578125" style="4" customWidth="1"/>
    <col min="10248" max="10248" width="1.7109375" style="4" customWidth="1"/>
    <col min="10249" max="10251" width="5.140625" style="4" customWidth="1"/>
    <col min="10252" max="10252" width="1.7109375" style="4" customWidth="1"/>
    <col min="10253" max="10255" width="4.7109375" style="4" customWidth="1"/>
    <col min="10256" max="10256" width="1.7109375" style="4" customWidth="1"/>
    <col min="10257" max="10259" width="4.7109375" style="4" customWidth="1"/>
    <col min="10260" max="10260" width="1.7109375" style="4" customWidth="1"/>
    <col min="10261" max="10263" width="4.7109375" style="4" customWidth="1"/>
    <col min="10264" max="10264" width="1.7109375" style="4" customWidth="1"/>
    <col min="10265" max="10265" width="4.85546875" style="4" bestFit="1" customWidth="1"/>
    <col min="10266" max="10266" width="4" style="4" customWidth="1"/>
    <col min="10267" max="10267" width="5" style="4" customWidth="1"/>
    <col min="10268" max="10268" width="11.42578125" style="4"/>
    <col min="10269" max="10269" width="12.42578125" style="4" customWidth="1"/>
    <col min="10270" max="10270" width="10.85546875" style="4" customWidth="1"/>
    <col min="10271" max="10272" width="6.140625" style="4" customWidth="1"/>
    <col min="10273" max="10273" width="1.7109375" style="4" customWidth="1"/>
    <col min="10274" max="10274" width="6" style="4" customWidth="1"/>
    <col min="10275" max="10276" width="5.28515625" style="4" customWidth="1"/>
    <col min="10277" max="10277" width="1.7109375" style="4" customWidth="1"/>
    <col min="10278" max="10280" width="5.28515625" style="4" customWidth="1"/>
    <col min="10281" max="10281" width="1.7109375" style="4" customWidth="1"/>
    <col min="10282" max="10284" width="5.28515625" style="4" customWidth="1"/>
    <col min="10285" max="10285" width="1.7109375" style="4" customWidth="1"/>
    <col min="10286" max="10288" width="5.28515625" style="4" customWidth="1"/>
    <col min="10289" max="10289" width="1.7109375" style="4" customWidth="1"/>
    <col min="10290" max="10292" width="5.28515625" style="4" customWidth="1"/>
    <col min="10293" max="10293" width="1.7109375" style="4" customWidth="1"/>
    <col min="10294" max="10296" width="5.28515625" style="4" customWidth="1"/>
    <col min="10297" max="10495" width="11.42578125" style="4"/>
    <col min="10496" max="10496" width="22.7109375" style="4" customWidth="1"/>
    <col min="10497" max="10497" width="7.28515625" style="4" customWidth="1"/>
    <col min="10498" max="10498" width="6.85546875" style="4" customWidth="1"/>
    <col min="10499" max="10499" width="6" style="4" bestFit="1" customWidth="1"/>
    <col min="10500" max="10500" width="1.7109375" style="4" customWidth="1"/>
    <col min="10501" max="10501" width="6" style="4" bestFit="1" customWidth="1"/>
    <col min="10502" max="10503" width="5.42578125" style="4" customWidth="1"/>
    <col min="10504" max="10504" width="1.7109375" style="4" customWidth="1"/>
    <col min="10505" max="10507" width="5.140625" style="4" customWidth="1"/>
    <col min="10508" max="10508" width="1.7109375" style="4" customWidth="1"/>
    <col min="10509" max="10511" width="4.7109375" style="4" customWidth="1"/>
    <col min="10512" max="10512" width="1.7109375" style="4" customWidth="1"/>
    <col min="10513" max="10515" width="4.7109375" style="4" customWidth="1"/>
    <col min="10516" max="10516" width="1.7109375" style="4" customWidth="1"/>
    <col min="10517" max="10519" width="4.7109375" style="4" customWidth="1"/>
    <col min="10520" max="10520" width="1.7109375" style="4" customWidth="1"/>
    <col min="10521" max="10521" width="4.85546875" style="4" bestFit="1" customWidth="1"/>
    <col min="10522" max="10522" width="4" style="4" customWidth="1"/>
    <col min="10523" max="10523" width="5" style="4" customWidth="1"/>
    <col min="10524" max="10524" width="11.42578125" style="4"/>
    <col min="10525" max="10525" width="12.42578125" style="4" customWidth="1"/>
    <col min="10526" max="10526" width="10.85546875" style="4" customWidth="1"/>
    <col min="10527" max="10528" width="6.140625" style="4" customWidth="1"/>
    <col min="10529" max="10529" width="1.7109375" style="4" customWidth="1"/>
    <col min="10530" max="10530" width="6" style="4" customWidth="1"/>
    <col min="10531" max="10532" width="5.28515625" style="4" customWidth="1"/>
    <col min="10533" max="10533" width="1.7109375" style="4" customWidth="1"/>
    <col min="10534" max="10536" width="5.28515625" style="4" customWidth="1"/>
    <col min="10537" max="10537" width="1.7109375" style="4" customWidth="1"/>
    <col min="10538" max="10540" width="5.28515625" style="4" customWidth="1"/>
    <col min="10541" max="10541" width="1.7109375" style="4" customWidth="1"/>
    <col min="10542" max="10544" width="5.28515625" style="4" customWidth="1"/>
    <col min="10545" max="10545" width="1.7109375" style="4" customWidth="1"/>
    <col min="10546" max="10548" width="5.28515625" style="4" customWidth="1"/>
    <col min="10549" max="10549" width="1.7109375" style="4" customWidth="1"/>
    <col min="10550" max="10552" width="5.28515625" style="4" customWidth="1"/>
    <col min="10553" max="10751" width="11.42578125" style="4"/>
    <col min="10752" max="10752" width="22.7109375" style="4" customWidth="1"/>
    <col min="10753" max="10753" width="7.28515625" style="4" customWidth="1"/>
    <col min="10754" max="10754" width="6.85546875" style="4" customWidth="1"/>
    <col min="10755" max="10755" width="6" style="4" bestFit="1" customWidth="1"/>
    <col min="10756" max="10756" width="1.7109375" style="4" customWidth="1"/>
    <col min="10757" max="10757" width="6" style="4" bestFit="1" customWidth="1"/>
    <col min="10758" max="10759" width="5.42578125" style="4" customWidth="1"/>
    <col min="10760" max="10760" width="1.7109375" style="4" customWidth="1"/>
    <col min="10761" max="10763" width="5.140625" style="4" customWidth="1"/>
    <col min="10764" max="10764" width="1.7109375" style="4" customWidth="1"/>
    <col min="10765" max="10767" width="4.7109375" style="4" customWidth="1"/>
    <col min="10768" max="10768" width="1.7109375" style="4" customWidth="1"/>
    <col min="10769" max="10771" width="4.7109375" style="4" customWidth="1"/>
    <col min="10772" max="10772" width="1.7109375" style="4" customWidth="1"/>
    <col min="10773" max="10775" width="4.7109375" style="4" customWidth="1"/>
    <col min="10776" max="10776" width="1.7109375" style="4" customWidth="1"/>
    <col min="10777" max="10777" width="4.85546875" style="4" bestFit="1" customWidth="1"/>
    <col min="10778" max="10778" width="4" style="4" customWidth="1"/>
    <col min="10779" max="10779" width="5" style="4" customWidth="1"/>
    <col min="10780" max="10780" width="11.42578125" style="4"/>
    <col min="10781" max="10781" width="12.42578125" style="4" customWidth="1"/>
    <col min="10782" max="10782" width="10.85546875" style="4" customWidth="1"/>
    <col min="10783" max="10784" width="6.140625" style="4" customWidth="1"/>
    <col min="10785" max="10785" width="1.7109375" style="4" customWidth="1"/>
    <col min="10786" max="10786" width="6" style="4" customWidth="1"/>
    <col min="10787" max="10788" width="5.28515625" style="4" customWidth="1"/>
    <col min="10789" max="10789" width="1.7109375" style="4" customWidth="1"/>
    <col min="10790" max="10792" width="5.28515625" style="4" customWidth="1"/>
    <col min="10793" max="10793" width="1.7109375" style="4" customWidth="1"/>
    <col min="10794" max="10796" width="5.28515625" style="4" customWidth="1"/>
    <col min="10797" max="10797" width="1.7109375" style="4" customWidth="1"/>
    <col min="10798" max="10800" width="5.28515625" style="4" customWidth="1"/>
    <col min="10801" max="10801" width="1.7109375" style="4" customWidth="1"/>
    <col min="10802" max="10804" width="5.28515625" style="4" customWidth="1"/>
    <col min="10805" max="10805" width="1.7109375" style="4" customWidth="1"/>
    <col min="10806" max="10808" width="5.28515625" style="4" customWidth="1"/>
    <col min="10809" max="11007" width="11.42578125" style="4"/>
    <col min="11008" max="11008" width="22.7109375" style="4" customWidth="1"/>
    <col min="11009" max="11009" width="7.28515625" style="4" customWidth="1"/>
    <col min="11010" max="11010" width="6.85546875" style="4" customWidth="1"/>
    <col min="11011" max="11011" width="6" style="4" bestFit="1" customWidth="1"/>
    <col min="11012" max="11012" width="1.7109375" style="4" customWidth="1"/>
    <col min="11013" max="11013" width="6" style="4" bestFit="1" customWidth="1"/>
    <col min="11014" max="11015" width="5.42578125" style="4" customWidth="1"/>
    <col min="11016" max="11016" width="1.7109375" style="4" customWidth="1"/>
    <col min="11017" max="11019" width="5.140625" style="4" customWidth="1"/>
    <col min="11020" max="11020" width="1.7109375" style="4" customWidth="1"/>
    <col min="11021" max="11023" width="4.7109375" style="4" customWidth="1"/>
    <col min="11024" max="11024" width="1.7109375" style="4" customWidth="1"/>
    <col min="11025" max="11027" width="4.7109375" style="4" customWidth="1"/>
    <col min="11028" max="11028" width="1.7109375" style="4" customWidth="1"/>
    <col min="11029" max="11031" width="4.7109375" style="4" customWidth="1"/>
    <col min="11032" max="11032" width="1.7109375" style="4" customWidth="1"/>
    <col min="11033" max="11033" width="4.85546875" style="4" bestFit="1" customWidth="1"/>
    <col min="11034" max="11034" width="4" style="4" customWidth="1"/>
    <col min="11035" max="11035" width="5" style="4" customWidth="1"/>
    <col min="11036" max="11036" width="11.42578125" style="4"/>
    <col min="11037" max="11037" width="12.42578125" style="4" customWidth="1"/>
    <col min="11038" max="11038" width="10.85546875" style="4" customWidth="1"/>
    <col min="11039" max="11040" width="6.140625" style="4" customWidth="1"/>
    <col min="11041" max="11041" width="1.7109375" style="4" customWidth="1"/>
    <col min="11042" max="11042" width="6" style="4" customWidth="1"/>
    <col min="11043" max="11044" width="5.28515625" style="4" customWidth="1"/>
    <col min="11045" max="11045" width="1.7109375" style="4" customWidth="1"/>
    <col min="11046" max="11048" width="5.28515625" style="4" customWidth="1"/>
    <col min="11049" max="11049" width="1.7109375" style="4" customWidth="1"/>
    <col min="11050" max="11052" width="5.28515625" style="4" customWidth="1"/>
    <col min="11053" max="11053" width="1.7109375" style="4" customWidth="1"/>
    <col min="11054" max="11056" width="5.28515625" style="4" customWidth="1"/>
    <col min="11057" max="11057" width="1.7109375" style="4" customWidth="1"/>
    <col min="11058" max="11060" width="5.28515625" style="4" customWidth="1"/>
    <col min="11061" max="11061" width="1.7109375" style="4" customWidth="1"/>
    <col min="11062" max="11064" width="5.28515625" style="4" customWidth="1"/>
    <col min="11065" max="11263" width="11.42578125" style="4"/>
    <col min="11264" max="11264" width="22.7109375" style="4" customWidth="1"/>
    <col min="11265" max="11265" width="7.28515625" style="4" customWidth="1"/>
    <col min="11266" max="11266" width="6.85546875" style="4" customWidth="1"/>
    <col min="11267" max="11267" width="6" style="4" bestFit="1" customWidth="1"/>
    <col min="11268" max="11268" width="1.7109375" style="4" customWidth="1"/>
    <col min="11269" max="11269" width="6" style="4" bestFit="1" customWidth="1"/>
    <col min="11270" max="11271" width="5.42578125" style="4" customWidth="1"/>
    <col min="11272" max="11272" width="1.7109375" style="4" customWidth="1"/>
    <col min="11273" max="11275" width="5.140625" style="4" customWidth="1"/>
    <col min="11276" max="11276" width="1.7109375" style="4" customWidth="1"/>
    <col min="11277" max="11279" width="4.7109375" style="4" customWidth="1"/>
    <col min="11280" max="11280" width="1.7109375" style="4" customWidth="1"/>
    <col min="11281" max="11283" width="4.7109375" style="4" customWidth="1"/>
    <col min="11284" max="11284" width="1.7109375" style="4" customWidth="1"/>
    <col min="11285" max="11287" width="4.7109375" style="4" customWidth="1"/>
    <col min="11288" max="11288" width="1.7109375" style="4" customWidth="1"/>
    <col min="11289" max="11289" width="4.85546875" style="4" bestFit="1" customWidth="1"/>
    <col min="11290" max="11290" width="4" style="4" customWidth="1"/>
    <col min="11291" max="11291" width="5" style="4" customWidth="1"/>
    <col min="11292" max="11292" width="11.42578125" style="4"/>
    <col min="11293" max="11293" width="12.42578125" style="4" customWidth="1"/>
    <col min="11294" max="11294" width="10.85546875" style="4" customWidth="1"/>
    <col min="11295" max="11296" width="6.140625" style="4" customWidth="1"/>
    <col min="11297" max="11297" width="1.7109375" style="4" customWidth="1"/>
    <col min="11298" max="11298" width="6" style="4" customWidth="1"/>
    <col min="11299" max="11300" width="5.28515625" style="4" customWidth="1"/>
    <col min="11301" max="11301" width="1.7109375" style="4" customWidth="1"/>
    <col min="11302" max="11304" width="5.28515625" style="4" customWidth="1"/>
    <col min="11305" max="11305" width="1.7109375" style="4" customWidth="1"/>
    <col min="11306" max="11308" width="5.28515625" style="4" customWidth="1"/>
    <col min="11309" max="11309" width="1.7109375" style="4" customWidth="1"/>
    <col min="11310" max="11312" width="5.28515625" style="4" customWidth="1"/>
    <col min="11313" max="11313" width="1.7109375" style="4" customWidth="1"/>
    <col min="11314" max="11316" width="5.28515625" style="4" customWidth="1"/>
    <col min="11317" max="11317" width="1.7109375" style="4" customWidth="1"/>
    <col min="11318" max="11320" width="5.28515625" style="4" customWidth="1"/>
    <col min="11321" max="11519" width="11.42578125" style="4"/>
    <col min="11520" max="11520" width="22.7109375" style="4" customWidth="1"/>
    <col min="11521" max="11521" width="7.28515625" style="4" customWidth="1"/>
    <col min="11522" max="11522" width="6.85546875" style="4" customWidth="1"/>
    <col min="11523" max="11523" width="6" style="4" bestFit="1" customWidth="1"/>
    <col min="11524" max="11524" width="1.7109375" style="4" customWidth="1"/>
    <col min="11525" max="11525" width="6" style="4" bestFit="1" customWidth="1"/>
    <col min="11526" max="11527" width="5.42578125" style="4" customWidth="1"/>
    <col min="11528" max="11528" width="1.7109375" style="4" customWidth="1"/>
    <col min="11529" max="11531" width="5.140625" style="4" customWidth="1"/>
    <col min="11532" max="11532" width="1.7109375" style="4" customWidth="1"/>
    <col min="11533" max="11535" width="4.7109375" style="4" customWidth="1"/>
    <col min="11536" max="11536" width="1.7109375" style="4" customWidth="1"/>
    <col min="11537" max="11539" width="4.7109375" style="4" customWidth="1"/>
    <col min="11540" max="11540" width="1.7109375" style="4" customWidth="1"/>
    <col min="11541" max="11543" width="4.7109375" style="4" customWidth="1"/>
    <col min="11544" max="11544" width="1.7109375" style="4" customWidth="1"/>
    <col min="11545" max="11545" width="4.85546875" style="4" bestFit="1" customWidth="1"/>
    <col min="11546" max="11546" width="4" style="4" customWidth="1"/>
    <col min="11547" max="11547" width="5" style="4" customWidth="1"/>
    <col min="11548" max="11548" width="11.42578125" style="4"/>
    <col min="11549" max="11549" width="12.42578125" style="4" customWidth="1"/>
    <col min="11550" max="11550" width="10.85546875" style="4" customWidth="1"/>
    <col min="11551" max="11552" width="6.140625" style="4" customWidth="1"/>
    <col min="11553" max="11553" width="1.7109375" style="4" customWidth="1"/>
    <col min="11554" max="11554" width="6" style="4" customWidth="1"/>
    <col min="11555" max="11556" width="5.28515625" style="4" customWidth="1"/>
    <col min="11557" max="11557" width="1.7109375" style="4" customWidth="1"/>
    <col min="11558" max="11560" width="5.28515625" style="4" customWidth="1"/>
    <col min="11561" max="11561" width="1.7109375" style="4" customWidth="1"/>
    <col min="11562" max="11564" width="5.28515625" style="4" customWidth="1"/>
    <col min="11565" max="11565" width="1.7109375" style="4" customWidth="1"/>
    <col min="11566" max="11568" width="5.28515625" style="4" customWidth="1"/>
    <col min="11569" max="11569" width="1.7109375" style="4" customWidth="1"/>
    <col min="11570" max="11572" width="5.28515625" style="4" customWidth="1"/>
    <col min="11573" max="11573" width="1.7109375" style="4" customWidth="1"/>
    <col min="11574" max="11576" width="5.28515625" style="4" customWidth="1"/>
    <col min="11577" max="11775" width="11.42578125" style="4"/>
    <col min="11776" max="11776" width="22.7109375" style="4" customWidth="1"/>
    <col min="11777" max="11777" width="7.28515625" style="4" customWidth="1"/>
    <col min="11778" max="11778" width="6.85546875" style="4" customWidth="1"/>
    <col min="11779" max="11779" width="6" style="4" bestFit="1" customWidth="1"/>
    <col min="11780" max="11780" width="1.7109375" style="4" customWidth="1"/>
    <col min="11781" max="11781" width="6" style="4" bestFit="1" customWidth="1"/>
    <col min="11782" max="11783" width="5.42578125" style="4" customWidth="1"/>
    <col min="11784" max="11784" width="1.7109375" style="4" customWidth="1"/>
    <col min="11785" max="11787" width="5.140625" style="4" customWidth="1"/>
    <col min="11788" max="11788" width="1.7109375" style="4" customWidth="1"/>
    <col min="11789" max="11791" width="4.7109375" style="4" customWidth="1"/>
    <col min="11792" max="11792" width="1.7109375" style="4" customWidth="1"/>
    <col min="11793" max="11795" width="4.7109375" style="4" customWidth="1"/>
    <col min="11796" max="11796" width="1.7109375" style="4" customWidth="1"/>
    <col min="11797" max="11799" width="4.7109375" style="4" customWidth="1"/>
    <col min="11800" max="11800" width="1.7109375" style="4" customWidth="1"/>
    <col min="11801" max="11801" width="4.85546875" style="4" bestFit="1" customWidth="1"/>
    <col min="11802" max="11802" width="4" style="4" customWidth="1"/>
    <col min="11803" max="11803" width="5" style="4" customWidth="1"/>
    <col min="11804" max="11804" width="11.42578125" style="4"/>
    <col min="11805" max="11805" width="12.42578125" style="4" customWidth="1"/>
    <col min="11806" max="11806" width="10.85546875" style="4" customWidth="1"/>
    <col min="11807" max="11808" width="6.140625" style="4" customWidth="1"/>
    <col min="11809" max="11809" width="1.7109375" style="4" customWidth="1"/>
    <col min="11810" max="11810" width="6" style="4" customWidth="1"/>
    <col min="11811" max="11812" width="5.28515625" style="4" customWidth="1"/>
    <col min="11813" max="11813" width="1.7109375" style="4" customWidth="1"/>
    <col min="11814" max="11816" width="5.28515625" style="4" customWidth="1"/>
    <col min="11817" max="11817" width="1.7109375" style="4" customWidth="1"/>
    <col min="11818" max="11820" width="5.28515625" style="4" customWidth="1"/>
    <col min="11821" max="11821" width="1.7109375" style="4" customWidth="1"/>
    <col min="11822" max="11824" width="5.28515625" style="4" customWidth="1"/>
    <col min="11825" max="11825" width="1.7109375" style="4" customWidth="1"/>
    <col min="11826" max="11828" width="5.28515625" style="4" customWidth="1"/>
    <col min="11829" max="11829" width="1.7109375" style="4" customWidth="1"/>
    <col min="11830" max="11832" width="5.28515625" style="4" customWidth="1"/>
    <col min="11833" max="12031" width="11.42578125" style="4"/>
    <col min="12032" max="12032" width="22.7109375" style="4" customWidth="1"/>
    <col min="12033" max="12033" width="7.28515625" style="4" customWidth="1"/>
    <col min="12034" max="12034" width="6.85546875" style="4" customWidth="1"/>
    <col min="12035" max="12035" width="6" style="4" bestFit="1" customWidth="1"/>
    <col min="12036" max="12036" width="1.7109375" style="4" customWidth="1"/>
    <col min="12037" max="12037" width="6" style="4" bestFit="1" customWidth="1"/>
    <col min="12038" max="12039" width="5.42578125" style="4" customWidth="1"/>
    <col min="12040" max="12040" width="1.7109375" style="4" customWidth="1"/>
    <col min="12041" max="12043" width="5.140625" style="4" customWidth="1"/>
    <col min="12044" max="12044" width="1.7109375" style="4" customWidth="1"/>
    <col min="12045" max="12047" width="4.7109375" style="4" customWidth="1"/>
    <col min="12048" max="12048" width="1.7109375" style="4" customWidth="1"/>
    <col min="12049" max="12051" width="4.7109375" style="4" customWidth="1"/>
    <col min="12052" max="12052" width="1.7109375" style="4" customWidth="1"/>
    <col min="12053" max="12055" width="4.7109375" style="4" customWidth="1"/>
    <col min="12056" max="12056" width="1.7109375" style="4" customWidth="1"/>
    <col min="12057" max="12057" width="4.85546875" style="4" bestFit="1" customWidth="1"/>
    <col min="12058" max="12058" width="4" style="4" customWidth="1"/>
    <col min="12059" max="12059" width="5" style="4" customWidth="1"/>
    <col min="12060" max="12060" width="11.42578125" style="4"/>
    <col min="12061" max="12061" width="12.42578125" style="4" customWidth="1"/>
    <col min="12062" max="12062" width="10.85546875" style="4" customWidth="1"/>
    <col min="12063" max="12064" width="6.140625" style="4" customWidth="1"/>
    <col min="12065" max="12065" width="1.7109375" style="4" customWidth="1"/>
    <col min="12066" max="12066" width="6" style="4" customWidth="1"/>
    <col min="12067" max="12068" width="5.28515625" style="4" customWidth="1"/>
    <col min="12069" max="12069" width="1.7109375" style="4" customWidth="1"/>
    <col min="12070" max="12072" width="5.28515625" style="4" customWidth="1"/>
    <col min="12073" max="12073" width="1.7109375" style="4" customWidth="1"/>
    <col min="12074" max="12076" width="5.28515625" style="4" customWidth="1"/>
    <col min="12077" max="12077" width="1.7109375" style="4" customWidth="1"/>
    <col min="12078" max="12080" width="5.28515625" style="4" customWidth="1"/>
    <col min="12081" max="12081" width="1.7109375" style="4" customWidth="1"/>
    <col min="12082" max="12084" width="5.28515625" style="4" customWidth="1"/>
    <col min="12085" max="12085" width="1.7109375" style="4" customWidth="1"/>
    <col min="12086" max="12088" width="5.28515625" style="4" customWidth="1"/>
    <col min="12089" max="12287" width="11.42578125" style="4"/>
    <col min="12288" max="12288" width="22.7109375" style="4" customWidth="1"/>
    <col min="12289" max="12289" width="7.28515625" style="4" customWidth="1"/>
    <col min="12290" max="12290" width="6.85546875" style="4" customWidth="1"/>
    <col min="12291" max="12291" width="6" style="4" bestFit="1" customWidth="1"/>
    <col min="12292" max="12292" width="1.7109375" style="4" customWidth="1"/>
    <col min="12293" max="12293" width="6" style="4" bestFit="1" customWidth="1"/>
    <col min="12294" max="12295" width="5.42578125" style="4" customWidth="1"/>
    <col min="12296" max="12296" width="1.7109375" style="4" customWidth="1"/>
    <col min="12297" max="12299" width="5.140625" style="4" customWidth="1"/>
    <col min="12300" max="12300" width="1.7109375" style="4" customWidth="1"/>
    <col min="12301" max="12303" width="4.7109375" style="4" customWidth="1"/>
    <col min="12304" max="12304" width="1.7109375" style="4" customWidth="1"/>
    <col min="12305" max="12307" width="4.7109375" style="4" customWidth="1"/>
    <col min="12308" max="12308" width="1.7109375" style="4" customWidth="1"/>
    <col min="12309" max="12311" width="4.7109375" style="4" customWidth="1"/>
    <col min="12312" max="12312" width="1.7109375" style="4" customWidth="1"/>
    <col min="12313" max="12313" width="4.85546875" style="4" bestFit="1" customWidth="1"/>
    <col min="12314" max="12314" width="4" style="4" customWidth="1"/>
    <col min="12315" max="12315" width="5" style="4" customWidth="1"/>
    <col min="12316" max="12316" width="11.42578125" style="4"/>
    <col min="12317" max="12317" width="12.42578125" style="4" customWidth="1"/>
    <col min="12318" max="12318" width="10.85546875" style="4" customWidth="1"/>
    <col min="12319" max="12320" width="6.140625" style="4" customWidth="1"/>
    <col min="12321" max="12321" width="1.7109375" style="4" customWidth="1"/>
    <col min="12322" max="12322" width="6" style="4" customWidth="1"/>
    <col min="12323" max="12324" width="5.28515625" style="4" customWidth="1"/>
    <col min="12325" max="12325" width="1.7109375" style="4" customWidth="1"/>
    <col min="12326" max="12328" width="5.28515625" style="4" customWidth="1"/>
    <col min="12329" max="12329" width="1.7109375" style="4" customWidth="1"/>
    <col min="12330" max="12332" width="5.28515625" style="4" customWidth="1"/>
    <col min="12333" max="12333" width="1.7109375" style="4" customWidth="1"/>
    <col min="12334" max="12336" width="5.28515625" style="4" customWidth="1"/>
    <col min="12337" max="12337" width="1.7109375" style="4" customWidth="1"/>
    <col min="12338" max="12340" width="5.28515625" style="4" customWidth="1"/>
    <col min="12341" max="12341" width="1.7109375" style="4" customWidth="1"/>
    <col min="12342" max="12344" width="5.28515625" style="4" customWidth="1"/>
    <col min="12345" max="12543" width="11.42578125" style="4"/>
    <col min="12544" max="12544" width="22.7109375" style="4" customWidth="1"/>
    <col min="12545" max="12545" width="7.28515625" style="4" customWidth="1"/>
    <col min="12546" max="12546" width="6.85546875" style="4" customWidth="1"/>
    <col min="12547" max="12547" width="6" style="4" bestFit="1" customWidth="1"/>
    <col min="12548" max="12548" width="1.7109375" style="4" customWidth="1"/>
    <col min="12549" max="12549" width="6" style="4" bestFit="1" customWidth="1"/>
    <col min="12550" max="12551" width="5.42578125" style="4" customWidth="1"/>
    <col min="12552" max="12552" width="1.7109375" style="4" customWidth="1"/>
    <col min="12553" max="12555" width="5.140625" style="4" customWidth="1"/>
    <col min="12556" max="12556" width="1.7109375" style="4" customWidth="1"/>
    <col min="12557" max="12559" width="4.7109375" style="4" customWidth="1"/>
    <col min="12560" max="12560" width="1.7109375" style="4" customWidth="1"/>
    <col min="12561" max="12563" width="4.7109375" style="4" customWidth="1"/>
    <col min="12564" max="12564" width="1.7109375" style="4" customWidth="1"/>
    <col min="12565" max="12567" width="4.7109375" style="4" customWidth="1"/>
    <col min="12568" max="12568" width="1.7109375" style="4" customWidth="1"/>
    <col min="12569" max="12569" width="4.85546875" style="4" bestFit="1" customWidth="1"/>
    <col min="12570" max="12570" width="4" style="4" customWidth="1"/>
    <col min="12571" max="12571" width="5" style="4" customWidth="1"/>
    <col min="12572" max="12572" width="11.42578125" style="4"/>
    <col min="12573" max="12573" width="12.42578125" style="4" customWidth="1"/>
    <col min="12574" max="12574" width="10.85546875" style="4" customWidth="1"/>
    <col min="12575" max="12576" width="6.140625" style="4" customWidth="1"/>
    <col min="12577" max="12577" width="1.7109375" style="4" customWidth="1"/>
    <col min="12578" max="12578" width="6" style="4" customWidth="1"/>
    <col min="12579" max="12580" width="5.28515625" style="4" customWidth="1"/>
    <col min="12581" max="12581" width="1.7109375" style="4" customWidth="1"/>
    <col min="12582" max="12584" width="5.28515625" style="4" customWidth="1"/>
    <col min="12585" max="12585" width="1.7109375" style="4" customWidth="1"/>
    <col min="12586" max="12588" width="5.28515625" style="4" customWidth="1"/>
    <col min="12589" max="12589" width="1.7109375" style="4" customWidth="1"/>
    <col min="12590" max="12592" width="5.28515625" style="4" customWidth="1"/>
    <col min="12593" max="12593" width="1.7109375" style="4" customWidth="1"/>
    <col min="12594" max="12596" width="5.28515625" style="4" customWidth="1"/>
    <col min="12597" max="12597" width="1.7109375" style="4" customWidth="1"/>
    <col min="12598" max="12600" width="5.28515625" style="4" customWidth="1"/>
    <col min="12601" max="12799" width="11.42578125" style="4"/>
    <col min="12800" max="12800" width="22.7109375" style="4" customWidth="1"/>
    <col min="12801" max="12801" width="7.28515625" style="4" customWidth="1"/>
    <col min="12802" max="12802" width="6.85546875" style="4" customWidth="1"/>
    <col min="12803" max="12803" width="6" style="4" bestFit="1" customWidth="1"/>
    <col min="12804" max="12804" width="1.7109375" style="4" customWidth="1"/>
    <col min="12805" max="12805" width="6" style="4" bestFit="1" customWidth="1"/>
    <col min="12806" max="12807" width="5.42578125" style="4" customWidth="1"/>
    <col min="12808" max="12808" width="1.7109375" style="4" customWidth="1"/>
    <col min="12809" max="12811" width="5.140625" style="4" customWidth="1"/>
    <col min="12812" max="12812" width="1.7109375" style="4" customWidth="1"/>
    <col min="12813" max="12815" width="4.7109375" style="4" customWidth="1"/>
    <col min="12816" max="12816" width="1.7109375" style="4" customWidth="1"/>
    <col min="12817" max="12819" width="4.7109375" style="4" customWidth="1"/>
    <col min="12820" max="12820" width="1.7109375" style="4" customWidth="1"/>
    <col min="12821" max="12823" width="4.7109375" style="4" customWidth="1"/>
    <col min="12824" max="12824" width="1.7109375" style="4" customWidth="1"/>
    <col min="12825" max="12825" width="4.85546875" style="4" bestFit="1" customWidth="1"/>
    <col min="12826" max="12826" width="4" style="4" customWidth="1"/>
    <col min="12827" max="12827" width="5" style="4" customWidth="1"/>
    <col min="12828" max="12828" width="11.42578125" style="4"/>
    <col min="12829" max="12829" width="12.42578125" style="4" customWidth="1"/>
    <col min="12830" max="12830" width="10.85546875" style="4" customWidth="1"/>
    <col min="12831" max="12832" width="6.140625" style="4" customWidth="1"/>
    <col min="12833" max="12833" width="1.7109375" style="4" customWidth="1"/>
    <col min="12834" max="12834" width="6" style="4" customWidth="1"/>
    <col min="12835" max="12836" width="5.28515625" style="4" customWidth="1"/>
    <col min="12837" max="12837" width="1.7109375" style="4" customWidth="1"/>
    <col min="12838" max="12840" width="5.28515625" style="4" customWidth="1"/>
    <col min="12841" max="12841" width="1.7109375" style="4" customWidth="1"/>
    <col min="12842" max="12844" width="5.28515625" style="4" customWidth="1"/>
    <col min="12845" max="12845" width="1.7109375" style="4" customWidth="1"/>
    <col min="12846" max="12848" width="5.28515625" style="4" customWidth="1"/>
    <col min="12849" max="12849" width="1.7109375" style="4" customWidth="1"/>
    <col min="12850" max="12852" width="5.28515625" style="4" customWidth="1"/>
    <col min="12853" max="12853" width="1.7109375" style="4" customWidth="1"/>
    <col min="12854" max="12856" width="5.28515625" style="4" customWidth="1"/>
    <col min="12857" max="13055" width="11.42578125" style="4"/>
    <col min="13056" max="13056" width="22.7109375" style="4" customWidth="1"/>
    <col min="13057" max="13057" width="7.28515625" style="4" customWidth="1"/>
    <col min="13058" max="13058" width="6.85546875" style="4" customWidth="1"/>
    <col min="13059" max="13059" width="6" style="4" bestFit="1" customWidth="1"/>
    <col min="13060" max="13060" width="1.7109375" style="4" customWidth="1"/>
    <col min="13061" max="13061" width="6" style="4" bestFit="1" customWidth="1"/>
    <col min="13062" max="13063" width="5.42578125" style="4" customWidth="1"/>
    <col min="13064" max="13064" width="1.7109375" style="4" customWidth="1"/>
    <col min="13065" max="13067" width="5.140625" style="4" customWidth="1"/>
    <col min="13068" max="13068" width="1.7109375" style="4" customWidth="1"/>
    <col min="13069" max="13071" width="4.7109375" style="4" customWidth="1"/>
    <col min="13072" max="13072" width="1.7109375" style="4" customWidth="1"/>
    <col min="13073" max="13075" width="4.7109375" style="4" customWidth="1"/>
    <col min="13076" max="13076" width="1.7109375" style="4" customWidth="1"/>
    <col min="13077" max="13079" width="4.7109375" style="4" customWidth="1"/>
    <col min="13080" max="13080" width="1.7109375" style="4" customWidth="1"/>
    <col min="13081" max="13081" width="4.85546875" style="4" bestFit="1" customWidth="1"/>
    <col min="13082" max="13082" width="4" style="4" customWidth="1"/>
    <col min="13083" max="13083" width="5" style="4" customWidth="1"/>
    <col min="13084" max="13084" width="11.42578125" style="4"/>
    <col min="13085" max="13085" width="12.42578125" style="4" customWidth="1"/>
    <col min="13086" max="13086" width="10.85546875" style="4" customWidth="1"/>
    <col min="13087" max="13088" width="6.140625" style="4" customWidth="1"/>
    <col min="13089" max="13089" width="1.7109375" style="4" customWidth="1"/>
    <col min="13090" max="13090" width="6" style="4" customWidth="1"/>
    <col min="13091" max="13092" width="5.28515625" style="4" customWidth="1"/>
    <col min="13093" max="13093" width="1.7109375" style="4" customWidth="1"/>
    <col min="13094" max="13096" width="5.28515625" style="4" customWidth="1"/>
    <col min="13097" max="13097" width="1.7109375" style="4" customWidth="1"/>
    <col min="13098" max="13100" width="5.28515625" style="4" customWidth="1"/>
    <col min="13101" max="13101" width="1.7109375" style="4" customWidth="1"/>
    <col min="13102" max="13104" width="5.28515625" style="4" customWidth="1"/>
    <col min="13105" max="13105" width="1.7109375" style="4" customWidth="1"/>
    <col min="13106" max="13108" width="5.28515625" style="4" customWidth="1"/>
    <col min="13109" max="13109" width="1.7109375" style="4" customWidth="1"/>
    <col min="13110" max="13112" width="5.28515625" style="4" customWidth="1"/>
    <col min="13113" max="13311" width="11.42578125" style="4"/>
    <col min="13312" max="13312" width="22.7109375" style="4" customWidth="1"/>
    <col min="13313" max="13313" width="7.28515625" style="4" customWidth="1"/>
    <col min="13314" max="13314" width="6.85546875" style="4" customWidth="1"/>
    <col min="13315" max="13315" width="6" style="4" bestFit="1" customWidth="1"/>
    <col min="13316" max="13316" width="1.7109375" style="4" customWidth="1"/>
    <col min="13317" max="13317" width="6" style="4" bestFit="1" customWidth="1"/>
    <col min="13318" max="13319" width="5.42578125" style="4" customWidth="1"/>
    <col min="13320" max="13320" width="1.7109375" style="4" customWidth="1"/>
    <col min="13321" max="13323" width="5.140625" style="4" customWidth="1"/>
    <col min="13324" max="13324" width="1.7109375" style="4" customWidth="1"/>
    <col min="13325" max="13327" width="4.7109375" style="4" customWidth="1"/>
    <col min="13328" max="13328" width="1.7109375" style="4" customWidth="1"/>
    <col min="13329" max="13331" width="4.7109375" style="4" customWidth="1"/>
    <col min="13332" max="13332" width="1.7109375" style="4" customWidth="1"/>
    <col min="13333" max="13335" width="4.7109375" style="4" customWidth="1"/>
    <col min="13336" max="13336" width="1.7109375" style="4" customWidth="1"/>
    <col min="13337" max="13337" width="4.85546875" style="4" bestFit="1" customWidth="1"/>
    <col min="13338" max="13338" width="4" style="4" customWidth="1"/>
    <col min="13339" max="13339" width="5" style="4" customWidth="1"/>
    <col min="13340" max="13340" width="11.42578125" style="4"/>
    <col min="13341" max="13341" width="12.42578125" style="4" customWidth="1"/>
    <col min="13342" max="13342" width="10.85546875" style="4" customWidth="1"/>
    <col min="13343" max="13344" width="6.140625" style="4" customWidth="1"/>
    <col min="13345" max="13345" width="1.7109375" style="4" customWidth="1"/>
    <col min="13346" max="13346" width="6" style="4" customWidth="1"/>
    <col min="13347" max="13348" width="5.28515625" style="4" customWidth="1"/>
    <col min="13349" max="13349" width="1.7109375" style="4" customWidth="1"/>
    <col min="13350" max="13352" width="5.28515625" style="4" customWidth="1"/>
    <col min="13353" max="13353" width="1.7109375" style="4" customWidth="1"/>
    <col min="13354" max="13356" width="5.28515625" style="4" customWidth="1"/>
    <col min="13357" max="13357" width="1.7109375" style="4" customWidth="1"/>
    <col min="13358" max="13360" width="5.28515625" style="4" customWidth="1"/>
    <col min="13361" max="13361" width="1.7109375" style="4" customWidth="1"/>
    <col min="13362" max="13364" width="5.28515625" style="4" customWidth="1"/>
    <col min="13365" max="13365" width="1.7109375" style="4" customWidth="1"/>
    <col min="13366" max="13368" width="5.28515625" style="4" customWidth="1"/>
    <col min="13369" max="13567" width="11.42578125" style="4"/>
    <col min="13568" max="13568" width="22.7109375" style="4" customWidth="1"/>
    <col min="13569" max="13569" width="7.28515625" style="4" customWidth="1"/>
    <col min="13570" max="13570" width="6.85546875" style="4" customWidth="1"/>
    <col min="13571" max="13571" width="6" style="4" bestFit="1" customWidth="1"/>
    <col min="13572" max="13572" width="1.7109375" style="4" customWidth="1"/>
    <col min="13573" max="13573" width="6" style="4" bestFit="1" customWidth="1"/>
    <col min="13574" max="13575" width="5.42578125" style="4" customWidth="1"/>
    <col min="13576" max="13576" width="1.7109375" style="4" customWidth="1"/>
    <col min="13577" max="13579" width="5.140625" style="4" customWidth="1"/>
    <col min="13580" max="13580" width="1.7109375" style="4" customWidth="1"/>
    <col min="13581" max="13583" width="4.7109375" style="4" customWidth="1"/>
    <col min="13584" max="13584" width="1.7109375" style="4" customWidth="1"/>
    <col min="13585" max="13587" width="4.7109375" style="4" customWidth="1"/>
    <col min="13588" max="13588" width="1.7109375" style="4" customWidth="1"/>
    <col min="13589" max="13591" width="4.7109375" style="4" customWidth="1"/>
    <col min="13592" max="13592" width="1.7109375" style="4" customWidth="1"/>
    <col min="13593" max="13593" width="4.85546875" style="4" bestFit="1" customWidth="1"/>
    <col min="13594" max="13594" width="4" style="4" customWidth="1"/>
    <col min="13595" max="13595" width="5" style="4" customWidth="1"/>
    <col min="13596" max="13596" width="11.42578125" style="4"/>
    <col min="13597" max="13597" width="12.42578125" style="4" customWidth="1"/>
    <col min="13598" max="13598" width="10.85546875" style="4" customWidth="1"/>
    <col min="13599" max="13600" width="6.140625" style="4" customWidth="1"/>
    <col min="13601" max="13601" width="1.7109375" style="4" customWidth="1"/>
    <col min="13602" max="13602" width="6" style="4" customWidth="1"/>
    <col min="13603" max="13604" width="5.28515625" style="4" customWidth="1"/>
    <col min="13605" max="13605" width="1.7109375" style="4" customWidth="1"/>
    <col min="13606" max="13608" width="5.28515625" style="4" customWidth="1"/>
    <col min="13609" max="13609" width="1.7109375" style="4" customWidth="1"/>
    <col min="13610" max="13612" width="5.28515625" style="4" customWidth="1"/>
    <col min="13613" max="13613" width="1.7109375" style="4" customWidth="1"/>
    <col min="13614" max="13616" width="5.28515625" style="4" customWidth="1"/>
    <col min="13617" max="13617" width="1.7109375" style="4" customWidth="1"/>
    <col min="13618" max="13620" width="5.28515625" style="4" customWidth="1"/>
    <col min="13621" max="13621" width="1.7109375" style="4" customWidth="1"/>
    <col min="13622" max="13624" width="5.28515625" style="4" customWidth="1"/>
    <col min="13625" max="13823" width="11.42578125" style="4"/>
    <col min="13824" max="13824" width="22.7109375" style="4" customWidth="1"/>
    <col min="13825" max="13825" width="7.28515625" style="4" customWidth="1"/>
    <col min="13826" max="13826" width="6.85546875" style="4" customWidth="1"/>
    <col min="13827" max="13827" width="6" style="4" bestFit="1" customWidth="1"/>
    <col min="13828" max="13828" width="1.7109375" style="4" customWidth="1"/>
    <col min="13829" max="13829" width="6" style="4" bestFit="1" customWidth="1"/>
    <col min="13830" max="13831" width="5.42578125" style="4" customWidth="1"/>
    <col min="13832" max="13832" width="1.7109375" style="4" customWidth="1"/>
    <col min="13833" max="13835" width="5.140625" style="4" customWidth="1"/>
    <col min="13836" max="13836" width="1.7109375" style="4" customWidth="1"/>
    <col min="13837" max="13839" width="4.7109375" style="4" customWidth="1"/>
    <col min="13840" max="13840" width="1.7109375" style="4" customWidth="1"/>
    <col min="13841" max="13843" width="4.7109375" style="4" customWidth="1"/>
    <col min="13844" max="13844" width="1.7109375" style="4" customWidth="1"/>
    <col min="13845" max="13847" width="4.7109375" style="4" customWidth="1"/>
    <col min="13848" max="13848" width="1.7109375" style="4" customWidth="1"/>
    <col min="13849" max="13849" width="4.85546875" style="4" bestFit="1" customWidth="1"/>
    <col min="13850" max="13850" width="4" style="4" customWidth="1"/>
    <col min="13851" max="13851" width="5" style="4" customWidth="1"/>
    <col min="13852" max="13852" width="11.42578125" style="4"/>
    <col min="13853" max="13853" width="12.42578125" style="4" customWidth="1"/>
    <col min="13854" max="13854" width="10.85546875" style="4" customWidth="1"/>
    <col min="13855" max="13856" width="6.140625" style="4" customWidth="1"/>
    <col min="13857" max="13857" width="1.7109375" style="4" customWidth="1"/>
    <col min="13858" max="13858" width="6" style="4" customWidth="1"/>
    <col min="13859" max="13860" width="5.28515625" style="4" customWidth="1"/>
    <col min="13861" max="13861" width="1.7109375" style="4" customWidth="1"/>
    <col min="13862" max="13864" width="5.28515625" style="4" customWidth="1"/>
    <col min="13865" max="13865" width="1.7109375" style="4" customWidth="1"/>
    <col min="13866" max="13868" width="5.28515625" style="4" customWidth="1"/>
    <col min="13869" max="13869" width="1.7109375" style="4" customWidth="1"/>
    <col min="13870" max="13872" width="5.28515625" style="4" customWidth="1"/>
    <col min="13873" max="13873" width="1.7109375" style="4" customWidth="1"/>
    <col min="13874" max="13876" width="5.28515625" style="4" customWidth="1"/>
    <col min="13877" max="13877" width="1.7109375" style="4" customWidth="1"/>
    <col min="13878" max="13880" width="5.28515625" style="4" customWidth="1"/>
    <col min="13881" max="14079" width="11.42578125" style="4"/>
    <col min="14080" max="14080" width="22.7109375" style="4" customWidth="1"/>
    <col min="14081" max="14081" width="7.28515625" style="4" customWidth="1"/>
    <col min="14082" max="14082" width="6.85546875" style="4" customWidth="1"/>
    <col min="14083" max="14083" width="6" style="4" bestFit="1" customWidth="1"/>
    <col min="14084" max="14084" width="1.7109375" style="4" customWidth="1"/>
    <col min="14085" max="14085" width="6" style="4" bestFit="1" customWidth="1"/>
    <col min="14086" max="14087" width="5.42578125" style="4" customWidth="1"/>
    <col min="14088" max="14088" width="1.7109375" style="4" customWidth="1"/>
    <col min="14089" max="14091" width="5.140625" style="4" customWidth="1"/>
    <col min="14092" max="14092" width="1.7109375" style="4" customWidth="1"/>
    <col min="14093" max="14095" width="4.7109375" style="4" customWidth="1"/>
    <col min="14096" max="14096" width="1.7109375" style="4" customWidth="1"/>
    <col min="14097" max="14099" width="4.7109375" style="4" customWidth="1"/>
    <col min="14100" max="14100" width="1.7109375" style="4" customWidth="1"/>
    <col min="14101" max="14103" width="4.7109375" style="4" customWidth="1"/>
    <col min="14104" max="14104" width="1.7109375" style="4" customWidth="1"/>
    <col min="14105" max="14105" width="4.85546875" style="4" bestFit="1" customWidth="1"/>
    <col min="14106" max="14106" width="4" style="4" customWidth="1"/>
    <col min="14107" max="14107" width="5" style="4" customWidth="1"/>
    <col min="14108" max="14108" width="11.42578125" style="4"/>
    <col min="14109" max="14109" width="12.42578125" style="4" customWidth="1"/>
    <col min="14110" max="14110" width="10.85546875" style="4" customWidth="1"/>
    <col min="14111" max="14112" width="6.140625" style="4" customWidth="1"/>
    <col min="14113" max="14113" width="1.7109375" style="4" customWidth="1"/>
    <col min="14114" max="14114" width="6" style="4" customWidth="1"/>
    <col min="14115" max="14116" width="5.28515625" style="4" customWidth="1"/>
    <col min="14117" max="14117" width="1.7109375" style="4" customWidth="1"/>
    <col min="14118" max="14120" width="5.28515625" style="4" customWidth="1"/>
    <col min="14121" max="14121" width="1.7109375" style="4" customWidth="1"/>
    <col min="14122" max="14124" width="5.28515625" style="4" customWidth="1"/>
    <col min="14125" max="14125" width="1.7109375" style="4" customWidth="1"/>
    <col min="14126" max="14128" width="5.28515625" style="4" customWidth="1"/>
    <col min="14129" max="14129" width="1.7109375" style="4" customWidth="1"/>
    <col min="14130" max="14132" width="5.28515625" style="4" customWidth="1"/>
    <col min="14133" max="14133" width="1.7109375" style="4" customWidth="1"/>
    <col min="14134" max="14136" width="5.28515625" style="4" customWidth="1"/>
    <col min="14137" max="14335" width="11.42578125" style="4"/>
    <col min="14336" max="14336" width="22.7109375" style="4" customWidth="1"/>
    <col min="14337" max="14337" width="7.28515625" style="4" customWidth="1"/>
    <col min="14338" max="14338" width="6.85546875" style="4" customWidth="1"/>
    <col min="14339" max="14339" width="6" style="4" bestFit="1" customWidth="1"/>
    <col min="14340" max="14340" width="1.7109375" style="4" customWidth="1"/>
    <col min="14341" max="14341" width="6" style="4" bestFit="1" customWidth="1"/>
    <col min="14342" max="14343" width="5.42578125" style="4" customWidth="1"/>
    <col min="14344" max="14344" width="1.7109375" style="4" customWidth="1"/>
    <col min="14345" max="14347" width="5.140625" style="4" customWidth="1"/>
    <col min="14348" max="14348" width="1.7109375" style="4" customWidth="1"/>
    <col min="14349" max="14351" width="4.7109375" style="4" customWidth="1"/>
    <col min="14352" max="14352" width="1.7109375" style="4" customWidth="1"/>
    <col min="14353" max="14355" width="4.7109375" style="4" customWidth="1"/>
    <col min="14356" max="14356" width="1.7109375" style="4" customWidth="1"/>
    <col min="14357" max="14359" width="4.7109375" style="4" customWidth="1"/>
    <col min="14360" max="14360" width="1.7109375" style="4" customWidth="1"/>
    <col min="14361" max="14361" width="4.85546875" style="4" bestFit="1" customWidth="1"/>
    <col min="14362" max="14362" width="4" style="4" customWidth="1"/>
    <col min="14363" max="14363" width="5" style="4" customWidth="1"/>
    <col min="14364" max="14364" width="11.42578125" style="4"/>
    <col min="14365" max="14365" width="12.42578125" style="4" customWidth="1"/>
    <col min="14366" max="14366" width="10.85546875" style="4" customWidth="1"/>
    <col min="14367" max="14368" width="6.140625" style="4" customWidth="1"/>
    <col min="14369" max="14369" width="1.7109375" style="4" customWidth="1"/>
    <col min="14370" max="14370" width="6" style="4" customWidth="1"/>
    <col min="14371" max="14372" width="5.28515625" style="4" customWidth="1"/>
    <col min="14373" max="14373" width="1.7109375" style="4" customWidth="1"/>
    <col min="14374" max="14376" width="5.28515625" style="4" customWidth="1"/>
    <col min="14377" max="14377" width="1.7109375" style="4" customWidth="1"/>
    <col min="14378" max="14380" width="5.28515625" style="4" customWidth="1"/>
    <col min="14381" max="14381" width="1.7109375" style="4" customWidth="1"/>
    <col min="14382" max="14384" width="5.28515625" style="4" customWidth="1"/>
    <col min="14385" max="14385" width="1.7109375" style="4" customWidth="1"/>
    <col min="14386" max="14388" width="5.28515625" style="4" customWidth="1"/>
    <col min="14389" max="14389" width="1.7109375" style="4" customWidth="1"/>
    <col min="14390" max="14392" width="5.28515625" style="4" customWidth="1"/>
    <col min="14393" max="14591" width="11.42578125" style="4"/>
    <col min="14592" max="14592" width="22.7109375" style="4" customWidth="1"/>
    <col min="14593" max="14593" width="7.28515625" style="4" customWidth="1"/>
    <col min="14594" max="14594" width="6.85546875" style="4" customWidth="1"/>
    <col min="14595" max="14595" width="6" style="4" bestFit="1" customWidth="1"/>
    <col min="14596" max="14596" width="1.7109375" style="4" customWidth="1"/>
    <col min="14597" max="14597" width="6" style="4" bestFit="1" customWidth="1"/>
    <col min="14598" max="14599" width="5.42578125" style="4" customWidth="1"/>
    <col min="14600" max="14600" width="1.7109375" style="4" customWidth="1"/>
    <col min="14601" max="14603" width="5.140625" style="4" customWidth="1"/>
    <col min="14604" max="14604" width="1.7109375" style="4" customWidth="1"/>
    <col min="14605" max="14607" width="4.7109375" style="4" customWidth="1"/>
    <col min="14608" max="14608" width="1.7109375" style="4" customWidth="1"/>
    <col min="14609" max="14611" width="4.7109375" style="4" customWidth="1"/>
    <col min="14612" max="14612" width="1.7109375" style="4" customWidth="1"/>
    <col min="14613" max="14615" width="4.7109375" style="4" customWidth="1"/>
    <col min="14616" max="14616" width="1.7109375" style="4" customWidth="1"/>
    <col min="14617" max="14617" width="4.85546875" style="4" bestFit="1" customWidth="1"/>
    <col min="14618" max="14618" width="4" style="4" customWidth="1"/>
    <col min="14619" max="14619" width="5" style="4" customWidth="1"/>
    <col min="14620" max="14620" width="11.42578125" style="4"/>
    <col min="14621" max="14621" width="12.42578125" style="4" customWidth="1"/>
    <col min="14622" max="14622" width="10.85546875" style="4" customWidth="1"/>
    <col min="14623" max="14624" width="6.140625" style="4" customWidth="1"/>
    <col min="14625" max="14625" width="1.7109375" style="4" customWidth="1"/>
    <col min="14626" max="14626" width="6" style="4" customWidth="1"/>
    <col min="14627" max="14628" width="5.28515625" style="4" customWidth="1"/>
    <col min="14629" max="14629" width="1.7109375" style="4" customWidth="1"/>
    <col min="14630" max="14632" width="5.28515625" style="4" customWidth="1"/>
    <col min="14633" max="14633" width="1.7109375" style="4" customWidth="1"/>
    <col min="14634" max="14636" width="5.28515625" style="4" customWidth="1"/>
    <col min="14637" max="14637" width="1.7109375" style="4" customWidth="1"/>
    <col min="14638" max="14640" width="5.28515625" style="4" customWidth="1"/>
    <col min="14641" max="14641" width="1.7109375" style="4" customWidth="1"/>
    <col min="14642" max="14644" width="5.28515625" style="4" customWidth="1"/>
    <col min="14645" max="14645" width="1.7109375" style="4" customWidth="1"/>
    <col min="14646" max="14648" width="5.28515625" style="4" customWidth="1"/>
    <col min="14649" max="14847" width="11.42578125" style="4"/>
    <col min="14848" max="14848" width="22.7109375" style="4" customWidth="1"/>
    <col min="14849" max="14849" width="7.28515625" style="4" customWidth="1"/>
    <col min="14850" max="14850" width="6.85546875" style="4" customWidth="1"/>
    <col min="14851" max="14851" width="6" style="4" bestFit="1" customWidth="1"/>
    <col min="14852" max="14852" width="1.7109375" style="4" customWidth="1"/>
    <col min="14853" max="14853" width="6" style="4" bestFit="1" customWidth="1"/>
    <col min="14854" max="14855" width="5.42578125" style="4" customWidth="1"/>
    <col min="14856" max="14856" width="1.7109375" style="4" customWidth="1"/>
    <col min="14857" max="14859" width="5.140625" style="4" customWidth="1"/>
    <col min="14860" max="14860" width="1.7109375" style="4" customWidth="1"/>
    <col min="14861" max="14863" width="4.7109375" style="4" customWidth="1"/>
    <col min="14864" max="14864" width="1.7109375" style="4" customWidth="1"/>
    <col min="14865" max="14867" width="4.7109375" style="4" customWidth="1"/>
    <col min="14868" max="14868" width="1.7109375" style="4" customWidth="1"/>
    <col min="14869" max="14871" width="4.7109375" style="4" customWidth="1"/>
    <col min="14872" max="14872" width="1.7109375" style="4" customWidth="1"/>
    <col min="14873" max="14873" width="4.85546875" style="4" bestFit="1" customWidth="1"/>
    <col min="14874" max="14874" width="4" style="4" customWidth="1"/>
    <col min="14875" max="14875" width="5" style="4" customWidth="1"/>
    <col min="14876" max="14876" width="11.42578125" style="4"/>
    <col min="14877" max="14877" width="12.42578125" style="4" customWidth="1"/>
    <col min="14878" max="14878" width="10.85546875" style="4" customWidth="1"/>
    <col min="14879" max="14880" width="6.140625" style="4" customWidth="1"/>
    <col min="14881" max="14881" width="1.7109375" style="4" customWidth="1"/>
    <col min="14882" max="14882" width="6" style="4" customWidth="1"/>
    <col min="14883" max="14884" width="5.28515625" style="4" customWidth="1"/>
    <col min="14885" max="14885" width="1.7109375" style="4" customWidth="1"/>
    <col min="14886" max="14888" width="5.28515625" style="4" customWidth="1"/>
    <col min="14889" max="14889" width="1.7109375" style="4" customWidth="1"/>
    <col min="14890" max="14892" width="5.28515625" style="4" customWidth="1"/>
    <col min="14893" max="14893" width="1.7109375" style="4" customWidth="1"/>
    <col min="14894" max="14896" width="5.28515625" style="4" customWidth="1"/>
    <col min="14897" max="14897" width="1.7109375" style="4" customWidth="1"/>
    <col min="14898" max="14900" width="5.28515625" style="4" customWidth="1"/>
    <col min="14901" max="14901" width="1.7109375" style="4" customWidth="1"/>
    <col min="14902" max="14904" width="5.28515625" style="4" customWidth="1"/>
    <col min="14905" max="15103" width="11.42578125" style="4"/>
    <col min="15104" max="15104" width="22.7109375" style="4" customWidth="1"/>
    <col min="15105" max="15105" width="7.28515625" style="4" customWidth="1"/>
    <col min="15106" max="15106" width="6.85546875" style="4" customWidth="1"/>
    <col min="15107" max="15107" width="6" style="4" bestFit="1" customWidth="1"/>
    <col min="15108" max="15108" width="1.7109375" style="4" customWidth="1"/>
    <col min="15109" max="15109" width="6" style="4" bestFit="1" customWidth="1"/>
    <col min="15110" max="15111" width="5.42578125" style="4" customWidth="1"/>
    <col min="15112" max="15112" width="1.7109375" style="4" customWidth="1"/>
    <col min="15113" max="15115" width="5.140625" style="4" customWidth="1"/>
    <col min="15116" max="15116" width="1.7109375" style="4" customWidth="1"/>
    <col min="15117" max="15119" width="4.7109375" style="4" customWidth="1"/>
    <col min="15120" max="15120" width="1.7109375" style="4" customWidth="1"/>
    <col min="15121" max="15123" width="4.7109375" style="4" customWidth="1"/>
    <col min="15124" max="15124" width="1.7109375" style="4" customWidth="1"/>
    <col min="15125" max="15127" width="4.7109375" style="4" customWidth="1"/>
    <col min="15128" max="15128" width="1.7109375" style="4" customWidth="1"/>
    <col min="15129" max="15129" width="4.85546875" style="4" bestFit="1" customWidth="1"/>
    <col min="15130" max="15130" width="4" style="4" customWidth="1"/>
    <col min="15131" max="15131" width="5" style="4" customWidth="1"/>
    <col min="15132" max="15132" width="11.42578125" style="4"/>
    <col min="15133" max="15133" width="12.42578125" style="4" customWidth="1"/>
    <col min="15134" max="15134" width="10.85546875" style="4" customWidth="1"/>
    <col min="15135" max="15136" width="6.140625" style="4" customWidth="1"/>
    <col min="15137" max="15137" width="1.7109375" style="4" customWidth="1"/>
    <col min="15138" max="15138" width="6" style="4" customWidth="1"/>
    <col min="15139" max="15140" width="5.28515625" style="4" customWidth="1"/>
    <col min="15141" max="15141" width="1.7109375" style="4" customWidth="1"/>
    <col min="15142" max="15144" width="5.28515625" style="4" customWidth="1"/>
    <col min="15145" max="15145" width="1.7109375" style="4" customWidth="1"/>
    <col min="15146" max="15148" width="5.28515625" style="4" customWidth="1"/>
    <col min="15149" max="15149" width="1.7109375" style="4" customWidth="1"/>
    <col min="15150" max="15152" width="5.28515625" style="4" customWidth="1"/>
    <col min="15153" max="15153" width="1.7109375" style="4" customWidth="1"/>
    <col min="15154" max="15156" width="5.28515625" style="4" customWidth="1"/>
    <col min="15157" max="15157" width="1.7109375" style="4" customWidth="1"/>
    <col min="15158" max="15160" width="5.28515625" style="4" customWidth="1"/>
    <col min="15161" max="15359" width="11.42578125" style="4"/>
    <col min="15360" max="15360" width="22.7109375" style="4" customWidth="1"/>
    <col min="15361" max="15361" width="7.28515625" style="4" customWidth="1"/>
    <col min="15362" max="15362" width="6.85546875" style="4" customWidth="1"/>
    <col min="15363" max="15363" width="6" style="4" bestFit="1" customWidth="1"/>
    <col min="15364" max="15364" width="1.7109375" style="4" customWidth="1"/>
    <col min="15365" max="15365" width="6" style="4" bestFit="1" customWidth="1"/>
    <col min="15366" max="15367" width="5.42578125" style="4" customWidth="1"/>
    <col min="15368" max="15368" width="1.7109375" style="4" customWidth="1"/>
    <col min="15369" max="15371" width="5.140625" style="4" customWidth="1"/>
    <col min="15372" max="15372" width="1.7109375" style="4" customWidth="1"/>
    <col min="15373" max="15375" width="4.7109375" style="4" customWidth="1"/>
    <col min="15376" max="15376" width="1.7109375" style="4" customWidth="1"/>
    <col min="15377" max="15379" width="4.7109375" style="4" customWidth="1"/>
    <col min="15380" max="15380" width="1.7109375" style="4" customWidth="1"/>
    <col min="15381" max="15383" width="4.7109375" style="4" customWidth="1"/>
    <col min="15384" max="15384" width="1.7109375" style="4" customWidth="1"/>
    <col min="15385" max="15385" width="4.85546875" style="4" bestFit="1" customWidth="1"/>
    <col min="15386" max="15386" width="4" style="4" customWidth="1"/>
    <col min="15387" max="15387" width="5" style="4" customWidth="1"/>
    <col min="15388" max="15388" width="11.42578125" style="4"/>
    <col min="15389" max="15389" width="12.42578125" style="4" customWidth="1"/>
    <col min="15390" max="15390" width="10.85546875" style="4" customWidth="1"/>
    <col min="15391" max="15392" width="6.140625" style="4" customWidth="1"/>
    <col min="15393" max="15393" width="1.7109375" style="4" customWidth="1"/>
    <col min="15394" max="15394" width="6" style="4" customWidth="1"/>
    <col min="15395" max="15396" width="5.28515625" style="4" customWidth="1"/>
    <col min="15397" max="15397" width="1.7109375" style="4" customWidth="1"/>
    <col min="15398" max="15400" width="5.28515625" style="4" customWidth="1"/>
    <col min="15401" max="15401" width="1.7109375" style="4" customWidth="1"/>
    <col min="15402" max="15404" width="5.28515625" style="4" customWidth="1"/>
    <col min="15405" max="15405" width="1.7109375" style="4" customWidth="1"/>
    <col min="15406" max="15408" width="5.28515625" style="4" customWidth="1"/>
    <col min="15409" max="15409" width="1.7109375" style="4" customWidth="1"/>
    <col min="15410" max="15412" width="5.28515625" style="4" customWidth="1"/>
    <col min="15413" max="15413" width="1.7109375" style="4" customWidth="1"/>
    <col min="15414" max="15416" width="5.28515625" style="4" customWidth="1"/>
    <col min="15417" max="15615" width="11.42578125" style="4"/>
    <col min="15616" max="15616" width="22.7109375" style="4" customWidth="1"/>
    <col min="15617" max="15617" width="7.28515625" style="4" customWidth="1"/>
    <col min="15618" max="15618" width="6.85546875" style="4" customWidth="1"/>
    <col min="15619" max="15619" width="6" style="4" bestFit="1" customWidth="1"/>
    <col min="15620" max="15620" width="1.7109375" style="4" customWidth="1"/>
    <col min="15621" max="15621" width="6" style="4" bestFit="1" customWidth="1"/>
    <col min="15622" max="15623" width="5.42578125" style="4" customWidth="1"/>
    <col min="15624" max="15624" width="1.7109375" style="4" customWidth="1"/>
    <col min="15625" max="15627" width="5.140625" style="4" customWidth="1"/>
    <col min="15628" max="15628" width="1.7109375" style="4" customWidth="1"/>
    <col min="15629" max="15631" width="4.7109375" style="4" customWidth="1"/>
    <col min="15632" max="15632" width="1.7109375" style="4" customWidth="1"/>
    <col min="15633" max="15635" width="4.7109375" style="4" customWidth="1"/>
    <col min="15636" max="15636" width="1.7109375" style="4" customWidth="1"/>
    <col min="15637" max="15639" width="4.7109375" style="4" customWidth="1"/>
    <col min="15640" max="15640" width="1.7109375" style="4" customWidth="1"/>
    <col min="15641" max="15641" width="4.85546875" style="4" bestFit="1" customWidth="1"/>
    <col min="15642" max="15642" width="4" style="4" customWidth="1"/>
    <col min="15643" max="15643" width="5" style="4" customWidth="1"/>
    <col min="15644" max="15644" width="11.42578125" style="4"/>
    <col min="15645" max="15645" width="12.42578125" style="4" customWidth="1"/>
    <col min="15646" max="15646" width="10.85546875" style="4" customWidth="1"/>
    <col min="15647" max="15648" width="6.140625" style="4" customWidth="1"/>
    <col min="15649" max="15649" width="1.7109375" style="4" customWidth="1"/>
    <col min="15650" max="15650" width="6" style="4" customWidth="1"/>
    <col min="15651" max="15652" width="5.28515625" style="4" customWidth="1"/>
    <col min="15653" max="15653" width="1.7109375" style="4" customWidth="1"/>
    <col min="15654" max="15656" width="5.28515625" style="4" customWidth="1"/>
    <col min="15657" max="15657" width="1.7109375" style="4" customWidth="1"/>
    <col min="15658" max="15660" width="5.28515625" style="4" customWidth="1"/>
    <col min="15661" max="15661" width="1.7109375" style="4" customWidth="1"/>
    <col min="15662" max="15664" width="5.28515625" style="4" customWidth="1"/>
    <col min="15665" max="15665" width="1.7109375" style="4" customWidth="1"/>
    <col min="15666" max="15668" width="5.28515625" style="4" customWidth="1"/>
    <col min="15669" max="15669" width="1.7109375" style="4" customWidth="1"/>
    <col min="15670" max="15672" width="5.28515625" style="4" customWidth="1"/>
    <col min="15673" max="15871" width="11.42578125" style="4"/>
    <col min="15872" max="15872" width="22.7109375" style="4" customWidth="1"/>
    <col min="15873" max="15873" width="7.28515625" style="4" customWidth="1"/>
    <col min="15874" max="15874" width="6.85546875" style="4" customWidth="1"/>
    <col min="15875" max="15875" width="6" style="4" bestFit="1" customWidth="1"/>
    <col min="15876" max="15876" width="1.7109375" style="4" customWidth="1"/>
    <col min="15877" max="15877" width="6" style="4" bestFit="1" customWidth="1"/>
    <col min="15878" max="15879" width="5.42578125" style="4" customWidth="1"/>
    <col min="15880" max="15880" width="1.7109375" style="4" customWidth="1"/>
    <col min="15881" max="15883" width="5.140625" style="4" customWidth="1"/>
    <col min="15884" max="15884" width="1.7109375" style="4" customWidth="1"/>
    <col min="15885" max="15887" width="4.7109375" style="4" customWidth="1"/>
    <col min="15888" max="15888" width="1.7109375" style="4" customWidth="1"/>
    <col min="15889" max="15891" width="4.7109375" style="4" customWidth="1"/>
    <col min="15892" max="15892" width="1.7109375" style="4" customWidth="1"/>
    <col min="15893" max="15895" width="4.7109375" style="4" customWidth="1"/>
    <col min="15896" max="15896" width="1.7109375" style="4" customWidth="1"/>
    <col min="15897" max="15897" width="4.85546875" style="4" bestFit="1" customWidth="1"/>
    <col min="15898" max="15898" width="4" style="4" customWidth="1"/>
    <col min="15899" max="15899" width="5" style="4" customWidth="1"/>
    <col min="15900" max="15900" width="11.42578125" style="4"/>
    <col min="15901" max="15901" width="12.42578125" style="4" customWidth="1"/>
    <col min="15902" max="15902" width="10.85546875" style="4" customWidth="1"/>
    <col min="15903" max="15904" width="6.140625" style="4" customWidth="1"/>
    <col min="15905" max="15905" width="1.7109375" style="4" customWidth="1"/>
    <col min="15906" max="15906" width="6" style="4" customWidth="1"/>
    <col min="15907" max="15908" width="5.28515625" style="4" customWidth="1"/>
    <col min="15909" max="15909" width="1.7109375" style="4" customWidth="1"/>
    <col min="15910" max="15912" width="5.28515625" style="4" customWidth="1"/>
    <col min="15913" max="15913" width="1.7109375" style="4" customWidth="1"/>
    <col min="15914" max="15916" width="5.28515625" style="4" customWidth="1"/>
    <col min="15917" max="15917" width="1.7109375" style="4" customWidth="1"/>
    <col min="15918" max="15920" width="5.28515625" style="4" customWidth="1"/>
    <col min="15921" max="15921" width="1.7109375" style="4" customWidth="1"/>
    <col min="15922" max="15924" width="5.28515625" style="4" customWidth="1"/>
    <col min="15925" max="15925" width="1.7109375" style="4" customWidth="1"/>
    <col min="15926" max="15928" width="5.28515625" style="4" customWidth="1"/>
    <col min="15929" max="16127" width="11.42578125" style="4"/>
    <col min="16128" max="16128" width="22.7109375" style="4" customWidth="1"/>
    <col min="16129" max="16129" width="7.28515625" style="4" customWidth="1"/>
    <col min="16130" max="16130" width="6.85546875" style="4" customWidth="1"/>
    <col min="16131" max="16131" width="6" style="4" bestFit="1" customWidth="1"/>
    <col min="16132" max="16132" width="1.7109375" style="4" customWidth="1"/>
    <col min="16133" max="16133" width="6" style="4" bestFit="1" customWidth="1"/>
    <col min="16134" max="16135" width="5.42578125" style="4" customWidth="1"/>
    <col min="16136" max="16136" width="1.7109375" style="4" customWidth="1"/>
    <col min="16137" max="16139" width="5.140625" style="4" customWidth="1"/>
    <col min="16140" max="16140" width="1.7109375" style="4" customWidth="1"/>
    <col min="16141" max="16143" width="4.7109375" style="4" customWidth="1"/>
    <col min="16144" max="16144" width="1.7109375" style="4" customWidth="1"/>
    <col min="16145" max="16147" width="4.7109375" style="4" customWidth="1"/>
    <col min="16148" max="16148" width="1.7109375" style="4" customWidth="1"/>
    <col min="16149" max="16151" width="4.7109375" style="4" customWidth="1"/>
    <col min="16152" max="16152" width="1.7109375" style="4" customWidth="1"/>
    <col min="16153" max="16153" width="4.85546875" style="4" bestFit="1" customWidth="1"/>
    <col min="16154" max="16154" width="4" style="4" customWidth="1"/>
    <col min="16155" max="16155" width="5" style="4" customWidth="1"/>
    <col min="16156" max="16156" width="11.42578125" style="4"/>
    <col min="16157" max="16157" width="12.42578125" style="4" customWidth="1"/>
    <col min="16158" max="16158" width="10.85546875" style="4" customWidth="1"/>
    <col min="16159" max="16160" width="6.140625" style="4" customWidth="1"/>
    <col min="16161" max="16161" width="1.7109375" style="4" customWidth="1"/>
    <col min="16162" max="16162" width="6" style="4" customWidth="1"/>
    <col min="16163" max="16164" width="5.28515625" style="4" customWidth="1"/>
    <col min="16165" max="16165" width="1.7109375" style="4" customWidth="1"/>
    <col min="16166" max="16168" width="5.28515625" style="4" customWidth="1"/>
    <col min="16169" max="16169" width="1.7109375" style="4" customWidth="1"/>
    <col min="16170" max="16172" width="5.28515625" style="4" customWidth="1"/>
    <col min="16173" max="16173" width="1.7109375" style="4" customWidth="1"/>
    <col min="16174" max="16176" width="5.28515625" style="4" customWidth="1"/>
    <col min="16177" max="16177" width="1.7109375" style="4" customWidth="1"/>
    <col min="16178" max="16180" width="5.28515625" style="4" customWidth="1"/>
    <col min="16181" max="16181" width="1.7109375" style="4" customWidth="1"/>
    <col min="16182" max="16184" width="5.28515625" style="4" customWidth="1"/>
    <col min="16185" max="16384" width="11.42578125" style="4"/>
  </cols>
  <sheetData>
    <row r="1" spans="1:61" s="37" customFormat="1" ht="14.25" customHeight="1" thickBot="1" x14ac:dyDescent="0.3">
      <c r="A1" s="327" t="s">
        <v>182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D1" s="38"/>
      <c r="AE1" s="41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G1" s="258" t="s">
        <v>232</v>
      </c>
    </row>
    <row r="2" spans="1:61" s="37" customFormat="1" ht="15" x14ac:dyDescent="0.25">
      <c r="A2" s="327" t="s">
        <v>211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D2" s="326" t="s">
        <v>95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61" s="37" customFormat="1" ht="15" x14ac:dyDescent="0.25">
      <c r="A3" s="327" t="s">
        <v>131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D3" s="326" t="s">
        <v>212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1" s="37" customFormat="1" ht="15" x14ac:dyDescent="0.25">
      <c r="A4" s="327" t="s">
        <v>130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61" s="37" customFormat="1" ht="15" x14ac:dyDescent="0.25">
      <c r="A5" s="327" t="s">
        <v>129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D5" s="326" t="s">
        <v>171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61" s="37" customFormat="1" ht="15.75" thickBot="1" x14ac:dyDescent="0.3">
      <c r="A6" s="42"/>
      <c r="B6" s="42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91"/>
      <c r="AD6" s="321" t="s">
        <v>172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</row>
    <row r="7" spans="1:61" ht="13.5" thickBot="1" x14ac:dyDescent="0.3">
      <c r="A7" s="309" t="s">
        <v>128</v>
      </c>
      <c r="B7" s="311" t="s">
        <v>11</v>
      </c>
      <c r="C7" s="311"/>
      <c r="D7" s="311"/>
      <c r="E7" s="8"/>
      <c r="F7" s="311" t="s">
        <v>22</v>
      </c>
      <c r="G7" s="311"/>
      <c r="H7" s="311"/>
      <c r="I7" s="8"/>
      <c r="J7" s="311" t="s">
        <v>23</v>
      </c>
      <c r="K7" s="311"/>
      <c r="L7" s="311"/>
      <c r="M7" s="8"/>
      <c r="N7" s="311" t="s">
        <v>24</v>
      </c>
      <c r="O7" s="311"/>
      <c r="P7" s="311"/>
      <c r="Q7" s="8"/>
      <c r="R7" s="311" t="s">
        <v>25</v>
      </c>
      <c r="S7" s="311"/>
      <c r="T7" s="311"/>
      <c r="U7" s="8"/>
      <c r="V7" s="311" t="s">
        <v>26</v>
      </c>
      <c r="W7" s="311"/>
      <c r="X7" s="311"/>
      <c r="Y7" s="8"/>
      <c r="Z7" s="311" t="s">
        <v>27</v>
      </c>
      <c r="AA7" s="311"/>
      <c r="AB7" s="311"/>
      <c r="AC7" s="19"/>
      <c r="AD7" s="337" t="s">
        <v>128</v>
      </c>
      <c r="AE7" s="324" t="s">
        <v>11</v>
      </c>
      <c r="AF7" s="324"/>
      <c r="AG7" s="324"/>
      <c r="AH7" s="134"/>
      <c r="AI7" s="324" t="s">
        <v>22</v>
      </c>
      <c r="AJ7" s="324"/>
      <c r="AK7" s="324"/>
      <c r="AL7" s="134"/>
      <c r="AM7" s="324" t="s">
        <v>23</v>
      </c>
      <c r="AN7" s="324"/>
      <c r="AO7" s="324"/>
      <c r="AP7" s="134"/>
      <c r="AQ7" s="324" t="s">
        <v>24</v>
      </c>
      <c r="AR7" s="324"/>
      <c r="AS7" s="324"/>
      <c r="AT7" s="134"/>
      <c r="AU7" s="324" t="s">
        <v>25</v>
      </c>
      <c r="AV7" s="324"/>
      <c r="AW7" s="324"/>
      <c r="AX7" s="134"/>
      <c r="AY7" s="324" t="s">
        <v>26</v>
      </c>
      <c r="AZ7" s="324"/>
      <c r="BA7" s="324"/>
      <c r="BB7" s="200"/>
      <c r="BC7" s="324" t="s">
        <v>27</v>
      </c>
      <c r="BD7" s="324"/>
      <c r="BE7" s="324"/>
    </row>
    <row r="8" spans="1:61" s="51" customFormat="1" ht="15.75" customHeight="1" thickBot="1" x14ac:dyDescent="0.3">
      <c r="A8" s="309"/>
      <c r="B8" s="235" t="s">
        <v>32</v>
      </c>
      <c r="C8" s="235" t="s">
        <v>33</v>
      </c>
      <c r="D8" s="235" t="s">
        <v>34</v>
      </c>
      <c r="E8" s="235"/>
      <c r="F8" s="235" t="s">
        <v>32</v>
      </c>
      <c r="G8" s="235" t="s">
        <v>33</v>
      </c>
      <c r="H8" s="235" t="s">
        <v>34</v>
      </c>
      <c r="I8" s="235"/>
      <c r="J8" s="235" t="s">
        <v>32</v>
      </c>
      <c r="K8" s="235" t="s">
        <v>33</v>
      </c>
      <c r="L8" s="235" t="s">
        <v>34</v>
      </c>
      <c r="M8" s="235"/>
      <c r="N8" s="235" t="s">
        <v>32</v>
      </c>
      <c r="O8" s="235" t="s">
        <v>33</v>
      </c>
      <c r="P8" s="235" t="s">
        <v>34</v>
      </c>
      <c r="Q8" s="235"/>
      <c r="R8" s="235" t="s">
        <v>32</v>
      </c>
      <c r="S8" s="235" t="s">
        <v>33</v>
      </c>
      <c r="T8" s="235" t="s">
        <v>34</v>
      </c>
      <c r="U8" s="235"/>
      <c r="V8" s="235" t="s">
        <v>32</v>
      </c>
      <c r="W8" s="235" t="s">
        <v>33</v>
      </c>
      <c r="X8" s="235" t="s">
        <v>34</v>
      </c>
      <c r="Y8" s="235"/>
      <c r="Z8" s="235" t="s">
        <v>32</v>
      </c>
      <c r="AA8" s="235" t="s">
        <v>33</v>
      </c>
      <c r="AB8" s="235" t="s">
        <v>34</v>
      </c>
      <c r="AC8" s="19"/>
      <c r="AD8" s="338"/>
      <c r="AE8" s="238" t="s">
        <v>32</v>
      </c>
      <c r="AF8" s="238" t="s">
        <v>33</v>
      </c>
      <c r="AG8" s="238" t="s">
        <v>34</v>
      </c>
      <c r="AH8" s="238"/>
      <c r="AI8" s="238" t="s">
        <v>32</v>
      </c>
      <c r="AJ8" s="238" t="s">
        <v>33</v>
      </c>
      <c r="AK8" s="238" t="s">
        <v>34</v>
      </c>
      <c r="AL8" s="238"/>
      <c r="AM8" s="238" t="s">
        <v>32</v>
      </c>
      <c r="AN8" s="238" t="s">
        <v>33</v>
      </c>
      <c r="AO8" s="238" t="s">
        <v>34</v>
      </c>
      <c r="AP8" s="238"/>
      <c r="AQ8" s="238" t="s">
        <v>32</v>
      </c>
      <c r="AR8" s="238" t="s">
        <v>33</v>
      </c>
      <c r="AS8" s="238" t="s">
        <v>34</v>
      </c>
      <c r="AT8" s="238"/>
      <c r="AU8" s="238" t="s">
        <v>32</v>
      </c>
      <c r="AV8" s="238" t="s">
        <v>33</v>
      </c>
      <c r="AW8" s="238" t="s">
        <v>34</v>
      </c>
      <c r="AX8" s="238"/>
      <c r="AY8" s="238" t="s">
        <v>32</v>
      </c>
      <c r="AZ8" s="238" t="s">
        <v>33</v>
      </c>
      <c r="BA8" s="238" t="s">
        <v>34</v>
      </c>
      <c r="BB8" s="238"/>
      <c r="BC8" s="238" t="s">
        <v>32</v>
      </c>
      <c r="BD8" s="238" t="s">
        <v>33</v>
      </c>
      <c r="BE8" s="238" t="s">
        <v>34</v>
      </c>
    </row>
    <row r="9" spans="1:61" s="72" customFormat="1" ht="13.5" x14ac:dyDescent="0.25">
      <c r="A9" s="329" t="s">
        <v>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102"/>
      <c r="AD9" s="200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</row>
    <row r="10" spans="1:61" ht="4.5" customHeight="1" x14ac:dyDescent="0.25">
      <c r="F10" s="45"/>
      <c r="G10" s="45"/>
      <c r="H10" s="45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</row>
    <row r="11" spans="1:61" ht="15" customHeight="1" x14ac:dyDescent="0.25">
      <c r="A11" s="32" t="s">
        <v>11</v>
      </c>
      <c r="B11" s="79">
        <f t="shared" ref="B11:D13" si="0">+B16+B21</f>
        <v>23465</v>
      </c>
      <c r="C11" s="79">
        <f t="shared" si="0"/>
        <v>13948</v>
      </c>
      <c r="D11" s="79">
        <f t="shared" si="0"/>
        <v>9517</v>
      </c>
      <c r="E11" s="79"/>
      <c r="F11" s="79">
        <f t="shared" ref="F11:H13" si="1">+F16+F21</f>
        <v>8246</v>
      </c>
      <c r="G11" s="79">
        <f t="shared" si="1"/>
        <v>4905</v>
      </c>
      <c r="H11" s="79">
        <f t="shared" si="1"/>
        <v>3341</v>
      </c>
      <c r="I11" s="79"/>
      <c r="J11" s="79">
        <f t="shared" ref="J11:L13" si="2">+J16+J21</f>
        <v>6479</v>
      </c>
      <c r="K11" s="79">
        <f t="shared" si="2"/>
        <v>3904</v>
      </c>
      <c r="L11" s="79">
        <f t="shared" si="2"/>
        <v>2575</v>
      </c>
      <c r="M11" s="79"/>
      <c r="N11" s="79">
        <f t="shared" ref="N11:P13" si="3">+N16+N21</f>
        <v>3329</v>
      </c>
      <c r="O11" s="79">
        <f t="shared" si="3"/>
        <v>1974</v>
      </c>
      <c r="P11" s="79">
        <f t="shared" si="3"/>
        <v>1355</v>
      </c>
      <c r="Q11" s="79"/>
      <c r="R11" s="79">
        <f t="shared" ref="R11:T13" si="4">+R16+R21</f>
        <v>4338</v>
      </c>
      <c r="S11" s="79">
        <f t="shared" si="4"/>
        <v>2545</v>
      </c>
      <c r="T11" s="79">
        <f t="shared" si="4"/>
        <v>1793</v>
      </c>
      <c r="U11" s="79"/>
      <c r="V11" s="79">
        <f t="shared" ref="V11:X13" si="5">+V16+V21</f>
        <v>1073</v>
      </c>
      <c r="W11" s="79">
        <f t="shared" si="5"/>
        <v>620</v>
      </c>
      <c r="X11" s="79">
        <f t="shared" si="5"/>
        <v>453</v>
      </c>
      <c r="Y11" s="79"/>
      <c r="Z11" s="284">
        <v>0</v>
      </c>
      <c r="AA11" s="284">
        <v>0</v>
      </c>
      <c r="AB11" s="284">
        <v>0</v>
      </c>
      <c r="AC11" s="23"/>
      <c r="AD11" s="142" t="s">
        <v>11</v>
      </c>
      <c r="AE11" s="190">
        <f t="shared" ref="AE11:AG14" si="6">+AE16+AE21</f>
        <v>231376</v>
      </c>
      <c r="AF11" s="190">
        <f t="shared" si="6"/>
        <v>115746</v>
      </c>
      <c r="AG11" s="190">
        <f t="shared" si="6"/>
        <v>115630</v>
      </c>
      <c r="AH11" s="190"/>
      <c r="AI11" s="190">
        <f t="shared" ref="AI11:AJ14" si="7">+AI16+AI21</f>
        <v>65321</v>
      </c>
      <c r="AJ11" s="190">
        <f t="shared" si="7"/>
        <v>34298</v>
      </c>
      <c r="AK11" s="144">
        <f>+AI11-AJ11</f>
        <v>31023</v>
      </c>
      <c r="AL11" s="144"/>
      <c r="AM11" s="190">
        <f t="shared" ref="AM11:AN14" si="8">+AM16+AM21</f>
        <v>51089</v>
      </c>
      <c r="AN11" s="190">
        <f t="shared" si="8"/>
        <v>25975</v>
      </c>
      <c r="AO11" s="144">
        <f>+AM11-AN11</f>
        <v>25114</v>
      </c>
      <c r="AP11" s="190"/>
      <c r="AQ11" s="190">
        <f t="shared" ref="AQ11:AR14" si="9">+AQ16+AQ21</f>
        <v>42110</v>
      </c>
      <c r="AR11" s="190">
        <f t="shared" si="9"/>
        <v>20742</v>
      </c>
      <c r="AS11" s="144">
        <f>+AQ11-AR11</f>
        <v>21368</v>
      </c>
      <c r="AT11" s="190"/>
      <c r="AU11" s="190">
        <f t="shared" ref="AU11:AV14" si="10">+AU16+AU21</f>
        <v>40622</v>
      </c>
      <c r="AV11" s="190">
        <f t="shared" si="10"/>
        <v>19737</v>
      </c>
      <c r="AW11" s="144">
        <f>+AU11-AV11</f>
        <v>20885</v>
      </c>
      <c r="AX11" s="190"/>
      <c r="AY11" s="190">
        <f t="shared" ref="AY11:AZ14" si="11">+AY16+AY21</f>
        <v>31652</v>
      </c>
      <c r="AZ11" s="190">
        <f t="shared" si="11"/>
        <v>14751</v>
      </c>
      <c r="BA11" s="144">
        <f>+AY11-AZ11</f>
        <v>16901</v>
      </c>
      <c r="BB11" s="144"/>
      <c r="BC11" s="190">
        <f t="shared" ref="BC11:BD14" si="12">+BC16+BC21</f>
        <v>582</v>
      </c>
      <c r="BD11" s="190">
        <f t="shared" si="12"/>
        <v>243</v>
      </c>
      <c r="BE11" s="144">
        <f>+BC11-BD11</f>
        <v>339</v>
      </c>
      <c r="BF11" s="47"/>
      <c r="BG11" s="47"/>
      <c r="BH11" s="47"/>
      <c r="BI11" s="47"/>
    </row>
    <row r="12" spans="1:61" ht="15" customHeight="1" x14ac:dyDescent="0.25">
      <c r="A12" s="93" t="s">
        <v>35</v>
      </c>
      <c r="B12" s="23">
        <f t="shared" si="0"/>
        <v>22942</v>
      </c>
      <c r="C12" s="23">
        <f t="shared" si="0"/>
        <v>13623</v>
      </c>
      <c r="D12" s="23">
        <f t="shared" si="0"/>
        <v>9319</v>
      </c>
      <c r="E12" s="23"/>
      <c r="F12" s="23">
        <f t="shared" si="1"/>
        <v>8072</v>
      </c>
      <c r="G12" s="23">
        <f t="shared" si="1"/>
        <v>4811</v>
      </c>
      <c r="H12" s="23">
        <f t="shared" si="1"/>
        <v>3261</v>
      </c>
      <c r="I12" s="23"/>
      <c r="J12" s="23">
        <f t="shared" si="2"/>
        <v>6354</v>
      </c>
      <c r="K12" s="23">
        <f t="shared" si="2"/>
        <v>3824</v>
      </c>
      <c r="L12" s="23">
        <f t="shared" si="2"/>
        <v>2530</v>
      </c>
      <c r="M12" s="23"/>
      <c r="N12" s="23">
        <f t="shared" si="3"/>
        <v>3256</v>
      </c>
      <c r="O12" s="23">
        <f t="shared" si="3"/>
        <v>1930</v>
      </c>
      <c r="P12" s="23">
        <f t="shared" si="3"/>
        <v>1326</v>
      </c>
      <c r="Q12" s="23"/>
      <c r="R12" s="23">
        <f t="shared" si="4"/>
        <v>4200</v>
      </c>
      <c r="S12" s="23">
        <f t="shared" si="4"/>
        <v>2445</v>
      </c>
      <c r="T12" s="23">
        <f t="shared" si="4"/>
        <v>1755</v>
      </c>
      <c r="U12" s="23"/>
      <c r="V12" s="23">
        <f t="shared" si="5"/>
        <v>1060</v>
      </c>
      <c r="W12" s="23">
        <f t="shared" si="5"/>
        <v>613</v>
      </c>
      <c r="X12" s="23">
        <f t="shared" si="5"/>
        <v>447</v>
      </c>
      <c r="Y12" s="23"/>
      <c r="Z12" s="84">
        <v>0</v>
      </c>
      <c r="AA12" s="84">
        <v>0</v>
      </c>
      <c r="AB12" s="84">
        <v>0</v>
      </c>
      <c r="AC12" s="23"/>
      <c r="AD12" s="145" t="s">
        <v>36</v>
      </c>
      <c r="AE12" s="190">
        <f t="shared" si="6"/>
        <v>193573</v>
      </c>
      <c r="AF12" s="190">
        <f t="shared" si="6"/>
        <v>97304</v>
      </c>
      <c r="AG12" s="190">
        <f t="shared" si="6"/>
        <v>96269</v>
      </c>
      <c r="AH12" s="190"/>
      <c r="AI12" s="190">
        <f t="shared" si="7"/>
        <v>57176</v>
      </c>
      <c r="AJ12" s="190">
        <f t="shared" si="7"/>
        <v>30257</v>
      </c>
      <c r="AK12" s="144">
        <f>+AI12-AJ12</f>
        <v>26919</v>
      </c>
      <c r="AL12" s="144"/>
      <c r="AM12" s="190">
        <f t="shared" si="8"/>
        <v>43560</v>
      </c>
      <c r="AN12" s="190">
        <f t="shared" si="8"/>
        <v>22306</v>
      </c>
      <c r="AO12" s="144">
        <f>+AM12-AN12</f>
        <v>21254</v>
      </c>
      <c r="AP12" s="190"/>
      <c r="AQ12" s="190">
        <f t="shared" si="9"/>
        <v>34474</v>
      </c>
      <c r="AR12" s="190">
        <f t="shared" si="9"/>
        <v>16987</v>
      </c>
      <c r="AS12" s="144">
        <f>+AQ12-AR12</f>
        <v>17487</v>
      </c>
      <c r="AT12" s="190"/>
      <c r="AU12" s="190">
        <f t="shared" si="10"/>
        <v>33333</v>
      </c>
      <c r="AV12" s="190">
        <f t="shared" si="10"/>
        <v>16183</v>
      </c>
      <c r="AW12" s="144">
        <f>+AU12-AV12</f>
        <v>17150</v>
      </c>
      <c r="AX12" s="190"/>
      <c r="AY12" s="190">
        <f t="shared" si="11"/>
        <v>24799</v>
      </c>
      <c r="AZ12" s="190">
        <f t="shared" si="11"/>
        <v>11459</v>
      </c>
      <c r="BA12" s="144">
        <f>+AY12-AZ12</f>
        <v>13340</v>
      </c>
      <c r="BB12" s="144"/>
      <c r="BC12" s="190">
        <f t="shared" si="12"/>
        <v>231</v>
      </c>
      <c r="BD12" s="190">
        <f t="shared" si="12"/>
        <v>112</v>
      </c>
      <c r="BE12" s="144">
        <f>+BC12-BD12</f>
        <v>119</v>
      </c>
      <c r="BF12" s="47"/>
      <c r="BG12" s="47"/>
      <c r="BH12" s="47"/>
      <c r="BI12" s="47"/>
    </row>
    <row r="13" spans="1:61" ht="15" customHeight="1" x14ac:dyDescent="0.25">
      <c r="A13" s="93" t="s">
        <v>37</v>
      </c>
      <c r="B13" s="23">
        <f t="shared" si="0"/>
        <v>367</v>
      </c>
      <c r="C13" s="23">
        <f t="shared" si="0"/>
        <v>254</v>
      </c>
      <c r="D13" s="23">
        <f t="shared" si="0"/>
        <v>113</v>
      </c>
      <c r="E13" s="23"/>
      <c r="F13" s="23">
        <f t="shared" si="1"/>
        <v>115</v>
      </c>
      <c r="G13" s="23">
        <f t="shared" si="1"/>
        <v>75</v>
      </c>
      <c r="H13" s="23">
        <f t="shared" si="1"/>
        <v>40</v>
      </c>
      <c r="I13" s="23"/>
      <c r="J13" s="23">
        <f t="shared" si="2"/>
        <v>88</v>
      </c>
      <c r="K13" s="23">
        <f t="shared" si="2"/>
        <v>58</v>
      </c>
      <c r="L13" s="23">
        <f t="shared" si="2"/>
        <v>30</v>
      </c>
      <c r="M13" s="23"/>
      <c r="N13" s="23">
        <f t="shared" si="3"/>
        <v>56</v>
      </c>
      <c r="O13" s="23">
        <f t="shared" si="3"/>
        <v>38</v>
      </c>
      <c r="P13" s="23">
        <f t="shared" si="3"/>
        <v>18</v>
      </c>
      <c r="Q13" s="23"/>
      <c r="R13" s="23">
        <f t="shared" si="4"/>
        <v>95</v>
      </c>
      <c r="S13" s="23">
        <f t="shared" si="4"/>
        <v>76</v>
      </c>
      <c r="T13" s="23">
        <f t="shared" si="4"/>
        <v>19</v>
      </c>
      <c r="U13" s="23"/>
      <c r="V13" s="23">
        <f t="shared" si="5"/>
        <v>13</v>
      </c>
      <c r="W13" s="23">
        <f t="shared" si="5"/>
        <v>7</v>
      </c>
      <c r="X13" s="23">
        <f t="shared" si="5"/>
        <v>6</v>
      </c>
      <c r="Y13" s="23"/>
      <c r="Z13" s="84">
        <v>0</v>
      </c>
      <c r="AA13" s="84">
        <v>0</v>
      </c>
      <c r="AB13" s="84">
        <v>0</v>
      </c>
      <c r="AC13" s="23"/>
      <c r="AD13" s="145" t="s">
        <v>38</v>
      </c>
      <c r="AE13" s="190">
        <f t="shared" si="6"/>
        <v>28456</v>
      </c>
      <c r="AF13" s="190">
        <f t="shared" si="6"/>
        <v>14453</v>
      </c>
      <c r="AG13" s="190">
        <f t="shared" si="6"/>
        <v>14003</v>
      </c>
      <c r="AH13" s="190"/>
      <c r="AI13" s="190">
        <f t="shared" si="7"/>
        <v>5977</v>
      </c>
      <c r="AJ13" s="190">
        <f t="shared" si="7"/>
        <v>3087</v>
      </c>
      <c r="AK13" s="144">
        <f>+AI13-AJ13</f>
        <v>2890</v>
      </c>
      <c r="AL13" s="144"/>
      <c r="AM13" s="190">
        <f t="shared" si="8"/>
        <v>5560</v>
      </c>
      <c r="AN13" s="190">
        <f t="shared" si="8"/>
        <v>2826</v>
      </c>
      <c r="AO13" s="144">
        <f>+AM13-AN13</f>
        <v>2734</v>
      </c>
      <c r="AP13" s="190"/>
      <c r="AQ13" s="190">
        <f t="shared" si="9"/>
        <v>5737</v>
      </c>
      <c r="AR13" s="190">
        <f t="shared" si="9"/>
        <v>2931</v>
      </c>
      <c r="AS13" s="144">
        <f>+AQ13-AR13</f>
        <v>2806</v>
      </c>
      <c r="AT13" s="190"/>
      <c r="AU13" s="190">
        <f t="shared" si="10"/>
        <v>5577</v>
      </c>
      <c r="AV13" s="190">
        <f t="shared" si="10"/>
        <v>2856</v>
      </c>
      <c r="AW13" s="144">
        <f>+AU13-AV13</f>
        <v>2721</v>
      </c>
      <c r="AX13" s="190"/>
      <c r="AY13" s="190">
        <f t="shared" si="11"/>
        <v>5254</v>
      </c>
      <c r="AZ13" s="190">
        <f t="shared" si="11"/>
        <v>2622</v>
      </c>
      <c r="BA13" s="144">
        <f>+AY13-AZ13</f>
        <v>2632</v>
      </c>
      <c r="BB13" s="144"/>
      <c r="BC13" s="190">
        <f t="shared" si="12"/>
        <v>351</v>
      </c>
      <c r="BD13" s="190">
        <f t="shared" si="12"/>
        <v>131</v>
      </c>
      <c r="BE13" s="144">
        <f>+BC13-BD13</f>
        <v>220</v>
      </c>
      <c r="BF13" s="47"/>
      <c r="BG13" s="47"/>
      <c r="BH13" s="47"/>
      <c r="BI13" s="47"/>
    </row>
    <row r="14" spans="1:61" ht="15" customHeight="1" x14ac:dyDescent="0.25">
      <c r="A14" s="94" t="s">
        <v>143</v>
      </c>
      <c r="B14" s="23">
        <f>+B19</f>
        <v>156</v>
      </c>
      <c r="C14" s="23">
        <f>+C19</f>
        <v>71</v>
      </c>
      <c r="D14" s="23">
        <f>+D19</f>
        <v>85</v>
      </c>
      <c r="E14" s="23"/>
      <c r="F14" s="23">
        <f>+F19</f>
        <v>59</v>
      </c>
      <c r="G14" s="23">
        <f>+G19</f>
        <v>19</v>
      </c>
      <c r="H14" s="23">
        <f>+H19</f>
        <v>40</v>
      </c>
      <c r="I14" s="23"/>
      <c r="J14" s="23">
        <f>+J19</f>
        <v>37</v>
      </c>
      <c r="K14" s="23">
        <f>+K19</f>
        <v>22</v>
      </c>
      <c r="L14" s="23">
        <f>+L19</f>
        <v>15</v>
      </c>
      <c r="M14" s="23"/>
      <c r="N14" s="23">
        <f>+N19</f>
        <v>17</v>
      </c>
      <c r="O14" s="23">
        <f>+O19</f>
        <v>6</v>
      </c>
      <c r="P14" s="23">
        <f>+P19</f>
        <v>11</v>
      </c>
      <c r="Q14" s="23"/>
      <c r="R14" s="23">
        <f>+R19</f>
        <v>43</v>
      </c>
      <c r="S14" s="23">
        <f>+S19</f>
        <v>24</v>
      </c>
      <c r="T14" s="23">
        <f>+T19</f>
        <v>19</v>
      </c>
      <c r="U14" s="23"/>
      <c r="V14" s="23">
        <f>+V19</f>
        <v>0</v>
      </c>
      <c r="W14" s="23">
        <f>+W19</f>
        <v>0</v>
      </c>
      <c r="X14" s="23">
        <f>+X19</f>
        <v>0</v>
      </c>
      <c r="Y14" s="23"/>
      <c r="Z14" s="84">
        <v>0</v>
      </c>
      <c r="AA14" s="84">
        <v>0</v>
      </c>
      <c r="AB14" s="84">
        <v>0</v>
      </c>
      <c r="AC14" s="23"/>
      <c r="AD14" s="145" t="s">
        <v>173</v>
      </c>
      <c r="AE14" s="190">
        <f t="shared" si="6"/>
        <v>9347</v>
      </c>
      <c r="AF14" s="190">
        <f t="shared" si="6"/>
        <v>3989</v>
      </c>
      <c r="AG14" s="190">
        <f t="shared" si="6"/>
        <v>5358</v>
      </c>
      <c r="AH14" s="190"/>
      <c r="AI14" s="190">
        <f t="shared" si="7"/>
        <v>2168</v>
      </c>
      <c r="AJ14" s="190">
        <f t="shared" si="7"/>
        <v>954</v>
      </c>
      <c r="AK14" s="144">
        <f>+AI14-AJ14</f>
        <v>1214</v>
      </c>
      <c r="AL14" s="144"/>
      <c r="AM14" s="190">
        <f t="shared" si="8"/>
        <v>1969</v>
      </c>
      <c r="AN14" s="190">
        <f t="shared" si="8"/>
        <v>843</v>
      </c>
      <c r="AO14" s="144">
        <f>+AM14-AN14</f>
        <v>1126</v>
      </c>
      <c r="AP14" s="190"/>
      <c r="AQ14" s="190">
        <f t="shared" si="9"/>
        <v>1899</v>
      </c>
      <c r="AR14" s="190">
        <f t="shared" si="9"/>
        <v>824</v>
      </c>
      <c r="AS14" s="144">
        <f>+AQ14-AR14</f>
        <v>1075</v>
      </c>
      <c r="AT14" s="190"/>
      <c r="AU14" s="190">
        <f t="shared" si="10"/>
        <v>1712</v>
      </c>
      <c r="AV14" s="190">
        <f t="shared" si="10"/>
        <v>698</v>
      </c>
      <c r="AW14" s="144">
        <f>+AU14-AV14</f>
        <v>1014</v>
      </c>
      <c r="AX14" s="190"/>
      <c r="AY14" s="190">
        <f t="shared" si="11"/>
        <v>1599</v>
      </c>
      <c r="AZ14" s="190">
        <f t="shared" si="11"/>
        <v>670</v>
      </c>
      <c r="BA14" s="144">
        <f>+AY14-AZ14</f>
        <v>929</v>
      </c>
      <c r="BB14" s="144"/>
      <c r="BC14" s="190">
        <f t="shared" si="12"/>
        <v>0</v>
      </c>
      <c r="BD14" s="190">
        <f t="shared" si="12"/>
        <v>0</v>
      </c>
      <c r="BE14" s="144">
        <f>+BC14-BD14</f>
        <v>0</v>
      </c>
      <c r="BF14" s="47"/>
      <c r="BG14" s="47"/>
      <c r="BH14" s="47"/>
      <c r="BI14" s="47"/>
    </row>
    <row r="15" spans="1:61" ht="8.25" customHeight="1" x14ac:dyDescent="0.25">
      <c r="A15" s="8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84"/>
      <c r="AA15" s="84"/>
      <c r="AB15" s="84"/>
      <c r="AC15" s="23"/>
      <c r="AD15" s="145"/>
      <c r="AE15" s="190"/>
      <c r="AF15" s="190"/>
      <c r="AG15" s="190"/>
      <c r="AH15" s="190"/>
      <c r="AI15" s="190"/>
      <c r="AJ15" s="190"/>
      <c r="AK15" s="144"/>
      <c r="AL15" s="144"/>
      <c r="AM15" s="190"/>
      <c r="AN15" s="190"/>
      <c r="AO15" s="144"/>
      <c r="AP15" s="190"/>
      <c r="AQ15" s="190"/>
      <c r="AR15" s="190"/>
      <c r="AS15" s="144"/>
      <c r="AT15" s="190"/>
      <c r="AU15" s="190"/>
      <c r="AV15" s="190"/>
      <c r="AW15" s="144"/>
      <c r="AX15" s="190"/>
      <c r="AY15" s="190"/>
      <c r="AZ15" s="190"/>
      <c r="BA15" s="144"/>
      <c r="BB15" s="144"/>
      <c r="BC15" s="190"/>
      <c r="BD15" s="190"/>
      <c r="BE15" s="144"/>
      <c r="BF15" s="47"/>
      <c r="BG15" s="47"/>
      <c r="BH15" s="47"/>
      <c r="BI15" s="47"/>
    </row>
    <row r="16" spans="1:61" ht="15" customHeight="1" x14ac:dyDescent="0.25">
      <c r="A16" s="8" t="s">
        <v>39</v>
      </c>
      <c r="B16" s="73">
        <f>SUM(B17:B19)</f>
        <v>18343</v>
      </c>
      <c r="C16" s="73">
        <f t="shared" ref="C16:D16" si="13">SUM(C17:C19)</f>
        <v>10736</v>
      </c>
      <c r="D16" s="73">
        <f t="shared" si="13"/>
        <v>7607</v>
      </c>
      <c r="E16" s="73"/>
      <c r="F16" s="73">
        <f>SUM(F17:F19)</f>
        <v>6480</v>
      </c>
      <c r="G16" s="73">
        <f t="shared" ref="G16:H16" si="14">SUM(G17:G19)</f>
        <v>3797</v>
      </c>
      <c r="H16" s="73">
        <f t="shared" si="14"/>
        <v>2683</v>
      </c>
      <c r="I16" s="113"/>
      <c r="J16" s="73">
        <f>SUM(J17:J19)</f>
        <v>5047</v>
      </c>
      <c r="K16" s="73">
        <f t="shared" ref="K16:L16" si="15">SUM(K17:K19)</f>
        <v>2962</v>
      </c>
      <c r="L16" s="73">
        <f t="shared" si="15"/>
        <v>2085</v>
      </c>
      <c r="M16" s="113"/>
      <c r="N16" s="73">
        <f>SUM(N17:N19)</f>
        <v>2670</v>
      </c>
      <c r="O16" s="73">
        <f t="shared" ref="O16:P16" si="16">SUM(O17:O19)</f>
        <v>1551</v>
      </c>
      <c r="P16" s="73">
        <f t="shared" si="16"/>
        <v>1119</v>
      </c>
      <c r="Q16" s="113"/>
      <c r="R16" s="73">
        <f>SUM(R17:R19)</f>
        <v>3290</v>
      </c>
      <c r="S16" s="73">
        <f t="shared" ref="S16:T16" si="17">SUM(S17:S19)</f>
        <v>1944</v>
      </c>
      <c r="T16" s="73">
        <f t="shared" si="17"/>
        <v>1346</v>
      </c>
      <c r="U16" s="113"/>
      <c r="V16" s="73">
        <f>SUM(V17:V19)</f>
        <v>856</v>
      </c>
      <c r="W16" s="73">
        <f t="shared" ref="W16:X16" si="18">SUM(W17:W19)</f>
        <v>482</v>
      </c>
      <c r="X16" s="73">
        <f t="shared" si="18"/>
        <v>374</v>
      </c>
      <c r="Y16" s="113"/>
      <c r="Z16" s="285">
        <f>SUM(Z17:Z19)</f>
        <v>0</v>
      </c>
      <c r="AA16" s="285">
        <f t="shared" ref="AA16:AB16" si="19">SUM(AA17:AA19)</f>
        <v>0</v>
      </c>
      <c r="AB16" s="285">
        <f t="shared" si="19"/>
        <v>0</v>
      </c>
      <c r="AC16" s="23"/>
      <c r="AD16" s="142" t="s">
        <v>39</v>
      </c>
      <c r="AE16" s="188">
        <f>SUM(AE17:AE19)</f>
        <v>183317</v>
      </c>
      <c r="AF16" s="188">
        <f>SUM(AF17:AF19)</f>
        <v>91384</v>
      </c>
      <c r="AG16" s="188">
        <f>SUM(AG17:AG19)</f>
        <v>91933</v>
      </c>
      <c r="AH16" s="188"/>
      <c r="AI16" s="188">
        <f>SUM(AI17:AI19)</f>
        <v>51847</v>
      </c>
      <c r="AJ16" s="188">
        <f>SUM(AJ17:AJ19)</f>
        <v>27104</v>
      </c>
      <c r="AK16" s="144">
        <f>+AI16-AJ16</f>
        <v>24743</v>
      </c>
      <c r="AL16" s="144"/>
      <c r="AM16" s="188">
        <f>SUM(AM17:AM19)</f>
        <v>40271</v>
      </c>
      <c r="AN16" s="188">
        <f>SUM(AN17:AN19)</f>
        <v>20383</v>
      </c>
      <c r="AO16" s="144">
        <f>+AM16-AN16</f>
        <v>19888</v>
      </c>
      <c r="AP16" s="190"/>
      <c r="AQ16" s="188">
        <f>SUM(AQ17:AQ19)</f>
        <v>33486</v>
      </c>
      <c r="AR16" s="188">
        <f>SUM(AR17:AR19)</f>
        <v>16427</v>
      </c>
      <c r="AS16" s="144">
        <f>+AQ16-AR16</f>
        <v>17059</v>
      </c>
      <c r="AT16" s="190"/>
      <c r="AU16" s="188">
        <f>SUM(AU17:AU19)</f>
        <v>32022</v>
      </c>
      <c r="AV16" s="188">
        <f>SUM(AV17:AV19)</f>
        <v>15524</v>
      </c>
      <c r="AW16" s="144">
        <f>+AU16-AV16</f>
        <v>16498</v>
      </c>
      <c r="AX16" s="190"/>
      <c r="AY16" s="188">
        <f>SUM(AY17:AY19)</f>
        <v>25109</v>
      </c>
      <c r="AZ16" s="188">
        <f>SUM(AZ17:AZ19)</f>
        <v>11703</v>
      </c>
      <c r="BA16" s="144">
        <f>+AY16-AZ16</f>
        <v>13406</v>
      </c>
      <c r="BB16" s="144"/>
      <c r="BC16" s="188">
        <f>SUM(BC17:BC19)</f>
        <v>582</v>
      </c>
      <c r="BD16" s="188">
        <f>SUM(BD17:BD19)</f>
        <v>243</v>
      </c>
      <c r="BE16" s="144">
        <f>+BC16-BD16</f>
        <v>339</v>
      </c>
      <c r="BF16" s="30"/>
      <c r="BG16" s="30"/>
      <c r="BH16" s="30"/>
      <c r="BI16" s="47"/>
    </row>
    <row r="17" spans="1:61" ht="15" customHeight="1" x14ac:dyDescent="0.25">
      <c r="A17" s="93" t="s">
        <v>35</v>
      </c>
      <c r="B17" s="28">
        <v>17822</v>
      </c>
      <c r="C17" s="28">
        <v>10412</v>
      </c>
      <c r="D17" s="28">
        <v>7410</v>
      </c>
      <c r="E17" s="28"/>
      <c r="F17" s="28">
        <v>6307</v>
      </c>
      <c r="G17" s="28">
        <v>3704</v>
      </c>
      <c r="H17" s="28">
        <f t="shared" ref="H17:H19" si="20">+F17-G17</f>
        <v>2603</v>
      </c>
      <c r="I17" s="28"/>
      <c r="J17" s="28">
        <v>4923</v>
      </c>
      <c r="K17" s="28">
        <v>2882</v>
      </c>
      <c r="L17" s="28">
        <f t="shared" ref="L17:L19" si="21">+J17-K17</f>
        <v>2041</v>
      </c>
      <c r="M17" s="28"/>
      <c r="N17" s="28">
        <v>2597</v>
      </c>
      <c r="O17" s="28">
        <v>1507</v>
      </c>
      <c r="P17" s="28">
        <f t="shared" ref="P17:P19" si="22">+N17-O17</f>
        <v>1090</v>
      </c>
      <c r="Q17" s="28"/>
      <c r="R17" s="28">
        <v>3152</v>
      </c>
      <c r="S17" s="28">
        <v>1844</v>
      </c>
      <c r="T17" s="28">
        <f t="shared" ref="T17:T19" si="23">+R17-S17</f>
        <v>1308</v>
      </c>
      <c r="U17" s="28"/>
      <c r="V17" s="28">
        <v>843</v>
      </c>
      <c r="W17" s="28">
        <v>475</v>
      </c>
      <c r="X17" s="28">
        <f t="shared" ref="X17:X19" si="24">+V17-W17</f>
        <v>368</v>
      </c>
      <c r="Y17" s="28"/>
      <c r="Z17" s="276">
        <v>0</v>
      </c>
      <c r="AA17" s="276">
        <v>0</v>
      </c>
      <c r="AB17" s="276">
        <f t="shared" ref="AB17:AB19" si="25">+Z17-AA17</f>
        <v>0</v>
      </c>
      <c r="AC17" s="28"/>
      <c r="AD17" s="145" t="s">
        <v>36</v>
      </c>
      <c r="AE17" s="146">
        <v>146194</v>
      </c>
      <c r="AF17" s="146">
        <v>73281</v>
      </c>
      <c r="AG17" s="146">
        <v>72913</v>
      </c>
      <c r="AH17" s="146"/>
      <c r="AI17" s="146">
        <v>43846</v>
      </c>
      <c r="AJ17" s="146">
        <v>23130</v>
      </c>
      <c r="AK17" s="144">
        <f>+AI17-AJ17</f>
        <v>20716</v>
      </c>
      <c r="AL17" s="144"/>
      <c r="AM17" s="146">
        <v>32875</v>
      </c>
      <c r="AN17" s="146">
        <v>16780</v>
      </c>
      <c r="AO17" s="144">
        <f>+AM17-AN17</f>
        <v>16095</v>
      </c>
      <c r="AP17" s="146"/>
      <c r="AQ17" s="146">
        <v>25990</v>
      </c>
      <c r="AR17" s="146">
        <v>12735</v>
      </c>
      <c r="AS17" s="144">
        <f>+AQ17-AR17</f>
        <v>13255</v>
      </c>
      <c r="AT17" s="146"/>
      <c r="AU17" s="146">
        <v>24852</v>
      </c>
      <c r="AV17" s="146">
        <v>12042</v>
      </c>
      <c r="AW17" s="144">
        <f>+AU17-AV17</f>
        <v>12810</v>
      </c>
      <c r="AX17" s="146"/>
      <c r="AY17" s="146">
        <v>18400</v>
      </c>
      <c r="AZ17" s="146">
        <v>8482</v>
      </c>
      <c r="BA17" s="144">
        <f>+AY17-AZ17</f>
        <v>9918</v>
      </c>
      <c r="BB17" s="144"/>
      <c r="BC17" s="146">
        <v>231</v>
      </c>
      <c r="BD17" s="146">
        <v>112</v>
      </c>
      <c r="BE17" s="144">
        <f>+BC17-BD17</f>
        <v>119</v>
      </c>
      <c r="BF17" s="30"/>
      <c r="BG17" s="30"/>
      <c r="BH17" s="30"/>
      <c r="BI17" s="47"/>
    </row>
    <row r="18" spans="1:61" ht="15" customHeight="1" x14ac:dyDescent="0.25">
      <c r="A18" s="93" t="s">
        <v>37</v>
      </c>
      <c r="B18" s="28">
        <v>365</v>
      </c>
      <c r="C18" s="28">
        <v>253</v>
      </c>
      <c r="D18" s="28">
        <v>112</v>
      </c>
      <c r="E18" s="28"/>
      <c r="F18" s="28">
        <v>114</v>
      </c>
      <c r="G18" s="28">
        <v>74</v>
      </c>
      <c r="H18" s="28">
        <f t="shared" si="20"/>
        <v>40</v>
      </c>
      <c r="I18" s="28"/>
      <c r="J18" s="28">
        <v>87</v>
      </c>
      <c r="K18" s="28">
        <v>58</v>
      </c>
      <c r="L18" s="28">
        <f t="shared" si="21"/>
        <v>29</v>
      </c>
      <c r="M18" s="28"/>
      <c r="N18" s="28">
        <v>56</v>
      </c>
      <c r="O18" s="28">
        <v>38</v>
      </c>
      <c r="P18" s="28">
        <f t="shared" si="22"/>
        <v>18</v>
      </c>
      <c r="Q18" s="28"/>
      <c r="R18" s="28">
        <v>95</v>
      </c>
      <c r="S18" s="28">
        <v>76</v>
      </c>
      <c r="T18" s="28">
        <f t="shared" si="23"/>
        <v>19</v>
      </c>
      <c r="U18" s="28"/>
      <c r="V18" s="28">
        <v>13</v>
      </c>
      <c r="W18" s="28">
        <v>7</v>
      </c>
      <c r="X18" s="28">
        <f t="shared" si="24"/>
        <v>6</v>
      </c>
      <c r="Y18" s="28"/>
      <c r="Z18" s="276">
        <v>0</v>
      </c>
      <c r="AA18" s="276">
        <v>0</v>
      </c>
      <c r="AB18" s="276">
        <f t="shared" si="25"/>
        <v>0</v>
      </c>
      <c r="AC18" s="28"/>
      <c r="AD18" s="145" t="s">
        <v>38</v>
      </c>
      <c r="AE18" s="146">
        <v>27776</v>
      </c>
      <c r="AF18" s="146">
        <v>14114</v>
      </c>
      <c r="AG18" s="146">
        <v>13662</v>
      </c>
      <c r="AH18" s="146"/>
      <c r="AI18" s="146">
        <v>5833</v>
      </c>
      <c r="AJ18" s="146">
        <v>3020</v>
      </c>
      <c r="AK18" s="144">
        <f>+AI18-AJ18</f>
        <v>2813</v>
      </c>
      <c r="AL18" s="144"/>
      <c r="AM18" s="146">
        <v>5427</v>
      </c>
      <c r="AN18" s="146">
        <v>2760</v>
      </c>
      <c r="AO18" s="144">
        <f>+AM18-AN18</f>
        <v>2667</v>
      </c>
      <c r="AP18" s="146"/>
      <c r="AQ18" s="146">
        <v>5597</v>
      </c>
      <c r="AR18" s="146">
        <v>2868</v>
      </c>
      <c r="AS18" s="144">
        <f>+AQ18-AR18</f>
        <v>2729</v>
      </c>
      <c r="AT18" s="146"/>
      <c r="AU18" s="146">
        <v>5458</v>
      </c>
      <c r="AV18" s="146">
        <v>2784</v>
      </c>
      <c r="AW18" s="144">
        <f>+AU18-AV18</f>
        <v>2674</v>
      </c>
      <c r="AX18" s="146"/>
      <c r="AY18" s="146">
        <v>5110</v>
      </c>
      <c r="AZ18" s="146">
        <v>2551</v>
      </c>
      <c r="BA18" s="144">
        <f>+AY18-AZ18</f>
        <v>2559</v>
      </c>
      <c r="BB18" s="144"/>
      <c r="BC18" s="146">
        <v>351</v>
      </c>
      <c r="BD18" s="146">
        <v>131</v>
      </c>
      <c r="BE18" s="144">
        <f>+BC18-BD18</f>
        <v>220</v>
      </c>
      <c r="BF18" s="30"/>
      <c r="BG18" s="30"/>
      <c r="BH18" s="30"/>
      <c r="BI18" s="47"/>
    </row>
    <row r="19" spans="1:61" ht="15" customHeight="1" x14ac:dyDescent="0.25">
      <c r="A19" s="94" t="s">
        <v>143</v>
      </c>
      <c r="B19" s="28">
        <v>156</v>
      </c>
      <c r="C19" s="28">
        <v>71</v>
      </c>
      <c r="D19" s="28">
        <v>85</v>
      </c>
      <c r="E19" s="28"/>
      <c r="F19" s="28">
        <v>59</v>
      </c>
      <c r="G19" s="28">
        <v>19</v>
      </c>
      <c r="H19" s="28">
        <f t="shared" si="20"/>
        <v>40</v>
      </c>
      <c r="I19" s="28"/>
      <c r="J19" s="28">
        <v>37</v>
      </c>
      <c r="K19" s="28">
        <v>22</v>
      </c>
      <c r="L19" s="28">
        <f t="shared" si="21"/>
        <v>15</v>
      </c>
      <c r="M19" s="28"/>
      <c r="N19" s="28">
        <v>17</v>
      </c>
      <c r="O19" s="28">
        <v>6</v>
      </c>
      <c r="P19" s="28">
        <f t="shared" si="22"/>
        <v>11</v>
      </c>
      <c r="Q19" s="28"/>
      <c r="R19" s="28">
        <v>43</v>
      </c>
      <c r="S19" s="28">
        <v>24</v>
      </c>
      <c r="T19" s="28">
        <f t="shared" si="23"/>
        <v>19</v>
      </c>
      <c r="U19" s="28"/>
      <c r="V19" s="28">
        <v>0</v>
      </c>
      <c r="W19" s="28">
        <v>0</v>
      </c>
      <c r="X19" s="28">
        <f t="shared" si="24"/>
        <v>0</v>
      </c>
      <c r="Y19" s="28"/>
      <c r="Z19" s="276">
        <v>0</v>
      </c>
      <c r="AA19" s="276">
        <v>0</v>
      </c>
      <c r="AB19" s="276">
        <f t="shared" si="25"/>
        <v>0</v>
      </c>
      <c r="AC19" s="28"/>
      <c r="AD19" s="145" t="s">
        <v>173</v>
      </c>
      <c r="AE19" s="146">
        <v>9347</v>
      </c>
      <c r="AF19" s="146">
        <v>3989</v>
      </c>
      <c r="AG19" s="146">
        <v>5358</v>
      </c>
      <c r="AH19" s="146"/>
      <c r="AI19" s="146">
        <v>2168</v>
      </c>
      <c r="AJ19" s="146">
        <v>954</v>
      </c>
      <c r="AK19" s="144">
        <f>+AI19-AJ19</f>
        <v>1214</v>
      </c>
      <c r="AL19" s="144"/>
      <c r="AM19" s="146">
        <v>1969</v>
      </c>
      <c r="AN19" s="146">
        <v>843</v>
      </c>
      <c r="AO19" s="144">
        <f>+AM19-AN19</f>
        <v>1126</v>
      </c>
      <c r="AP19" s="146"/>
      <c r="AQ19" s="146">
        <v>1899</v>
      </c>
      <c r="AR19" s="146">
        <v>824</v>
      </c>
      <c r="AS19" s="144">
        <f>+AQ19-AR19</f>
        <v>1075</v>
      </c>
      <c r="AT19" s="146"/>
      <c r="AU19" s="146">
        <v>1712</v>
      </c>
      <c r="AV19" s="146">
        <v>698</v>
      </c>
      <c r="AW19" s="144">
        <f>+AU19-AV19</f>
        <v>1014</v>
      </c>
      <c r="AX19" s="146"/>
      <c r="AY19" s="146">
        <v>1599</v>
      </c>
      <c r="AZ19" s="146">
        <v>670</v>
      </c>
      <c r="BA19" s="144">
        <f>+AY19-AZ19</f>
        <v>929</v>
      </c>
      <c r="BB19" s="144"/>
      <c r="BC19" s="146">
        <v>0</v>
      </c>
      <c r="BD19" s="146">
        <v>0</v>
      </c>
      <c r="BE19" s="144">
        <f>+BC19-BD19</f>
        <v>0</v>
      </c>
      <c r="BF19" s="30"/>
      <c r="BG19" s="30"/>
      <c r="BH19" s="30"/>
      <c r="BI19" s="47"/>
    </row>
    <row r="20" spans="1:61" ht="8.25" customHeight="1" x14ac:dyDescent="0.25">
      <c r="A20" s="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76"/>
      <c r="AA20" s="276"/>
      <c r="AB20" s="276"/>
      <c r="AC20" s="28"/>
      <c r="AD20" s="145"/>
      <c r="AE20" s="146"/>
      <c r="AF20" s="146"/>
      <c r="AG20" s="146"/>
      <c r="AH20" s="146"/>
      <c r="AI20" s="146"/>
      <c r="AJ20" s="146"/>
      <c r="AK20" s="144"/>
      <c r="AL20" s="144"/>
      <c r="AM20" s="146"/>
      <c r="AN20" s="146"/>
      <c r="AO20" s="144"/>
      <c r="AP20" s="146"/>
      <c r="AQ20" s="146"/>
      <c r="AR20" s="146"/>
      <c r="AS20" s="144"/>
      <c r="AT20" s="146"/>
      <c r="AU20" s="146"/>
      <c r="AV20" s="146"/>
      <c r="AW20" s="144"/>
      <c r="AX20" s="146"/>
      <c r="AY20" s="146"/>
      <c r="AZ20" s="146"/>
      <c r="BA20" s="144"/>
      <c r="BB20" s="144"/>
      <c r="BC20" s="146"/>
      <c r="BD20" s="146"/>
      <c r="BE20" s="144"/>
      <c r="BF20" s="30"/>
      <c r="BG20" s="30"/>
      <c r="BH20" s="30"/>
      <c r="BI20" s="47"/>
    </row>
    <row r="21" spans="1:61" ht="15" customHeight="1" x14ac:dyDescent="0.25">
      <c r="A21" s="8" t="s">
        <v>40</v>
      </c>
      <c r="B21" s="73">
        <f>SUM(B22:B24)</f>
        <v>5122</v>
      </c>
      <c r="C21" s="73">
        <f t="shared" ref="C21:D21" si="26">SUM(C22:C24)</f>
        <v>3212</v>
      </c>
      <c r="D21" s="73">
        <f t="shared" si="26"/>
        <v>1910</v>
      </c>
      <c r="E21" s="73"/>
      <c r="F21" s="73">
        <f>SUM(F22:F24)</f>
        <v>1766</v>
      </c>
      <c r="G21" s="73">
        <f t="shared" ref="G21:H21" si="27">SUM(G22:G24)</f>
        <v>1108</v>
      </c>
      <c r="H21" s="73">
        <f t="shared" si="27"/>
        <v>658</v>
      </c>
      <c r="I21" s="113"/>
      <c r="J21" s="73">
        <f>SUM(J22:J24)</f>
        <v>1432</v>
      </c>
      <c r="K21" s="73">
        <f t="shared" ref="K21:L21" si="28">SUM(K22:K24)</f>
        <v>942</v>
      </c>
      <c r="L21" s="73">
        <f t="shared" si="28"/>
        <v>490</v>
      </c>
      <c r="M21" s="113"/>
      <c r="N21" s="73">
        <f>SUM(N22:N24)</f>
        <v>659</v>
      </c>
      <c r="O21" s="73">
        <f t="shared" ref="O21:P21" si="29">SUM(O22:O24)</f>
        <v>423</v>
      </c>
      <c r="P21" s="73">
        <f t="shared" si="29"/>
        <v>236</v>
      </c>
      <c r="Q21" s="113"/>
      <c r="R21" s="73">
        <f>SUM(R22:R24)</f>
        <v>1048</v>
      </c>
      <c r="S21" s="73">
        <f t="shared" ref="S21:T21" si="30">SUM(S22:S24)</f>
        <v>601</v>
      </c>
      <c r="T21" s="73">
        <f t="shared" si="30"/>
        <v>447</v>
      </c>
      <c r="U21" s="113"/>
      <c r="V21" s="73">
        <f>SUM(V22:V24)</f>
        <v>217</v>
      </c>
      <c r="W21" s="73">
        <f t="shared" ref="W21:X21" si="31">SUM(W22:W24)</f>
        <v>138</v>
      </c>
      <c r="X21" s="73">
        <f t="shared" si="31"/>
        <v>79</v>
      </c>
      <c r="Y21" s="113"/>
      <c r="Z21" s="285">
        <f>SUM(Z22:Z24)</f>
        <v>0</v>
      </c>
      <c r="AA21" s="285">
        <f t="shared" ref="AA21:AB21" si="32">SUM(AA22:AA24)</f>
        <v>0</v>
      </c>
      <c r="AB21" s="285">
        <f t="shared" si="32"/>
        <v>0</v>
      </c>
      <c r="AC21" s="23"/>
      <c r="AD21" s="147" t="s">
        <v>40</v>
      </c>
      <c r="AE21" s="188">
        <f>SUM(AE22:AE24)</f>
        <v>48059</v>
      </c>
      <c r="AF21" s="188">
        <f>SUM(AF22:AF24)</f>
        <v>24362</v>
      </c>
      <c r="AG21" s="188">
        <f>SUM(AG22:AG24)</f>
        <v>23697</v>
      </c>
      <c r="AH21" s="188"/>
      <c r="AI21" s="188">
        <f>SUM(AI22:AI24)</f>
        <v>13474</v>
      </c>
      <c r="AJ21" s="188">
        <f>SUM(AJ22:AJ24)</f>
        <v>7194</v>
      </c>
      <c r="AK21" s="144">
        <f>+AI21-AJ21</f>
        <v>6280</v>
      </c>
      <c r="AL21" s="144"/>
      <c r="AM21" s="188">
        <f>SUM(AM22:AM24)</f>
        <v>10818</v>
      </c>
      <c r="AN21" s="188">
        <f>SUM(AN22:AN24)</f>
        <v>5592</v>
      </c>
      <c r="AO21" s="144">
        <f>+AM21-AN21</f>
        <v>5226</v>
      </c>
      <c r="AP21" s="190"/>
      <c r="AQ21" s="188">
        <f>SUM(AQ22:AQ24)</f>
        <v>8624</v>
      </c>
      <c r="AR21" s="188">
        <f>SUM(AR22:AR24)</f>
        <v>4315</v>
      </c>
      <c r="AS21" s="144">
        <f>+AQ21-AR21</f>
        <v>4309</v>
      </c>
      <c r="AT21" s="190"/>
      <c r="AU21" s="188">
        <f>SUM(AU22:AU24)</f>
        <v>8600</v>
      </c>
      <c r="AV21" s="188">
        <f>SUM(AV22:AV24)</f>
        <v>4213</v>
      </c>
      <c r="AW21" s="144">
        <f>+AU21-AV21</f>
        <v>4387</v>
      </c>
      <c r="AX21" s="190"/>
      <c r="AY21" s="188">
        <f>SUM(AY22:AY24)</f>
        <v>6543</v>
      </c>
      <c r="AZ21" s="188">
        <f>SUM(AZ22:AZ24)</f>
        <v>3048</v>
      </c>
      <c r="BA21" s="144">
        <f>+AY21-AZ21</f>
        <v>3495</v>
      </c>
      <c r="BB21" s="144"/>
      <c r="BC21" s="188">
        <f>SUM(BC22:BC24)</f>
        <v>0</v>
      </c>
      <c r="BD21" s="188">
        <f>SUM(BD22:BD24)</f>
        <v>0</v>
      </c>
      <c r="BE21" s="144">
        <f>+BC21-BD21</f>
        <v>0</v>
      </c>
      <c r="BF21" s="30"/>
      <c r="BG21" s="30"/>
      <c r="BH21" s="30"/>
      <c r="BI21" s="47"/>
    </row>
    <row r="22" spans="1:61" ht="15" customHeight="1" x14ac:dyDescent="0.25">
      <c r="A22" s="93" t="s">
        <v>35</v>
      </c>
      <c r="B22" s="28">
        <v>5120</v>
      </c>
      <c r="C22" s="28">
        <v>3211</v>
      </c>
      <c r="D22" s="28">
        <v>1909</v>
      </c>
      <c r="E22" s="28"/>
      <c r="F22" s="28">
        <v>1765</v>
      </c>
      <c r="G22" s="28">
        <v>1107</v>
      </c>
      <c r="H22" s="28">
        <f t="shared" ref="H22:H24" si="33">+F22-G22</f>
        <v>658</v>
      </c>
      <c r="I22" s="28"/>
      <c r="J22" s="28">
        <v>1431</v>
      </c>
      <c r="K22" s="28">
        <v>942</v>
      </c>
      <c r="L22" s="28">
        <f t="shared" ref="L22:L24" si="34">+J22-K22</f>
        <v>489</v>
      </c>
      <c r="M22" s="28"/>
      <c r="N22" s="28">
        <v>659</v>
      </c>
      <c r="O22" s="28">
        <v>423</v>
      </c>
      <c r="P22" s="28">
        <f t="shared" ref="P22:P24" si="35">+N22-O22</f>
        <v>236</v>
      </c>
      <c r="Q22" s="28"/>
      <c r="R22" s="28">
        <v>1048</v>
      </c>
      <c r="S22" s="28">
        <v>601</v>
      </c>
      <c r="T22" s="28">
        <f t="shared" ref="T22:T24" si="36">+R22-S22</f>
        <v>447</v>
      </c>
      <c r="U22" s="28"/>
      <c r="V22" s="28">
        <v>217</v>
      </c>
      <c r="W22" s="28">
        <v>138</v>
      </c>
      <c r="X22" s="28">
        <f t="shared" ref="X22:X24" si="37">+V22-W22</f>
        <v>79</v>
      </c>
      <c r="Y22" s="28"/>
      <c r="Z22" s="276">
        <v>0</v>
      </c>
      <c r="AA22" s="276">
        <v>0</v>
      </c>
      <c r="AB22" s="276">
        <f t="shared" ref="AB22:AB24" si="38">+Z22-AA22</f>
        <v>0</v>
      </c>
      <c r="AC22" s="28"/>
      <c r="AD22" s="145" t="s">
        <v>36</v>
      </c>
      <c r="AE22" s="146">
        <v>47379</v>
      </c>
      <c r="AF22" s="146">
        <v>24023</v>
      </c>
      <c r="AG22" s="146">
        <v>23356</v>
      </c>
      <c r="AH22" s="146"/>
      <c r="AI22" s="146">
        <v>13330</v>
      </c>
      <c r="AJ22" s="146">
        <v>7127</v>
      </c>
      <c r="AK22" s="144">
        <f>+AI22-AJ22</f>
        <v>6203</v>
      </c>
      <c r="AL22" s="144"/>
      <c r="AM22" s="146">
        <v>10685</v>
      </c>
      <c r="AN22" s="146">
        <v>5526</v>
      </c>
      <c r="AO22" s="144">
        <f>+AM22-AN22</f>
        <v>5159</v>
      </c>
      <c r="AP22" s="146"/>
      <c r="AQ22" s="146">
        <v>8484</v>
      </c>
      <c r="AR22" s="146">
        <v>4252</v>
      </c>
      <c r="AS22" s="144">
        <f>+AQ22-AR22</f>
        <v>4232</v>
      </c>
      <c r="AT22" s="146"/>
      <c r="AU22" s="146">
        <v>8481</v>
      </c>
      <c r="AV22" s="146">
        <v>4141</v>
      </c>
      <c r="AW22" s="144">
        <f>+AU22-AV22</f>
        <v>4340</v>
      </c>
      <c r="AX22" s="146"/>
      <c r="AY22" s="146">
        <v>6399</v>
      </c>
      <c r="AZ22" s="146">
        <v>2977</v>
      </c>
      <c r="BA22" s="144">
        <f>+AY22-AZ22</f>
        <v>3422</v>
      </c>
      <c r="BB22" s="144"/>
      <c r="BC22" s="146">
        <v>0</v>
      </c>
      <c r="BD22" s="146">
        <v>0</v>
      </c>
      <c r="BE22" s="144">
        <f>+BC22-BD22</f>
        <v>0</v>
      </c>
      <c r="BF22" s="30"/>
      <c r="BG22" s="30"/>
      <c r="BH22" s="30"/>
      <c r="BI22" s="47"/>
    </row>
    <row r="23" spans="1:61" ht="15" customHeight="1" x14ac:dyDescent="0.25">
      <c r="A23" s="93" t="s">
        <v>37</v>
      </c>
      <c r="B23" s="28">
        <v>2</v>
      </c>
      <c r="C23" s="28">
        <v>1</v>
      </c>
      <c r="D23" s="28">
        <v>1</v>
      </c>
      <c r="E23" s="28"/>
      <c r="F23" s="28">
        <v>1</v>
      </c>
      <c r="G23" s="28">
        <v>1</v>
      </c>
      <c r="H23" s="28">
        <f t="shared" si="33"/>
        <v>0</v>
      </c>
      <c r="I23" s="28"/>
      <c r="J23" s="28">
        <v>1</v>
      </c>
      <c r="K23" s="28">
        <v>0</v>
      </c>
      <c r="L23" s="28">
        <f t="shared" si="34"/>
        <v>1</v>
      </c>
      <c r="M23" s="28"/>
      <c r="N23" s="28">
        <v>0</v>
      </c>
      <c r="O23" s="28">
        <v>0</v>
      </c>
      <c r="P23" s="28">
        <f t="shared" si="35"/>
        <v>0</v>
      </c>
      <c r="Q23" s="28"/>
      <c r="R23" s="28">
        <v>0</v>
      </c>
      <c r="S23" s="28">
        <v>0</v>
      </c>
      <c r="T23" s="28">
        <f t="shared" si="36"/>
        <v>0</v>
      </c>
      <c r="U23" s="28"/>
      <c r="V23" s="28">
        <v>0</v>
      </c>
      <c r="W23" s="28">
        <v>0</v>
      </c>
      <c r="X23" s="28">
        <f t="shared" si="37"/>
        <v>0</v>
      </c>
      <c r="Y23" s="28"/>
      <c r="Z23" s="276">
        <v>0</v>
      </c>
      <c r="AA23" s="276">
        <v>0</v>
      </c>
      <c r="AB23" s="276">
        <f t="shared" si="38"/>
        <v>0</v>
      </c>
      <c r="AC23" s="28"/>
      <c r="AD23" s="148" t="s">
        <v>38</v>
      </c>
      <c r="AE23" s="146">
        <v>680</v>
      </c>
      <c r="AF23" s="146">
        <v>339</v>
      </c>
      <c r="AG23" s="146">
        <v>341</v>
      </c>
      <c r="AH23" s="146"/>
      <c r="AI23" s="146">
        <v>144</v>
      </c>
      <c r="AJ23" s="146">
        <v>67</v>
      </c>
      <c r="AK23" s="144">
        <f>+AI23-AJ23</f>
        <v>77</v>
      </c>
      <c r="AL23" s="144"/>
      <c r="AM23" s="146">
        <v>133</v>
      </c>
      <c r="AN23" s="146">
        <v>66</v>
      </c>
      <c r="AO23" s="144">
        <f>+AM23-AN23</f>
        <v>67</v>
      </c>
      <c r="AP23" s="146"/>
      <c r="AQ23" s="146">
        <v>140</v>
      </c>
      <c r="AR23" s="146">
        <v>63</v>
      </c>
      <c r="AS23" s="144">
        <f>+AQ23-AR23</f>
        <v>77</v>
      </c>
      <c r="AT23" s="146"/>
      <c r="AU23" s="146">
        <v>119</v>
      </c>
      <c r="AV23" s="146">
        <v>72</v>
      </c>
      <c r="AW23" s="144">
        <f>+AU23-AV23</f>
        <v>47</v>
      </c>
      <c r="AX23" s="146"/>
      <c r="AY23" s="146">
        <v>144</v>
      </c>
      <c r="AZ23" s="146">
        <v>71</v>
      </c>
      <c r="BA23" s="144">
        <f>+AY23-AZ23</f>
        <v>73</v>
      </c>
      <c r="BB23" s="144"/>
      <c r="BC23" s="146">
        <v>0</v>
      </c>
      <c r="BD23" s="146">
        <v>0</v>
      </c>
      <c r="BE23" s="144">
        <f>+BC23-BD23</f>
        <v>0</v>
      </c>
      <c r="BF23" s="30"/>
      <c r="BG23" s="30"/>
      <c r="BH23" s="30"/>
      <c r="BI23" s="47"/>
    </row>
    <row r="24" spans="1:61" ht="15" customHeight="1" thickBot="1" x14ac:dyDescent="0.3">
      <c r="A24" s="95" t="s">
        <v>143</v>
      </c>
      <c r="B24" s="276">
        <v>0</v>
      </c>
      <c r="C24" s="276">
        <v>0</v>
      </c>
      <c r="D24" s="276">
        <v>0</v>
      </c>
      <c r="E24" s="276"/>
      <c r="F24" s="276">
        <v>0</v>
      </c>
      <c r="G24" s="276">
        <v>0</v>
      </c>
      <c r="H24" s="276">
        <f t="shared" si="33"/>
        <v>0</v>
      </c>
      <c r="I24" s="276"/>
      <c r="J24" s="276">
        <v>0</v>
      </c>
      <c r="K24" s="276">
        <v>0</v>
      </c>
      <c r="L24" s="276">
        <f t="shared" si="34"/>
        <v>0</v>
      </c>
      <c r="M24" s="276"/>
      <c r="N24" s="276">
        <v>0</v>
      </c>
      <c r="O24" s="276">
        <v>0</v>
      </c>
      <c r="P24" s="276">
        <f t="shared" si="35"/>
        <v>0</v>
      </c>
      <c r="Q24" s="276"/>
      <c r="R24" s="276">
        <v>0</v>
      </c>
      <c r="S24" s="276">
        <v>0</v>
      </c>
      <c r="T24" s="276">
        <f t="shared" si="36"/>
        <v>0</v>
      </c>
      <c r="U24" s="276"/>
      <c r="V24" s="276">
        <v>0</v>
      </c>
      <c r="W24" s="276">
        <v>0</v>
      </c>
      <c r="X24" s="276">
        <f t="shared" si="37"/>
        <v>0</v>
      </c>
      <c r="Y24" s="276"/>
      <c r="Z24" s="276">
        <v>0</v>
      </c>
      <c r="AA24" s="276">
        <v>0</v>
      </c>
      <c r="AB24" s="276">
        <f t="shared" si="38"/>
        <v>0</v>
      </c>
      <c r="AC24" s="28"/>
      <c r="AD24" s="149" t="s">
        <v>173</v>
      </c>
      <c r="AE24" s="191">
        <f>+AI24+AM24+AQ24+AU24+AY24+BC24</f>
        <v>0</v>
      </c>
      <c r="AF24" s="191">
        <f>+AJ24+AN24+AR24+AV24+AZ24+BD24</f>
        <v>0</v>
      </c>
      <c r="AG24" s="191">
        <f>+AE24-AF24</f>
        <v>0</v>
      </c>
      <c r="AH24" s="191"/>
      <c r="AI24" s="151">
        <v>0</v>
      </c>
      <c r="AJ24" s="151">
        <v>0</v>
      </c>
      <c r="AK24" s="151">
        <f>+AI24-AJ24</f>
        <v>0</v>
      </c>
      <c r="AL24" s="151"/>
      <c r="AM24" s="151">
        <v>0</v>
      </c>
      <c r="AN24" s="151">
        <v>0</v>
      </c>
      <c r="AO24" s="151">
        <f>+AM24-AN24</f>
        <v>0</v>
      </c>
      <c r="AP24" s="151"/>
      <c r="AQ24" s="151">
        <v>0</v>
      </c>
      <c r="AR24" s="151">
        <v>0</v>
      </c>
      <c r="AS24" s="151">
        <f>+AQ24-AR24</f>
        <v>0</v>
      </c>
      <c r="AT24" s="151"/>
      <c r="AU24" s="151">
        <v>0</v>
      </c>
      <c r="AV24" s="151">
        <v>0</v>
      </c>
      <c r="AW24" s="151">
        <f>+AU24-AV24</f>
        <v>0</v>
      </c>
      <c r="AX24" s="151"/>
      <c r="AY24" s="151">
        <v>0</v>
      </c>
      <c r="AZ24" s="151">
        <v>0</v>
      </c>
      <c r="BA24" s="151">
        <f>+AY24-AZ24</f>
        <v>0</v>
      </c>
      <c r="BB24" s="151"/>
      <c r="BC24" s="151">
        <v>0</v>
      </c>
      <c r="BD24" s="151">
        <v>0</v>
      </c>
      <c r="BE24" s="151">
        <f>+BC24-BD24</f>
        <v>0</v>
      </c>
      <c r="BF24" s="30"/>
      <c r="BG24" s="30"/>
      <c r="BH24" s="30"/>
      <c r="BI24" s="47"/>
    </row>
    <row r="25" spans="1:61" ht="9" customHeight="1" x14ac:dyDescent="0.25">
      <c r="A25" s="46"/>
      <c r="B25" s="97"/>
      <c r="C25" s="97"/>
      <c r="D25" s="97"/>
      <c r="E25" s="97"/>
      <c r="AD25" s="9"/>
      <c r="AE25" s="47"/>
      <c r="AF25" s="47"/>
      <c r="AG25" s="47"/>
      <c r="AH25" s="47"/>
      <c r="AI25" s="30"/>
      <c r="AJ25" s="30"/>
      <c r="AK25" s="47"/>
      <c r="AL25" s="30"/>
      <c r="AM25" s="30"/>
      <c r="AN25" s="30"/>
      <c r="AO25" s="47"/>
      <c r="AP25" s="30"/>
      <c r="AQ25" s="30"/>
      <c r="AR25" s="30"/>
      <c r="AS25" s="47"/>
      <c r="AT25" s="30"/>
      <c r="AU25" s="30"/>
      <c r="AV25" s="30"/>
      <c r="AW25" s="47"/>
      <c r="AX25" s="30"/>
      <c r="AY25" s="30"/>
      <c r="AZ25" s="30"/>
      <c r="BA25" s="47"/>
      <c r="BB25" s="30"/>
      <c r="BC25" s="30"/>
      <c r="BD25" s="30"/>
      <c r="BE25" s="47"/>
      <c r="BF25" s="30"/>
      <c r="BG25" s="30"/>
      <c r="BH25" s="30"/>
      <c r="BI25" s="47"/>
    </row>
    <row r="26" spans="1:61" s="72" customFormat="1" ht="15" customHeight="1" x14ac:dyDescent="0.25">
      <c r="A26" s="329" t="s">
        <v>139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102"/>
      <c r="AD26" s="103"/>
      <c r="AE26" s="104"/>
      <c r="AF26" s="104"/>
      <c r="AG26" s="104"/>
      <c r="AH26" s="104"/>
      <c r="AI26" s="105"/>
      <c r="AJ26" s="105"/>
      <c r="AK26" s="104"/>
      <c r="AL26" s="105"/>
      <c r="AM26" s="105"/>
      <c r="AN26" s="105"/>
      <c r="AO26" s="104"/>
      <c r="AP26" s="105"/>
      <c r="AQ26" s="105"/>
      <c r="AR26" s="105"/>
      <c r="AS26" s="104"/>
      <c r="AT26" s="105"/>
      <c r="AU26" s="105"/>
      <c r="AV26" s="105"/>
      <c r="AW26" s="104"/>
      <c r="AX26" s="105"/>
      <c r="AY26" s="105"/>
      <c r="AZ26" s="105"/>
      <c r="BA26" s="104"/>
      <c r="BB26" s="105"/>
      <c r="BC26" s="105"/>
      <c r="BD26" s="105"/>
      <c r="BE26" s="104"/>
      <c r="BF26" s="105"/>
      <c r="BG26" s="105"/>
      <c r="BH26" s="105"/>
      <c r="BI26" s="104"/>
    </row>
    <row r="27" spans="1:61" ht="9" customHeight="1" x14ac:dyDescent="0.25">
      <c r="F27" s="45"/>
      <c r="G27" s="45"/>
      <c r="H27" s="45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5"/>
      <c r="BE27" s="45"/>
      <c r="BF27" s="45"/>
      <c r="BG27" s="45"/>
      <c r="BH27" s="45"/>
    </row>
    <row r="28" spans="1:61" ht="15" customHeight="1" x14ac:dyDescent="0.25">
      <c r="A28" s="32" t="s">
        <v>11</v>
      </c>
      <c r="B28" s="75">
        <f t="shared" ref="B28:D31" si="39">+B11/AE11*100</f>
        <v>10.141501279302952</v>
      </c>
      <c r="C28" s="75">
        <f t="shared" si="39"/>
        <v>12.050524424170165</v>
      </c>
      <c r="D28" s="75">
        <f t="shared" si="39"/>
        <v>8.2305630026809649</v>
      </c>
      <c r="E28" s="193"/>
      <c r="F28" s="75">
        <f t="shared" ref="F28:H31" si="40">+F11/AI11*100</f>
        <v>12.623811637911238</v>
      </c>
      <c r="G28" s="75">
        <f t="shared" si="40"/>
        <v>14.301125430054231</v>
      </c>
      <c r="H28" s="75">
        <f t="shared" si="40"/>
        <v>10.769429133223737</v>
      </c>
      <c r="I28" s="193"/>
      <c r="J28" s="75">
        <f t="shared" ref="J28:L31" si="41">+J11/AM11*100</f>
        <v>12.681790600716397</v>
      </c>
      <c r="K28" s="75">
        <f t="shared" si="41"/>
        <v>15.029836381135709</v>
      </c>
      <c r="L28" s="75">
        <f t="shared" si="41"/>
        <v>10.25324520187943</v>
      </c>
      <c r="M28" s="193"/>
      <c r="N28" s="75">
        <f t="shared" ref="N28:P31" si="42">+N11/AQ11*100</f>
        <v>7.9054856328663021</v>
      </c>
      <c r="O28" s="75">
        <f t="shared" si="42"/>
        <v>9.5169221868672249</v>
      </c>
      <c r="P28" s="75">
        <f t="shared" si="42"/>
        <v>6.3412579558217903</v>
      </c>
      <c r="Q28" s="193"/>
      <c r="R28" s="75">
        <f t="shared" ref="R28:T31" si="43">+R11/AU11*100</f>
        <v>10.678942444980551</v>
      </c>
      <c r="S28" s="75">
        <f t="shared" si="43"/>
        <v>12.894563510158585</v>
      </c>
      <c r="T28" s="75">
        <f t="shared" si="43"/>
        <v>8.5851089298539609</v>
      </c>
      <c r="U28" s="193"/>
      <c r="V28" s="75">
        <f t="shared" ref="V28:X31" si="44">+V11/AY11*100</f>
        <v>3.3899911537975482</v>
      </c>
      <c r="W28" s="75">
        <f t="shared" si="44"/>
        <v>4.2031048742458141</v>
      </c>
      <c r="X28" s="75">
        <f t="shared" si="44"/>
        <v>2.6803147742737119</v>
      </c>
      <c r="Y28" s="193"/>
      <c r="Z28" s="75" t="s">
        <v>8</v>
      </c>
      <c r="AA28" s="75" t="s">
        <v>8</v>
      </c>
      <c r="AB28" s="75" t="s">
        <v>8</v>
      </c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5"/>
      <c r="BE28" s="45"/>
      <c r="BF28" s="45"/>
      <c r="BG28" s="45"/>
      <c r="BH28" s="45"/>
    </row>
    <row r="29" spans="1:61" ht="15" customHeight="1" x14ac:dyDescent="0.25">
      <c r="A29" s="93" t="s">
        <v>35</v>
      </c>
      <c r="B29" s="65">
        <f t="shared" si="39"/>
        <v>11.851859505199588</v>
      </c>
      <c r="C29" s="65">
        <f t="shared" si="39"/>
        <v>14.000452191071282</v>
      </c>
      <c r="D29" s="65">
        <f t="shared" si="39"/>
        <v>9.6801670319625224</v>
      </c>
      <c r="E29" s="98"/>
      <c r="F29" s="65">
        <f t="shared" si="40"/>
        <v>14.117811669231845</v>
      </c>
      <c r="G29" s="65">
        <f t="shared" si="40"/>
        <v>15.900452787784644</v>
      </c>
      <c r="H29" s="65">
        <f t="shared" si="40"/>
        <v>12.114120138192355</v>
      </c>
      <c r="I29" s="98"/>
      <c r="J29" s="65">
        <f t="shared" si="41"/>
        <v>14.586776859504132</v>
      </c>
      <c r="K29" s="65">
        <f t="shared" si="41"/>
        <v>17.143369496996325</v>
      </c>
      <c r="L29" s="65">
        <f t="shared" si="41"/>
        <v>11.903641667450833</v>
      </c>
      <c r="M29" s="98"/>
      <c r="N29" s="65">
        <f t="shared" si="42"/>
        <v>9.4447989789406517</v>
      </c>
      <c r="O29" s="65">
        <f t="shared" si="42"/>
        <v>11.361629481368105</v>
      </c>
      <c r="P29" s="65">
        <f t="shared" si="42"/>
        <v>7.5827757762909593</v>
      </c>
      <c r="Q29" s="98"/>
      <c r="R29" s="65">
        <f t="shared" si="43"/>
        <v>12.600126001260012</v>
      </c>
      <c r="S29" s="65">
        <f t="shared" si="43"/>
        <v>15.108447135883335</v>
      </c>
      <c r="T29" s="65">
        <f t="shared" si="43"/>
        <v>10.233236151603499</v>
      </c>
      <c r="U29" s="98"/>
      <c r="V29" s="65">
        <f t="shared" si="44"/>
        <v>4.2743659018508806</v>
      </c>
      <c r="W29" s="65">
        <f t="shared" si="44"/>
        <v>5.3495069377781661</v>
      </c>
      <c r="X29" s="65">
        <f t="shared" si="44"/>
        <v>3.3508245877061471</v>
      </c>
      <c r="Y29" s="98"/>
      <c r="Z29" s="65" t="s">
        <v>8</v>
      </c>
      <c r="AA29" s="65" t="s">
        <v>8</v>
      </c>
      <c r="AB29" s="65" t="s">
        <v>8</v>
      </c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5"/>
      <c r="BE29" s="45"/>
      <c r="BF29" s="45"/>
      <c r="BG29" s="45"/>
      <c r="BH29" s="45"/>
    </row>
    <row r="30" spans="1:61" ht="15" customHeight="1" x14ac:dyDescent="0.25">
      <c r="A30" s="93" t="s">
        <v>37</v>
      </c>
      <c r="B30" s="65">
        <f t="shared" si="39"/>
        <v>1.2897104301377564</v>
      </c>
      <c r="C30" s="65">
        <f t="shared" si="39"/>
        <v>1.7574206047187437</v>
      </c>
      <c r="D30" s="65">
        <f t="shared" si="39"/>
        <v>0.80696993501392555</v>
      </c>
      <c r="E30" s="98"/>
      <c r="F30" s="65">
        <f t="shared" si="40"/>
        <v>1.9240421616195416</v>
      </c>
      <c r="G30" s="65">
        <f t="shared" si="40"/>
        <v>2.4295432458697768</v>
      </c>
      <c r="H30" s="65">
        <f t="shared" si="40"/>
        <v>1.3840830449826991</v>
      </c>
      <c r="I30" s="98"/>
      <c r="J30" s="65">
        <f t="shared" si="41"/>
        <v>1.5827338129496402</v>
      </c>
      <c r="K30" s="65">
        <f t="shared" si="41"/>
        <v>2.0523708421797595</v>
      </c>
      <c r="L30" s="65">
        <f t="shared" si="41"/>
        <v>1.097293343087052</v>
      </c>
      <c r="M30" s="98"/>
      <c r="N30" s="65">
        <f t="shared" si="42"/>
        <v>0.97611992330486319</v>
      </c>
      <c r="O30" s="65">
        <f t="shared" si="42"/>
        <v>1.2964858410098943</v>
      </c>
      <c r="P30" s="65">
        <f t="shared" si="42"/>
        <v>0.64148253741981476</v>
      </c>
      <c r="Q30" s="98"/>
      <c r="R30" s="65">
        <f t="shared" si="43"/>
        <v>1.7034247803478575</v>
      </c>
      <c r="S30" s="65">
        <f t="shared" si="43"/>
        <v>2.661064425770308</v>
      </c>
      <c r="T30" s="65">
        <f t="shared" si="43"/>
        <v>0.69827269386255053</v>
      </c>
      <c r="U30" s="98"/>
      <c r="V30" s="65">
        <f t="shared" si="44"/>
        <v>0.24743052912066998</v>
      </c>
      <c r="W30" s="65">
        <f t="shared" si="44"/>
        <v>0.26697177726926014</v>
      </c>
      <c r="X30" s="65">
        <f t="shared" si="44"/>
        <v>0.22796352583586624</v>
      </c>
      <c r="Y30" s="98"/>
      <c r="Z30" s="65" t="s">
        <v>8</v>
      </c>
      <c r="AA30" s="65" t="s">
        <v>8</v>
      </c>
      <c r="AB30" s="65" t="s">
        <v>8</v>
      </c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7"/>
      <c r="AZ30" s="47"/>
    </row>
    <row r="31" spans="1:61" ht="15" customHeight="1" x14ac:dyDescent="0.25">
      <c r="A31" s="94" t="s">
        <v>143</v>
      </c>
      <c r="B31" s="65">
        <f t="shared" si="39"/>
        <v>1.6689847009735743</v>
      </c>
      <c r="C31" s="65">
        <f t="shared" si="39"/>
        <v>1.7798947104537479</v>
      </c>
      <c r="D31" s="65">
        <f t="shared" si="39"/>
        <v>1.5864128406121687</v>
      </c>
      <c r="E31" s="98"/>
      <c r="F31" s="65">
        <f t="shared" si="40"/>
        <v>2.7214022140221403</v>
      </c>
      <c r="G31" s="65">
        <f t="shared" si="40"/>
        <v>1.9916142557651992</v>
      </c>
      <c r="H31" s="65">
        <f t="shared" si="40"/>
        <v>3.2948929159802307</v>
      </c>
      <c r="I31" s="98"/>
      <c r="J31" s="65">
        <f t="shared" si="41"/>
        <v>1.8791264601320468</v>
      </c>
      <c r="K31" s="65">
        <f t="shared" si="41"/>
        <v>2.6097271648873073</v>
      </c>
      <c r="L31" s="65">
        <f t="shared" si="41"/>
        <v>1.3321492007104796</v>
      </c>
      <c r="M31" s="98"/>
      <c r="N31" s="65">
        <f t="shared" si="42"/>
        <v>0.89520800421274349</v>
      </c>
      <c r="O31" s="65">
        <f t="shared" si="42"/>
        <v>0.72815533980582525</v>
      </c>
      <c r="P31" s="65">
        <f t="shared" si="42"/>
        <v>1.0232558139534882</v>
      </c>
      <c r="Q31" s="98"/>
      <c r="R31" s="65">
        <f t="shared" si="43"/>
        <v>2.5116822429906542</v>
      </c>
      <c r="S31" s="65">
        <f t="shared" si="43"/>
        <v>3.4383954154727796</v>
      </c>
      <c r="T31" s="65">
        <f t="shared" si="43"/>
        <v>1.8737672583826428</v>
      </c>
      <c r="U31" s="98"/>
      <c r="V31" s="65">
        <f t="shared" si="44"/>
        <v>0</v>
      </c>
      <c r="W31" s="65">
        <f t="shared" si="44"/>
        <v>0</v>
      </c>
      <c r="X31" s="65">
        <f t="shared" si="44"/>
        <v>0</v>
      </c>
      <c r="Y31" s="98"/>
      <c r="Z31" s="65" t="s">
        <v>8</v>
      </c>
      <c r="AA31" s="65" t="s">
        <v>8</v>
      </c>
      <c r="AB31" s="65" t="s">
        <v>8</v>
      </c>
      <c r="AC31" s="49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7"/>
      <c r="AZ31" s="47"/>
    </row>
    <row r="32" spans="1:61" ht="9" customHeight="1" x14ac:dyDescent="0.25">
      <c r="A32" s="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7"/>
      <c r="AZ32" s="47"/>
    </row>
    <row r="33" spans="1:52" ht="15" customHeight="1" x14ac:dyDescent="0.25">
      <c r="A33" s="8" t="s">
        <v>39</v>
      </c>
      <c r="B33" s="74">
        <f t="shared" ref="B33:D36" si="45">+B16/AE16*100</f>
        <v>10.00616418553653</v>
      </c>
      <c r="C33" s="74">
        <f t="shared" si="45"/>
        <v>11.748227260789633</v>
      </c>
      <c r="D33" s="74">
        <f t="shared" si="45"/>
        <v>8.2745042585361084</v>
      </c>
      <c r="E33" s="192"/>
      <c r="F33" s="74">
        <f t="shared" ref="F33:H36" si="46">+F16/AI16*100</f>
        <v>12.498312342083437</v>
      </c>
      <c r="G33" s="74">
        <f t="shared" si="46"/>
        <v>14.009002361275089</v>
      </c>
      <c r="H33" s="74">
        <f t="shared" si="46"/>
        <v>10.843470880653113</v>
      </c>
      <c r="I33" s="192"/>
      <c r="J33" s="74">
        <f t="shared" ref="J33:L36" si="47">+J16/AM16*100</f>
        <v>12.532591691291501</v>
      </c>
      <c r="K33" s="74">
        <f t="shared" si="47"/>
        <v>14.53171760781043</v>
      </c>
      <c r="L33" s="74">
        <f t="shared" si="47"/>
        <v>10.483708769106999</v>
      </c>
      <c r="M33" s="192"/>
      <c r="N33" s="74">
        <f t="shared" ref="N33:P36" si="48">+N16/AQ16*100</f>
        <v>7.9734814549363913</v>
      </c>
      <c r="O33" s="74">
        <f t="shared" si="48"/>
        <v>9.4417726913009066</v>
      </c>
      <c r="P33" s="74">
        <f t="shared" si="48"/>
        <v>6.559587314613986</v>
      </c>
      <c r="Q33" s="192"/>
      <c r="R33" s="74">
        <f t="shared" ref="R33:T36" si="49">+R16/AU16*100</f>
        <v>10.274186496783463</v>
      </c>
      <c r="S33" s="74">
        <f t="shared" si="49"/>
        <v>12.522545735635147</v>
      </c>
      <c r="T33" s="74">
        <f t="shared" si="49"/>
        <v>8.1585646745060014</v>
      </c>
      <c r="U33" s="192"/>
      <c r="V33" s="74">
        <f t="shared" ref="V33:X36" si="50">+V16/AY16*100</f>
        <v>3.4091361663148669</v>
      </c>
      <c r="W33" s="74">
        <f t="shared" si="50"/>
        <v>4.1186020678458517</v>
      </c>
      <c r="X33" s="74">
        <f t="shared" si="50"/>
        <v>2.7897956139042219</v>
      </c>
      <c r="Y33" s="192"/>
      <c r="Z33" s="74" t="s">
        <v>8</v>
      </c>
      <c r="AA33" s="74" t="s">
        <v>8</v>
      </c>
      <c r="AB33" s="74" t="s">
        <v>8</v>
      </c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7"/>
      <c r="AZ33" s="47"/>
    </row>
    <row r="34" spans="1:52" ht="15" customHeight="1" x14ac:dyDescent="0.25">
      <c r="A34" s="93" t="s">
        <v>35</v>
      </c>
      <c r="B34" s="65">
        <f t="shared" si="45"/>
        <v>12.190650779101741</v>
      </c>
      <c r="C34" s="65">
        <f t="shared" si="45"/>
        <v>14.208321392994092</v>
      </c>
      <c r="D34" s="65">
        <f t="shared" si="45"/>
        <v>10.16279675777982</v>
      </c>
      <c r="E34" s="98"/>
      <c r="F34" s="65">
        <f t="shared" si="46"/>
        <v>14.384436436619074</v>
      </c>
      <c r="G34" s="65">
        <f t="shared" si="46"/>
        <v>16.013834846519671</v>
      </c>
      <c r="H34" s="65">
        <f t="shared" si="46"/>
        <v>12.565167020660359</v>
      </c>
      <c r="I34" s="98"/>
      <c r="J34" s="65">
        <f t="shared" si="47"/>
        <v>14.974904942965781</v>
      </c>
      <c r="K34" s="65">
        <f t="shared" si="47"/>
        <v>17.175208581644817</v>
      </c>
      <c r="L34" s="65">
        <f t="shared" si="47"/>
        <v>12.680956818887854</v>
      </c>
      <c r="M34" s="98"/>
      <c r="N34" s="65">
        <f t="shared" si="48"/>
        <v>9.9923047325894583</v>
      </c>
      <c r="O34" s="65">
        <f t="shared" si="48"/>
        <v>11.833529642716922</v>
      </c>
      <c r="P34" s="65">
        <f t="shared" si="48"/>
        <v>8.2233119577517915</v>
      </c>
      <c r="Q34" s="98"/>
      <c r="R34" s="65">
        <f t="shared" si="49"/>
        <v>12.683083856430066</v>
      </c>
      <c r="S34" s="65">
        <f t="shared" si="49"/>
        <v>15.313070918452084</v>
      </c>
      <c r="T34" s="65">
        <f t="shared" si="49"/>
        <v>10.210772833723654</v>
      </c>
      <c r="U34" s="98"/>
      <c r="V34" s="65">
        <f t="shared" si="50"/>
        <v>4.5815217391304346</v>
      </c>
      <c r="W34" s="65">
        <f t="shared" si="50"/>
        <v>5.6000943173779767</v>
      </c>
      <c r="X34" s="65">
        <f t="shared" si="50"/>
        <v>3.7104254890098809</v>
      </c>
      <c r="Y34" s="98"/>
      <c r="Z34" s="65" t="s">
        <v>8</v>
      </c>
      <c r="AA34" s="65" t="s">
        <v>8</v>
      </c>
      <c r="AB34" s="65" t="s">
        <v>8</v>
      </c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7"/>
      <c r="AZ34" s="47"/>
    </row>
    <row r="35" spans="1:52" ht="15" customHeight="1" x14ac:dyDescent="0.25">
      <c r="A35" s="93" t="s">
        <v>37</v>
      </c>
      <c r="B35" s="65">
        <f t="shared" si="45"/>
        <v>1.3140841013824884</v>
      </c>
      <c r="C35" s="65">
        <f t="shared" si="45"/>
        <v>1.7925464078220206</v>
      </c>
      <c r="D35" s="65">
        <f t="shared" si="45"/>
        <v>0.81979212413995017</v>
      </c>
      <c r="E35" s="98"/>
      <c r="F35" s="65">
        <f t="shared" si="46"/>
        <v>1.9543973941368076</v>
      </c>
      <c r="G35" s="65">
        <f t="shared" si="46"/>
        <v>2.4503311258278146</v>
      </c>
      <c r="H35" s="65">
        <f t="shared" si="46"/>
        <v>1.4219694276573054</v>
      </c>
      <c r="I35" s="98"/>
      <c r="J35" s="65">
        <f t="shared" si="47"/>
        <v>1.6030956329463792</v>
      </c>
      <c r="K35" s="65">
        <f t="shared" si="47"/>
        <v>2.1014492753623188</v>
      </c>
      <c r="L35" s="65">
        <f t="shared" si="47"/>
        <v>1.0873640794900636</v>
      </c>
      <c r="M35" s="98"/>
      <c r="N35" s="65">
        <f t="shared" si="48"/>
        <v>1.0005360014293372</v>
      </c>
      <c r="O35" s="65">
        <f t="shared" si="48"/>
        <v>1.3249651324965133</v>
      </c>
      <c r="P35" s="65">
        <f t="shared" si="48"/>
        <v>0.65958226456577496</v>
      </c>
      <c r="Q35" s="98"/>
      <c r="R35" s="65">
        <f t="shared" si="49"/>
        <v>1.7405643092707952</v>
      </c>
      <c r="S35" s="65">
        <f t="shared" si="49"/>
        <v>2.7298850574712645</v>
      </c>
      <c r="T35" s="65">
        <f t="shared" si="49"/>
        <v>0.71054599850411371</v>
      </c>
      <c r="U35" s="98"/>
      <c r="V35" s="65">
        <f t="shared" si="50"/>
        <v>0.25440313111545992</v>
      </c>
      <c r="W35" s="65">
        <f t="shared" si="50"/>
        <v>0.27440219521756176</v>
      </c>
      <c r="X35" s="65">
        <f t="shared" si="50"/>
        <v>0.23446658851113714</v>
      </c>
      <c r="Y35" s="98"/>
      <c r="Z35" s="65" t="s">
        <v>8</v>
      </c>
      <c r="AA35" s="65" t="s">
        <v>8</v>
      </c>
      <c r="AB35" s="65" t="s">
        <v>8</v>
      </c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7"/>
      <c r="AZ35" s="47"/>
    </row>
    <row r="36" spans="1:52" ht="15" customHeight="1" x14ac:dyDescent="0.25">
      <c r="A36" s="94" t="s">
        <v>143</v>
      </c>
      <c r="B36" s="65">
        <f t="shared" si="45"/>
        <v>1.6689847009735743</v>
      </c>
      <c r="C36" s="65">
        <f t="shared" si="45"/>
        <v>1.7798947104537479</v>
      </c>
      <c r="D36" s="65">
        <f t="shared" si="45"/>
        <v>1.5864128406121687</v>
      </c>
      <c r="E36" s="98"/>
      <c r="F36" s="65">
        <f t="shared" si="46"/>
        <v>2.7214022140221403</v>
      </c>
      <c r="G36" s="65">
        <f t="shared" si="46"/>
        <v>1.9916142557651992</v>
      </c>
      <c r="H36" s="65">
        <f t="shared" si="46"/>
        <v>3.2948929159802307</v>
      </c>
      <c r="I36" s="98"/>
      <c r="J36" s="65">
        <f t="shared" si="47"/>
        <v>1.8791264601320468</v>
      </c>
      <c r="K36" s="65">
        <f t="shared" si="47"/>
        <v>2.6097271648873073</v>
      </c>
      <c r="L36" s="65">
        <f t="shared" si="47"/>
        <v>1.3321492007104796</v>
      </c>
      <c r="M36" s="98"/>
      <c r="N36" s="65">
        <f t="shared" si="48"/>
        <v>0.89520800421274349</v>
      </c>
      <c r="O36" s="65">
        <f t="shared" si="48"/>
        <v>0.72815533980582525</v>
      </c>
      <c r="P36" s="65">
        <f t="shared" si="48"/>
        <v>1.0232558139534882</v>
      </c>
      <c r="Q36" s="98"/>
      <c r="R36" s="65">
        <f t="shared" si="49"/>
        <v>2.5116822429906542</v>
      </c>
      <c r="S36" s="65">
        <f t="shared" si="49"/>
        <v>3.4383954154727796</v>
      </c>
      <c r="T36" s="65">
        <f t="shared" si="49"/>
        <v>1.8737672583826428</v>
      </c>
      <c r="U36" s="98"/>
      <c r="V36" s="65">
        <f t="shared" si="50"/>
        <v>0</v>
      </c>
      <c r="W36" s="65">
        <f t="shared" si="50"/>
        <v>0</v>
      </c>
      <c r="X36" s="65">
        <f t="shared" si="50"/>
        <v>0</v>
      </c>
      <c r="Y36" s="98"/>
      <c r="Z36" s="65" t="s">
        <v>8</v>
      </c>
      <c r="AA36" s="65" t="s">
        <v>8</v>
      </c>
      <c r="AB36" s="65" t="s">
        <v>8</v>
      </c>
      <c r="AD36" s="48"/>
      <c r="AE36" s="48"/>
      <c r="AF36" s="48"/>
      <c r="AG36" s="48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47"/>
      <c r="AZ36" s="47"/>
    </row>
    <row r="37" spans="1:52" ht="9" customHeight="1" x14ac:dyDescent="0.25">
      <c r="A37" s="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7"/>
      <c r="AZ37" s="47"/>
    </row>
    <row r="38" spans="1:52" ht="15" customHeight="1" x14ac:dyDescent="0.25">
      <c r="A38" s="8" t="s">
        <v>40</v>
      </c>
      <c r="B38" s="74">
        <f t="shared" ref="B38:D40" si="51">+B21/AE21*100</f>
        <v>10.657733202938054</v>
      </c>
      <c r="C38" s="74">
        <f t="shared" si="51"/>
        <v>13.184467613496428</v>
      </c>
      <c r="D38" s="74">
        <f t="shared" si="51"/>
        <v>8.0600919947672693</v>
      </c>
      <c r="E38" s="192"/>
      <c r="F38" s="74">
        <f t="shared" ref="F38:H40" si="52">+F21/AI21*100</f>
        <v>13.106724061154818</v>
      </c>
      <c r="G38" s="74">
        <f t="shared" si="52"/>
        <v>15.401723658604393</v>
      </c>
      <c r="H38" s="74">
        <f t="shared" si="52"/>
        <v>10.477707006369426</v>
      </c>
      <c r="I38" s="192"/>
      <c r="J38" s="74">
        <f t="shared" ref="J38:L40" si="53">+J21/AM21*100</f>
        <v>13.237197263819562</v>
      </c>
      <c r="K38" s="74">
        <f t="shared" si="53"/>
        <v>16.845493562231759</v>
      </c>
      <c r="L38" s="74">
        <f t="shared" si="53"/>
        <v>9.3761959433601234</v>
      </c>
      <c r="M38" s="192"/>
      <c r="N38" s="74">
        <f t="shared" ref="N38:P40" si="54">+N21/AQ21*100</f>
        <v>7.6414656771799638</v>
      </c>
      <c r="O38" s="74">
        <f t="shared" si="54"/>
        <v>9.8030127462340673</v>
      </c>
      <c r="P38" s="74">
        <f t="shared" si="54"/>
        <v>5.4769087955442091</v>
      </c>
      <c r="Q38" s="192"/>
      <c r="R38" s="74">
        <f t="shared" ref="R38:T40" si="55">+R21/AU21*100</f>
        <v>12.186046511627907</v>
      </c>
      <c r="S38" s="74">
        <f t="shared" si="55"/>
        <v>14.265369095656302</v>
      </c>
      <c r="T38" s="74">
        <f t="shared" si="55"/>
        <v>10.189195349897425</v>
      </c>
      <c r="U38" s="192"/>
      <c r="V38" s="74">
        <f t="shared" ref="V38:X40" si="56">+V21/AY21*100</f>
        <v>3.3165214733302766</v>
      </c>
      <c r="W38" s="74">
        <f t="shared" si="56"/>
        <v>4.5275590551181102</v>
      </c>
      <c r="X38" s="74">
        <f t="shared" si="56"/>
        <v>2.2603719599427756</v>
      </c>
      <c r="Y38" s="192"/>
      <c r="Z38" s="74" t="s">
        <v>8</v>
      </c>
      <c r="AA38" s="74" t="s">
        <v>8</v>
      </c>
      <c r="AB38" s="74" t="s">
        <v>8</v>
      </c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7"/>
      <c r="AZ38" s="47"/>
    </row>
    <row r="39" spans="1:52" ht="15" customHeight="1" x14ac:dyDescent="0.25">
      <c r="A39" s="93" t="s">
        <v>35</v>
      </c>
      <c r="B39" s="65">
        <f t="shared" si="51"/>
        <v>10.806475442706684</v>
      </c>
      <c r="C39" s="65">
        <f t="shared" si="51"/>
        <v>13.366357240977397</v>
      </c>
      <c r="D39" s="65">
        <f t="shared" si="51"/>
        <v>8.1734886110635383</v>
      </c>
      <c r="E39" s="98"/>
      <c r="F39" s="65">
        <f t="shared" si="52"/>
        <v>13.240810202550637</v>
      </c>
      <c r="G39" s="65">
        <f t="shared" si="52"/>
        <v>15.532482110284832</v>
      </c>
      <c r="H39" s="65">
        <f t="shared" si="52"/>
        <v>10.607770433661132</v>
      </c>
      <c r="I39" s="98"/>
      <c r="J39" s="65">
        <f t="shared" si="53"/>
        <v>13.392606457650913</v>
      </c>
      <c r="K39" s="65">
        <f t="shared" si="53"/>
        <v>17.046688382193267</v>
      </c>
      <c r="L39" s="65">
        <f t="shared" si="53"/>
        <v>9.4785811203721657</v>
      </c>
      <c r="M39" s="98"/>
      <c r="N39" s="65">
        <f t="shared" si="54"/>
        <v>7.7675624705327673</v>
      </c>
      <c r="O39" s="65">
        <f t="shared" si="54"/>
        <v>9.9482596425211671</v>
      </c>
      <c r="P39" s="65">
        <f t="shared" si="54"/>
        <v>5.5765595463137991</v>
      </c>
      <c r="Q39" s="98"/>
      <c r="R39" s="65">
        <f t="shared" si="55"/>
        <v>12.357033368706521</v>
      </c>
      <c r="S39" s="65">
        <f t="shared" si="55"/>
        <v>14.513402559768171</v>
      </c>
      <c r="T39" s="65">
        <f t="shared" si="55"/>
        <v>10.299539170506913</v>
      </c>
      <c r="U39" s="98"/>
      <c r="V39" s="65">
        <f t="shared" si="56"/>
        <v>3.3911548679481167</v>
      </c>
      <c r="W39" s="65">
        <f t="shared" si="56"/>
        <v>4.6355391333557279</v>
      </c>
      <c r="X39" s="65">
        <f t="shared" si="56"/>
        <v>2.3085914669783754</v>
      </c>
      <c r="Y39" s="98"/>
      <c r="Z39" s="65" t="s">
        <v>8</v>
      </c>
      <c r="AA39" s="65" t="s">
        <v>8</v>
      </c>
      <c r="AB39" s="65" t="s">
        <v>8</v>
      </c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7"/>
      <c r="AZ39" s="47"/>
    </row>
    <row r="40" spans="1:52" ht="15" customHeight="1" x14ac:dyDescent="0.25">
      <c r="A40" s="93" t="s">
        <v>37</v>
      </c>
      <c r="B40" s="65">
        <f t="shared" si="51"/>
        <v>0.29411764705882354</v>
      </c>
      <c r="C40" s="65">
        <f t="shared" si="51"/>
        <v>0.29498525073746312</v>
      </c>
      <c r="D40" s="65">
        <f t="shared" si="51"/>
        <v>0.2932551319648094</v>
      </c>
      <c r="E40" s="98"/>
      <c r="F40" s="65">
        <f t="shared" si="52"/>
        <v>0.69444444444444442</v>
      </c>
      <c r="G40" s="65">
        <f t="shared" si="52"/>
        <v>1.4925373134328357</v>
      </c>
      <c r="H40" s="65">
        <f t="shared" si="52"/>
        <v>0</v>
      </c>
      <c r="I40" s="98"/>
      <c r="J40" s="65">
        <f t="shared" si="53"/>
        <v>0.75187969924812026</v>
      </c>
      <c r="K40" s="65">
        <f t="shared" si="53"/>
        <v>0</v>
      </c>
      <c r="L40" s="65">
        <f t="shared" si="53"/>
        <v>1.4925373134328357</v>
      </c>
      <c r="M40" s="98"/>
      <c r="N40" s="65">
        <f t="shared" si="54"/>
        <v>0</v>
      </c>
      <c r="O40" s="65">
        <f t="shared" si="54"/>
        <v>0</v>
      </c>
      <c r="P40" s="65">
        <f t="shared" si="54"/>
        <v>0</v>
      </c>
      <c r="Q40" s="98"/>
      <c r="R40" s="65">
        <f t="shared" si="55"/>
        <v>0</v>
      </c>
      <c r="S40" s="65">
        <f t="shared" si="55"/>
        <v>0</v>
      </c>
      <c r="T40" s="65">
        <f t="shared" si="55"/>
        <v>0</v>
      </c>
      <c r="U40" s="98"/>
      <c r="V40" s="65">
        <f t="shared" si="56"/>
        <v>0</v>
      </c>
      <c r="W40" s="65">
        <f t="shared" si="56"/>
        <v>0</v>
      </c>
      <c r="X40" s="65">
        <f t="shared" si="56"/>
        <v>0</v>
      </c>
      <c r="Y40" s="98"/>
      <c r="Z40" s="65" t="s">
        <v>8</v>
      </c>
      <c r="AA40" s="65" t="s">
        <v>8</v>
      </c>
      <c r="AB40" s="65" t="s">
        <v>8</v>
      </c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7"/>
      <c r="AZ40" s="47"/>
    </row>
    <row r="41" spans="1:52" ht="15" customHeight="1" thickBot="1" x14ac:dyDescent="0.25">
      <c r="A41" s="96" t="s">
        <v>143</v>
      </c>
      <c r="B41" s="281" t="s">
        <v>8</v>
      </c>
      <c r="C41" s="281" t="s">
        <v>8</v>
      </c>
      <c r="D41" s="281" t="s">
        <v>8</v>
      </c>
      <c r="E41" s="282"/>
      <c r="F41" s="281" t="s">
        <v>8</v>
      </c>
      <c r="G41" s="281" t="s">
        <v>8</v>
      </c>
      <c r="H41" s="281" t="s">
        <v>8</v>
      </c>
      <c r="I41" s="282"/>
      <c r="J41" s="281" t="s">
        <v>8</v>
      </c>
      <c r="K41" s="281" t="s">
        <v>8</v>
      </c>
      <c r="L41" s="281" t="s">
        <v>8</v>
      </c>
      <c r="M41" s="282"/>
      <c r="N41" s="281" t="s">
        <v>8</v>
      </c>
      <c r="O41" s="281" t="s">
        <v>8</v>
      </c>
      <c r="P41" s="281" t="s">
        <v>8</v>
      </c>
      <c r="Q41" s="282"/>
      <c r="R41" s="281" t="s">
        <v>8</v>
      </c>
      <c r="S41" s="281" t="s">
        <v>8</v>
      </c>
      <c r="T41" s="281" t="s">
        <v>8</v>
      </c>
      <c r="U41" s="282"/>
      <c r="V41" s="281" t="s">
        <v>8</v>
      </c>
      <c r="W41" s="281" t="s">
        <v>8</v>
      </c>
      <c r="X41" s="281" t="s">
        <v>8</v>
      </c>
      <c r="Y41" s="282"/>
      <c r="Z41" s="281" t="s">
        <v>8</v>
      </c>
      <c r="AA41" s="281" t="s">
        <v>8</v>
      </c>
      <c r="AB41" s="281" t="s">
        <v>8</v>
      </c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7"/>
      <c r="AZ41" s="47"/>
    </row>
    <row r="42" spans="1:52" x14ac:dyDescent="0.25">
      <c r="A42" s="314" t="s">
        <v>140</v>
      </c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D42" s="48"/>
      <c r="AE42" s="48"/>
      <c r="AF42" s="48"/>
      <c r="AG42" s="48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47"/>
      <c r="AZ42" s="47"/>
    </row>
    <row r="43" spans="1:52" x14ac:dyDescent="0.25">
      <c r="A43" s="328" t="s">
        <v>116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7"/>
      <c r="AZ43" s="47"/>
    </row>
    <row r="44" spans="1:52" x14ac:dyDescent="0.25"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7"/>
      <c r="AZ44" s="47"/>
    </row>
    <row r="45" spans="1:52" x14ac:dyDescent="0.25"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7"/>
      <c r="AZ45" s="47"/>
    </row>
    <row r="46" spans="1:52" x14ac:dyDescent="0.25"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7"/>
      <c r="AZ46" s="47"/>
    </row>
    <row r="47" spans="1:52" x14ac:dyDescent="0.25"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</row>
    <row r="48" spans="1:52" x14ac:dyDescent="0.25"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</row>
    <row r="49" spans="30:52" x14ac:dyDescent="0.25"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</row>
  </sheetData>
  <mergeCells count="30">
    <mergeCell ref="A42:AB42"/>
    <mergeCell ref="A43:AB43"/>
    <mergeCell ref="A1:AB1"/>
    <mergeCell ref="A2:AB2"/>
    <mergeCell ref="A3:AB3"/>
    <mergeCell ref="A4:AB4"/>
    <mergeCell ref="A5:AB5"/>
    <mergeCell ref="A9:AB9"/>
    <mergeCell ref="A26:AB26"/>
    <mergeCell ref="A7:A8"/>
    <mergeCell ref="B7:D7"/>
    <mergeCell ref="F7:H7"/>
    <mergeCell ref="J7:L7"/>
    <mergeCell ref="N7:P7"/>
    <mergeCell ref="R7:T7"/>
    <mergeCell ref="V7:X7"/>
    <mergeCell ref="Z7:AB7"/>
    <mergeCell ref="AD2:BE2"/>
    <mergeCell ref="AD3:BE3"/>
    <mergeCell ref="AD4:BE4"/>
    <mergeCell ref="AD5:BE5"/>
    <mergeCell ref="AD6:BE6"/>
    <mergeCell ref="AD7:AD8"/>
    <mergeCell ref="AE7:AG7"/>
    <mergeCell ref="AI7:AK7"/>
    <mergeCell ref="AM7:AO7"/>
    <mergeCell ref="AQ7:AS7"/>
    <mergeCell ref="AU7:AW7"/>
    <mergeCell ref="AY7:BA7"/>
    <mergeCell ref="BC7:BE7"/>
  </mergeCells>
  <hyperlinks>
    <hyperlink ref="BG1" r:id="rId1" location="INDICE!A1"/>
  </hyperlinks>
  <printOptions horizontalCentered="1"/>
  <pageMargins left="0.7" right="0.7" top="0.75" bottom="0.75" header="0.3" footer="0.3"/>
  <pageSetup scale="80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0"/>
  <sheetViews>
    <sheetView zoomScaleNormal="100" zoomScaleSheetLayoutView="100" workbookViewId="0">
      <selection activeCell="BJ34" sqref="BJ34"/>
    </sheetView>
  </sheetViews>
  <sheetFormatPr baseColWidth="10" defaultRowHeight="14.25" customHeight="1" x14ac:dyDescent="0.25"/>
  <cols>
    <col min="1" max="1" width="7.5703125" style="14" bestFit="1" customWidth="1"/>
    <col min="2" max="3" width="6.7109375" style="14" customWidth="1"/>
    <col min="4" max="4" width="5.42578125" style="14" customWidth="1"/>
    <col min="5" max="5" width="1.140625" style="14" customWidth="1"/>
    <col min="6" max="8" width="5.42578125" style="14" customWidth="1"/>
    <col min="9" max="9" width="1.140625" style="14" customWidth="1"/>
    <col min="10" max="12" width="5.42578125" style="14" customWidth="1"/>
    <col min="13" max="13" width="1" style="14" customWidth="1"/>
    <col min="14" max="16" width="5.42578125" style="14" customWidth="1"/>
    <col min="17" max="17" width="1.140625" style="14" customWidth="1"/>
    <col min="18" max="20" width="5.42578125" style="14" customWidth="1"/>
    <col min="21" max="21" width="1.5703125" style="14" customWidth="1"/>
    <col min="22" max="22" width="5.42578125" style="14" customWidth="1"/>
    <col min="23" max="24" width="4.5703125" style="14" customWidth="1"/>
    <col min="25" max="25" width="1.5703125" style="14" customWidth="1"/>
    <col min="26" max="28" width="4.7109375" style="14" customWidth="1"/>
    <col min="29" max="29" width="11.42578125" style="14"/>
    <col min="30" max="33" width="6.85546875" style="14" hidden="1" customWidth="1"/>
    <col min="34" max="34" width="1.7109375" style="14" hidden="1" customWidth="1"/>
    <col min="35" max="37" width="6.85546875" style="14" hidden="1" customWidth="1"/>
    <col min="38" max="38" width="1.7109375" style="14" hidden="1" customWidth="1"/>
    <col min="39" max="41" width="6.85546875" style="14" hidden="1" customWidth="1"/>
    <col min="42" max="42" width="1.7109375" style="14" hidden="1" customWidth="1"/>
    <col min="43" max="45" width="6.85546875" style="14" hidden="1" customWidth="1"/>
    <col min="46" max="46" width="1.7109375" style="14" hidden="1" customWidth="1"/>
    <col min="47" max="49" width="6.85546875" style="14" hidden="1" customWidth="1"/>
    <col min="50" max="50" width="1.7109375" style="14" hidden="1" customWidth="1"/>
    <col min="51" max="53" width="6.85546875" style="14" hidden="1" customWidth="1"/>
    <col min="54" max="54" width="1.7109375" style="14" hidden="1" customWidth="1"/>
    <col min="55" max="57" width="6.85546875" style="14" hidden="1" customWidth="1"/>
    <col min="58" max="256" width="11.42578125" style="14"/>
    <col min="257" max="257" width="9.7109375" style="14" customWidth="1"/>
    <col min="258" max="260" width="7.42578125" style="14" customWidth="1"/>
    <col min="261" max="261" width="1.140625" style="14" customWidth="1"/>
    <col min="262" max="262" width="7.42578125" style="14" customWidth="1"/>
    <col min="263" max="264" width="6.42578125" style="14" customWidth="1"/>
    <col min="265" max="265" width="1.140625" style="14" customWidth="1"/>
    <col min="266" max="268" width="6.42578125" style="14" customWidth="1"/>
    <col min="269" max="269" width="1" style="14" customWidth="1"/>
    <col min="270" max="270" width="6.42578125" style="14" customWidth="1"/>
    <col min="271" max="272" width="6.28515625" style="14" customWidth="1"/>
    <col min="273" max="273" width="1.140625" style="14" customWidth="1"/>
    <col min="274" max="276" width="6.42578125" style="14" customWidth="1"/>
    <col min="277" max="277" width="1.5703125" style="14" customWidth="1"/>
    <col min="278" max="278" width="7.28515625" style="14" customWidth="1"/>
    <col min="279" max="280" width="6.7109375" style="14" customWidth="1"/>
    <col min="281" max="281" width="1.5703125" style="14" customWidth="1"/>
    <col min="282" max="282" width="5.5703125" style="14" customWidth="1"/>
    <col min="283" max="284" width="5.28515625" style="14" customWidth="1"/>
    <col min="285" max="512" width="11.42578125" style="14"/>
    <col min="513" max="513" width="9.7109375" style="14" customWidth="1"/>
    <col min="514" max="516" width="7.42578125" style="14" customWidth="1"/>
    <col min="517" max="517" width="1.140625" style="14" customWidth="1"/>
    <col min="518" max="518" width="7.42578125" style="14" customWidth="1"/>
    <col min="519" max="520" width="6.42578125" style="14" customWidth="1"/>
    <col min="521" max="521" width="1.140625" style="14" customWidth="1"/>
    <col min="522" max="524" width="6.42578125" style="14" customWidth="1"/>
    <col min="525" max="525" width="1" style="14" customWidth="1"/>
    <col min="526" max="526" width="6.42578125" style="14" customWidth="1"/>
    <col min="527" max="528" width="6.28515625" style="14" customWidth="1"/>
    <col min="529" max="529" width="1.140625" style="14" customWidth="1"/>
    <col min="530" max="532" width="6.42578125" style="14" customWidth="1"/>
    <col min="533" max="533" width="1.5703125" style="14" customWidth="1"/>
    <col min="534" max="534" width="7.28515625" style="14" customWidth="1"/>
    <col min="535" max="536" width="6.7109375" style="14" customWidth="1"/>
    <col min="537" max="537" width="1.5703125" style="14" customWidth="1"/>
    <col min="538" max="538" width="5.5703125" style="14" customWidth="1"/>
    <col min="539" max="540" width="5.28515625" style="14" customWidth="1"/>
    <col min="541" max="768" width="11.42578125" style="14"/>
    <col min="769" max="769" width="9.7109375" style="14" customWidth="1"/>
    <col min="770" max="772" width="7.42578125" style="14" customWidth="1"/>
    <col min="773" max="773" width="1.140625" style="14" customWidth="1"/>
    <col min="774" max="774" width="7.42578125" style="14" customWidth="1"/>
    <col min="775" max="776" width="6.42578125" style="14" customWidth="1"/>
    <col min="777" max="777" width="1.140625" style="14" customWidth="1"/>
    <col min="778" max="780" width="6.42578125" style="14" customWidth="1"/>
    <col min="781" max="781" width="1" style="14" customWidth="1"/>
    <col min="782" max="782" width="6.42578125" style="14" customWidth="1"/>
    <col min="783" max="784" width="6.28515625" style="14" customWidth="1"/>
    <col min="785" max="785" width="1.140625" style="14" customWidth="1"/>
    <col min="786" max="788" width="6.42578125" style="14" customWidth="1"/>
    <col min="789" max="789" width="1.5703125" style="14" customWidth="1"/>
    <col min="790" max="790" width="7.28515625" style="14" customWidth="1"/>
    <col min="791" max="792" width="6.7109375" style="14" customWidth="1"/>
    <col min="793" max="793" width="1.5703125" style="14" customWidth="1"/>
    <col min="794" max="794" width="5.5703125" style="14" customWidth="1"/>
    <col min="795" max="796" width="5.28515625" style="14" customWidth="1"/>
    <col min="797" max="1024" width="11.42578125" style="14"/>
    <col min="1025" max="1025" width="9.7109375" style="14" customWidth="1"/>
    <col min="1026" max="1028" width="7.42578125" style="14" customWidth="1"/>
    <col min="1029" max="1029" width="1.140625" style="14" customWidth="1"/>
    <col min="1030" max="1030" width="7.42578125" style="14" customWidth="1"/>
    <col min="1031" max="1032" width="6.42578125" style="14" customWidth="1"/>
    <col min="1033" max="1033" width="1.140625" style="14" customWidth="1"/>
    <col min="1034" max="1036" width="6.42578125" style="14" customWidth="1"/>
    <col min="1037" max="1037" width="1" style="14" customWidth="1"/>
    <col min="1038" max="1038" width="6.42578125" style="14" customWidth="1"/>
    <col min="1039" max="1040" width="6.28515625" style="14" customWidth="1"/>
    <col min="1041" max="1041" width="1.140625" style="14" customWidth="1"/>
    <col min="1042" max="1044" width="6.42578125" style="14" customWidth="1"/>
    <col min="1045" max="1045" width="1.5703125" style="14" customWidth="1"/>
    <col min="1046" max="1046" width="7.28515625" style="14" customWidth="1"/>
    <col min="1047" max="1048" width="6.7109375" style="14" customWidth="1"/>
    <col min="1049" max="1049" width="1.5703125" style="14" customWidth="1"/>
    <col min="1050" max="1050" width="5.5703125" style="14" customWidth="1"/>
    <col min="1051" max="1052" width="5.28515625" style="14" customWidth="1"/>
    <col min="1053" max="1280" width="11.42578125" style="14"/>
    <col min="1281" max="1281" width="9.7109375" style="14" customWidth="1"/>
    <col min="1282" max="1284" width="7.42578125" style="14" customWidth="1"/>
    <col min="1285" max="1285" width="1.140625" style="14" customWidth="1"/>
    <col min="1286" max="1286" width="7.42578125" style="14" customWidth="1"/>
    <col min="1287" max="1288" width="6.42578125" style="14" customWidth="1"/>
    <col min="1289" max="1289" width="1.140625" style="14" customWidth="1"/>
    <col min="1290" max="1292" width="6.42578125" style="14" customWidth="1"/>
    <col min="1293" max="1293" width="1" style="14" customWidth="1"/>
    <col min="1294" max="1294" width="6.42578125" style="14" customWidth="1"/>
    <col min="1295" max="1296" width="6.28515625" style="14" customWidth="1"/>
    <col min="1297" max="1297" width="1.140625" style="14" customWidth="1"/>
    <col min="1298" max="1300" width="6.42578125" style="14" customWidth="1"/>
    <col min="1301" max="1301" width="1.5703125" style="14" customWidth="1"/>
    <col min="1302" max="1302" width="7.28515625" style="14" customWidth="1"/>
    <col min="1303" max="1304" width="6.7109375" style="14" customWidth="1"/>
    <col min="1305" max="1305" width="1.5703125" style="14" customWidth="1"/>
    <col min="1306" max="1306" width="5.5703125" style="14" customWidth="1"/>
    <col min="1307" max="1308" width="5.28515625" style="14" customWidth="1"/>
    <col min="1309" max="1536" width="11.42578125" style="14"/>
    <col min="1537" max="1537" width="9.7109375" style="14" customWidth="1"/>
    <col min="1538" max="1540" width="7.42578125" style="14" customWidth="1"/>
    <col min="1541" max="1541" width="1.140625" style="14" customWidth="1"/>
    <col min="1542" max="1542" width="7.42578125" style="14" customWidth="1"/>
    <col min="1543" max="1544" width="6.42578125" style="14" customWidth="1"/>
    <col min="1545" max="1545" width="1.140625" style="14" customWidth="1"/>
    <col min="1546" max="1548" width="6.42578125" style="14" customWidth="1"/>
    <col min="1549" max="1549" width="1" style="14" customWidth="1"/>
    <col min="1550" max="1550" width="6.42578125" style="14" customWidth="1"/>
    <col min="1551" max="1552" width="6.28515625" style="14" customWidth="1"/>
    <col min="1553" max="1553" width="1.140625" style="14" customWidth="1"/>
    <col min="1554" max="1556" width="6.42578125" style="14" customWidth="1"/>
    <col min="1557" max="1557" width="1.5703125" style="14" customWidth="1"/>
    <col min="1558" max="1558" width="7.28515625" style="14" customWidth="1"/>
    <col min="1559" max="1560" width="6.7109375" style="14" customWidth="1"/>
    <col min="1561" max="1561" width="1.5703125" style="14" customWidth="1"/>
    <col min="1562" max="1562" width="5.5703125" style="14" customWidth="1"/>
    <col min="1563" max="1564" width="5.28515625" style="14" customWidth="1"/>
    <col min="1565" max="1792" width="11.42578125" style="14"/>
    <col min="1793" max="1793" width="9.7109375" style="14" customWidth="1"/>
    <col min="1794" max="1796" width="7.42578125" style="14" customWidth="1"/>
    <col min="1797" max="1797" width="1.140625" style="14" customWidth="1"/>
    <col min="1798" max="1798" width="7.42578125" style="14" customWidth="1"/>
    <col min="1799" max="1800" width="6.42578125" style="14" customWidth="1"/>
    <col min="1801" max="1801" width="1.140625" style="14" customWidth="1"/>
    <col min="1802" max="1804" width="6.42578125" style="14" customWidth="1"/>
    <col min="1805" max="1805" width="1" style="14" customWidth="1"/>
    <col min="1806" max="1806" width="6.42578125" style="14" customWidth="1"/>
    <col min="1807" max="1808" width="6.28515625" style="14" customWidth="1"/>
    <col min="1809" max="1809" width="1.140625" style="14" customWidth="1"/>
    <col min="1810" max="1812" width="6.42578125" style="14" customWidth="1"/>
    <col min="1813" max="1813" width="1.5703125" style="14" customWidth="1"/>
    <col min="1814" max="1814" width="7.28515625" style="14" customWidth="1"/>
    <col min="1815" max="1816" width="6.7109375" style="14" customWidth="1"/>
    <col min="1817" max="1817" width="1.5703125" style="14" customWidth="1"/>
    <col min="1818" max="1818" width="5.5703125" style="14" customWidth="1"/>
    <col min="1819" max="1820" width="5.28515625" style="14" customWidth="1"/>
    <col min="1821" max="2048" width="11.42578125" style="14"/>
    <col min="2049" max="2049" width="9.7109375" style="14" customWidth="1"/>
    <col min="2050" max="2052" width="7.42578125" style="14" customWidth="1"/>
    <col min="2053" max="2053" width="1.140625" style="14" customWidth="1"/>
    <col min="2054" max="2054" width="7.42578125" style="14" customWidth="1"/>
    <col min="2055" max="2056" width="6.42578125" style="14" customWidth="1"/>
    <col min="2057" max="2057" width="1.140625" style="14" customWidth="1"/>
    <col min="2058" max="2060" width="6.42578125" style="14" customWidth="1"/>
    <col min="2061" max="2061" width="1" style="14" customWidth="1"/>
    <col min="2062" max="2062" width="6.42578125" style="14" customWidth="1"/>
    <col min="2063" max="2064" width="6.28515625" style="14" customWidth="1"/>
    <col min="2065" max="2065" width="1.140625" style="14" customWidth="1"/>
    <col min="2066" max="2068" width="6.42578125" style="14" customWidth="1"/>
    <col min="2069" max="2069" width="1.5703125" style="14" customWidth="1"/>
    <col min="2070" max="2070" width="7.28515625" style="14" customWidth="1"/>
    <col min="2071" max="2072" width="6.7109375" style="14" customWidth="1"/>
    <col min="2073" max="2073" width="1.5703125" style="14" customWidth="1"/>
    <col min="2074" max="2074" width="5.5703125" style="14" customWidth="1"/>
    <col min="2075" max="2076" width="5.28515625" style="14" customWidth="1"/>
    <col min="2077" max="2304" width="11.42578125" style="14"/>
    <col min="2305" max="2305" width="9.7109375" style="14" customWidth="1"/>
    <col min="2306" max="2308" width="7.42578125" style="14" customWidth="1"/>
    <col min="2309" max="2309" width="1.140625" style="14" customWidth="1"/>
    <col min="2310" max="2310" width="7.42578125" style="14" customWidth="1"/>
    <col min="2311" max="2312" width="6.42578125" style="14" customWidth="1"/>
    <col min="2313" max="2313" width="1.140625" style="14" customWidth="1"/>
    <col min="2314" max="2316" width="6.42578125" style="14" customWidth="1"/>
    <col min="2317" max="2317" width="1" style="14" customWidth="1"/>
    <col min="2318" max="2318" width="6.42578125" style="14" customWidth="1"/>
    <col min="2319" max="2320" width="6.28515625" style="14" customWidth="1"/>
    <col min="2321" max="2321" width="1.140625" style="14" customWidth="1"/>
    <col min="2322" max="2324" width="6.42578125" style="14" customWidth="1"/>
    <col min="2325" max="2325" width="1.5703125" style="14" customWidth="1"/>
    <col min="2326" max="2326" width="7.28515625" style="14" customWidth="1"/>
    <col min="2327" max="2328" width="6.7109375" style="14" customWidth="1"/>
    <col min="2329" max="2329" width="1.5703125" style="14" customWidth="1"/>
    <col min="2330" max="2330" width="5.5703125" style="14" customWidth="1"/>
    <col min="2331" max="2332" width="5.28515625" style="14" customWidth="1"/>
    <col min="2333" max="2560" width="11.42578125" style="14"/>
    <col min="2561" max="2561" width="9.7109375" style="14" customWidth="1"/>
    <col min="2562" max="2564" width="7.42578125" style="14" customWidth="1"/>
    <col min="2565" max="2565" width="1.140625" style="14" customWidth="1"/>
    <col min="2566" max="2566" width="7.42578125" style="14" customWidth="1"/>
    <col min="2567" max="2568" width="6.42578125" style="14" customWidth="1"/>
    <col min="2569" max="2569" width="1.140625" style="14" customWidth="1"/>
    <col min="2570" max="2572" width="6.42578125" style="14" customWidth="1"/>
    <col min="2573" max="2573" width="1" style="14" customWidth="1"/>
    <col min="2574" max="2574" width="6.42578125" style="14" customWidth="1"/>
    <col min="2575" max="2576" width="6.28515625" style="14" customWidth="1"/>
    <col min="2577" max="2577" width="1.140625" style="14" customWidth="1"/>
    <col min="2578" max="2580" width="6.42578125" style="14" customWidth="1"/>
    <col min="2581" max="2581" width="1.5703125" style="14" customWidth="1"/>
    <col min="2582" max="2582" width="7.28515625" style="14" customWidth="1"/>
    <col min="2583" max="2584" width="6.7109375" style="14" customWidth="1"/>
    <col min="2585" max="2585" width="1.5703125" style="14" customWidth="1"/>
    <col min="2586" max="2586" width="5.5703125" style="14" customWidth="1"/>
    <col min="2587" max="2588" width="5.28515625" style="14" customWidth="1"/>
    <col min="2589" max="2816" width="11.42578125" style="14"/>
    <col min="2817" max="2817" width="9.7109375" style="14" customWidth="1"/>
    <col min="2818" max="2820" width="7.42578125" style="14" customWidth="1"/>
    <col min="2821" max="2821" width="1.140625" style="14" customWidth="1"/>
    <col min="2822" max="2822" width="7.42578125" style="14" customWidth="1"/>
    <col min="2823" max="2824" width="6.42578125" style="14" customWidth="1"/>
    <col min="2825" max="2825" width="1.140625" style="14" customWidth="1"/>
    <col min="2826" max="2828" width="6.42578125" style="14" customWidth="1"/>
    <col min="2829" max="2829" width="1" style="14" customWidth="1"/>
    <col min="2830" max="2830" width="6.42578125" style="14" customWidth="1"/>
    <col min="2831" max="2832" width="6.28515625" style="14" customWidth="1"/>
    <col min="2833" max="2833" width="1.140625" style="14" customWidth="1"/>
    <col min="2834" max="2836" width="6.42578125" style="14" customWidth="1"/>
    <col min="2837" max="2837" width="1.5703125" style="14" customWidth="1"/>
    <col min="2838" max="2838" width="7.28515625" style="14" customWidth="1"/>
    <col min="2839" max="2840" width="6.7109375" style="14" customWidth="1"/>
    <col min="2841" max="2841" width="1.5703125" style="14" customWidth="1"/>
    <col min="2842" max="2842" width="5.5703125" style="14" customWidth="1"/>
    <col min="2843" max="2844" width="5.28515625" style="14" customWidth="1"/>
    <col min="2845" max="3072" width="11.42578125" style="14"/>
    <col min="3073" max="3073" width="9.7109375" style="14" customWidth="1"/>
    <col min="3074" max="3076" width="7.42578125" style="14" customWidth="1"/>
    <col min="3077" max="3077" width="1.140625" style="14" customWidth="1"/>
    <col min="3078" max="3078" width="7.42578125" style="14" customWidth="1"/>
    <col min="3079" max="3080" width="6.42578125" style="14" customWidth="1"/>
    <col min="3081" max="3081" width="1.140625" style="14" customWidth="1"/>
    <col min="3082" max="3084" width="6.42578125" style="14" customWidth="1"/>
    <col min="3085" max="3085" width="1" style="14" customWidth="1"/>
    <col min="3086" max="3086" width="6.42578125" style="14" customWidth="1"/>
    <col min="3087" max="3088" width="6.28515625" style="14" customWidth="1"/>
    <col min="3089" max="3089" width="1.140625" style="14" customWidth="1"/>
    <col min="3090" max="3092" width="6.42578125" style="14" customWidth="1"/>
    <col min="3093" max="3093" width="1.5703125" style="14" customWidth="1"/>
    <col min="3094" max="3094" width="7.28515625" style="14" customWidth="1"/>
    <col min="3095" max="3096" width="6.7109375" style="14" customWidth="1"/>
    <col min="3097" max="3097" width="1.5703125" style="14" customWidth="1"/>
    <col min="3098" max="3098" width="5.5703125" style="14" customWidth="1"/>
    <col min="3099" max="3100" width="5.28515625" style="14" customWidth="1"/>
    <col min="3101" max="3328" width="11.42578125" style="14"/>
    <col min="3329" max="3329" width="9.7109375" style="14" customWidth="1"/>
    <col min="3330" max="3332" width="7.42578125" style="14" customWidth="1"/>
    <col min="3333" max="3333" width="1.140625" style="14" customWidth="1"/>
    <col min="3334" max="3334" width="7.42578125" style="14" customWidth="1"/>
    <col min="3335" max="3336" width="6.42578125" style="14" customWidth="1"/>
    <col min="3337" max="3337" width="1.140625" style="14" customWidth="1"/>
    <col min="3338" max="3340" width="6.42578125" style="14" customWidth="1"/>
    <col min="3341" max="3341" width="1" style="14" customWidth="1"/>
    <col min="3342" max="3342" width="6.42578125" style="14" customWidth="1"/>
    <col min="3343" max="3344" width="6.28515625" style="14" customWidth="1"/>
    <col min="3345" max="3345" width="1.140625" style="14" customWidth="1"/>
    <col min="3346" max="3348" width="6.42578125" style="14" customWidth="1"/>
    <col min="3349" max="3349" width="1.5703125" style="14" customWidth="1"/>
    <col min="3350" max="3350" width="7.28515625" style="14" customWidth="1"/>
    <col min="3351" max="3352" width="6.7109375" style="14" customWidth="1"/>
    <col min="3353" max="3353" width="1.5703125" style="14" customWidth="1"/>
    <col min="3354" max="3354" width="5.5703125" style="14" customWidth="1"/>
    <col min="3355" max="3356" width="5.28515625" style="14" customWidth="1"/>
    <col min="3357" max="3584" width="11.42578125" style="14"/>
    <col min="3585" max="3585" width="9.7109375" style="14" customWidth="1"/>
    <col min="3586" max="3588" width="7.42578125" style="14" customWidth="1"/>
    <col min="3589" max="3589" width="1.140625" style="14" customWidth="1"/>
    <col min="3590" max="3590" width="7.42578125" style="14" customWidth="1"/>
    <col min="3591" max="3592" width="6.42578125" style="14" customWidth="1"/>
    <col min="3593" max="3593" width="1.140625" style="14" customWidth="1"/>
    <col min="3594" max="3596" width="6.42578125" style="14" customWidth="1"/>
    <col min="3597" max="3597" width="1" style="14" customWidth="1"/>
    <col min="3598" max="3598" width="6.42578125" style="14" customWidth="1"/>
    <col min="3599" max="3600" width="6.28515625" style="14" customWidth="1"/>
    <col min="3601" max="3601" width="1.140625" style="14" customWidth="1"/>
    <col min="3602" max="3604" width="6.42578125" style="14" customWidth="1"/>
    <col min="3605" max="3605" width="1.5703125" style="14" customWidth="1"/>
    <col min="3606" max="3606" width="7.28515625" style="14" customWidth="1"/>
    <col min="3607" max="3608" width="6.7109375" style="14" customWidth="1"/>
    <col min="3609" max="3609" width="1.5703125" style="14" customWidth="1"/>
    <col min="3610" max="3610" width="5.5703125" style="14" customWidth="1"/>
    <col min="3611" max="3612" width="5.28515625" style="14" customWidth="1"/>
    <col min="3613" max="3840" width="11.42578125" style="14"/>
    <col min="3841" max="3841" width="9.7109375" style="14" customWidth="1"/>
    <col min="3842" max="3844" width="7.42578125" style="14" customWidth="1"/>
    <col min="3845" max="3845" width="1.140625" style="14" customWidth="1"/>
    <col min="3846" max="3846" width="7.42578125" style="14" customWidth="1"/>
    <col min="3847" max="3848" width="6.42578125" style="14" customWidth="1"/>
    <col min="3849" max="3849" width="1.140625" style="14" customWidth="1"/>
    <col min="3850" max="3852" width="6.42578125" style="14" customWidth="1"/>
    <col min="3853" max="3853" width="1" style="14" customWidth="1"/>
    <col min="3854" max="3854" width="6.42578125" style="14" customWidth="1"/>
    <col min="3855" max="3856" width="6.28515625" style="14" customWidth="1"/>
    <col min="3857" max="3857" width="1.140625" style="14" customWidth="1"/>
    <col min="3858" max="3860" width="6.42578125" style="14" customWidth="1"/>
    <col min="3861" max="3861" width="1.5703125" style="14" customWidth="1"/>
    <col min="3862" max="3862" width="7.28515625" style="14" customWidth="1"/>
    <col min="3863" max="3864" width="6.7109375" style="14" customWidth="1"/>
    <col min="3865" max="3865" width="1.5703125" style="14" customWidth="1"/>
    <col min="3866" max="3866" width="5.5703125" style="14" customWidth="1"/>
    <col min="3867" max="3868" width="5.28515625" style="14" customWidth="1"/>
    <col min="3869" max="4096" width="11.42578125" style="14"/>
    <col min="4097" max="4097" width="9.7109375" style="14" customWidth="1"/>
    <col min="4098" max="4100" width="7.42578125" style="14" customWidth="1"/>
    <col min="4101" max="4101" width="1.140625" style="14" customWidth="1"/>
    <col min="4102" max="4102" width="7.42578125" style="14" customWidth="1"/>
    <col min="4103" max="4104" width="6.42578125" style="14" customWidth="1"/>
    <col min="4105" max="4105" width="1.140625" style="14" customWidth="1"/>
    <col min="4106" max="4108" width="6.42578125" style="14" customWidth="1"/>
    <col min="4109" max="4109" width="1" style="14" customWidth="1"/>
    <col min="4110" max="4110" width="6.42578125" style="14" customWidth="1"/>
    <col min="4111" max="4112" width="6.28515625" style="14" customWidth="1"/>
    <col min="4113" max="4113" width="1.140625" style="14" customWidth="1"/>
    <col min="4114" max="4116" width="6.42578125" style="14" customWidth="1"/>
    <col min="4117" max="4117" width="1.5703125" style="14" customWidth="1"/>
    <col min="4118" max="4118" width="7.28515625" style="14" customWidth="1"/>
    <col min="4119" max="4120" width="6.7109375" style="14" customWidth="1"/>
    <col min="4121" max="4121" width="1.5703125" style="14" customWidth="1"/>
    <col min="4122" max="4122" width="5.5703125" style="14" customWidth="1"/>
    <col min="4123" max="4124" width="5.28515625" style="14" customWidth="1"/>
    <col min="4125" max="4352" width="11.42578125" style="14"/>
    <col min="4353" max="4353" width="9.7109375" style="14" customWidth="1"/>
    <col min="4354" max="4356" width="7.42578125" style="14" customWidth="1"/>
    <col min="4357" max="4357" width="1.140625" style="14" customWidth="1"/>
    <col min="4358" max="4358" width="7.42578125" style="14" customWidth="1"/>
    <col min="4359" max="4360" width="6.42578125" style="14" customWidth="1"/>
    <col min="4361" max="4361" width="1.140625" style="14" customWidth="1"/>
    <col min="4362" max="4364" width="6.42578125" style="14" customWidth="1"/>
    <col min="4365" max="4365" width="1" style="14" customWidth="1"/>
    <col min="4366" max="4366" width="6.42578125" style="14" customWidth="1"/>
    <col min="4367" max="4368" width="6.28515625" style="14" customWidth="1"/>
    <col min="4369" max="4369" width="1.140625" style="14" customWidth="1"/>
    <col min="4370" max="4372" width="6.42578125" style="14" customWidth="1"/>
    <col min="4373" max="4373" width="1.5703125" style="14" customWidth="1"/>
    <col min="4374" max="4374" width="7.28515625" style="14" customWidth="1"/>
    <col min="4375" max="4376" width="6.7109375" style="14" customWidth="1"/>
    <col min="4377" max="4377" width="1.5703125" style="14" customWidth="1"/>
    <col min="4378" max="4378" width="5.5703125" style="14" customWidth="1"/>
    <col min="4379" max="4380" width="5.28515625" style="14" customWidth="1"/>
    <col min="4381" max="4608" width="11.42578125" style="14"/>
    <col min="4609" max="4609" width="9.7109375" style="14" customWidth="1"/>
    <col min="4610" max="4612" width="7.42578125" style="14" customWidth="1"/>
    <col min="4613" max="4613" width="1.140625" style="14" customWidth="1"/>
    <col min="4614" max="4614" width="7.42578125" style="14" customWidth="1"/>
    <col min="4615" max="4616" width="6.42578125" style="14" customWidth="1"/>
    <col min="4617" max="4617" width="1.140625" style="14" customWidth="1"/>
    <col min="4618" max="4620" width="6.42578125" style="14" customWidth="1"/>
    <col min="4621" max="4621" width="1" style="14" customWidth="1"/>
    <col min="4622" max="4622" width="6.42578125" style="14" customWidth="1"/>
    <col min="4623" max="4624" width="6.28515625" style="14" customWidth="1"/>
    <col min="4625" max="4625" width="1.140625" style="14" customWidth="1"/>
    <col min="4626" max="4628" width="6.42578125" style="14" customWidth="1"/>
    <col min="4629" max="4629" width="1.5703125" style="14" customWidth="1"/>
    <col min="4630" max="4630" width="7.28515625" style="14" customWidth="1"/>
    <col min="4631" max="4632" width="6.7109375" style="14" customWidth="1"/>
    <col min="4633" max="4633" width="1.5703125" style="14" customWidth="1"/>
    <col min="4634" max="4634" width="5.5703125" style="14" customWidth="1"/>
    <col min="4635" max="4636" width="5.28515625" style="14" customWidth="1"/>
    <col min="4637" max="4864" width="11.42578125" style="14"/>
    <col min="4865" max="4865" width="9.7109375" style="14" customWidth="1"/>
    <col min="4866" max="4868" width="7.42578125" style="14" customWidth="1"/>
    <col min="4869" max="4869" width="1.140625" style="14" customWidth="1"/>
    <col min="4870" max="4870" width="7.42578125" style="14" customWidth="1"/>
    <col min="4871" max="4872" width="6.42578125" style="14" customWidth="1"/>
    <col min="4873" max="4873" width="1.140625" style="14" customWidth="1"/>
    <col min="4874" max="4876" width="6.42578125" style="14" customWidth="1"/>
    <col min="4877" max="4877" width="1" style="14" customWidth="1"/>
    <col min="4878" max="4878" width="6.42578125" style="14" customWidth="1"/>
    <col min="4879" max="4880" width="6.28515625" style="14" customWidth="1"/>
    <col min="4881" max="4881" width="1.140625" style="14" customWidth="1"/>
    <col min="4882" max="4884" width="6.42578125" style="14" customWidth="1"/>
    <col min="4885" max="4885" width="1.5703125" style="14" customWidth="1"/>
    <col min="4886" max="4886" width="7.28515625" style="14" customWidth="1"/>
    <col min="4887" max="4888" width="6.7109375" style="14" customWidth="1"/>
    <col min="4889" max="4889" width="1.5703125" style="14" customWidth="1"/>
    <col min="4890" max="4890" width="5.5703125" style="14" customWidth="1"/>
    <col min="4891" max="4892" width="5.28515625" style="14" customWidth="1"/>
    <col min="4893" max="5120" width="11.42578125" style="14"/>
    <col min="5121" max="5121" width="9.7109375" style="14" customWidth="1"/>
    <col min="5122" max="5124" width="7.42578125" style="14" customWidth="1"/>
    <col min="5125" max="5125" width="1.140625" style="14" customWidth="1"/>
    <col min="5126" max="5126" width="7.42578125" style="14" customWidth="1"/>
    <col min="5127" max="5128" width="6.42578125" style="14" customWidth="1"/>
    <col min="5129" max="5129" width="1.140625" style="14" customWidth="1"/>
    <col min="5130" max="5132" width="6.42578125" style="14" customWidth="1"/>
    <col min="5133" max="5133" width="1" style="14" customWidth="1"/>
    <col min="5134" max="5134" width="6.42578125" style="14" customWidth="1"/>
    <col min="5135" max="5136" width="6.28515625" style="14" customWidth="1"/>
    <col min="5137" max="5137" width="1.140625" style="14" customWidth="1"/>
    <col min="5138" max="5140" width="6.42578125" style="14" customWidth="1"/>
    <col min="5141" max="5141" width="1.5703125" style="14" customWidth="1"/>
    <col min="5142" max="5142" width="7.28515625" style="14" customWidth="1"/>
    <col min="5143" max="5144" width="6.7109375" style="14" customWidth="1"/>
    <col min="5145" max="5145" width="1.5703125" style="14" customWidth="1"/>
    <col min="5146" max="5146" width="5.5703125" style="14" customWidth="1"/>
    <col min="5147" max="5148" width="5.28515625" style="14" customWidth="1"/>
    <col min="5149" max="5376" width="11.42578125" style="14"/>
    <col min="5377" max="5377" width="9.7109375" style="14" customWidth="1"/>
    <col min="5378" max="5380" width="7.42578125" style="14" customWidth="1"/>
    <col min="5381" max="5381" width="1.140625" style="14" customWidth="1"/>
    <col min="5382" max="5382" width="7.42578125" style="14" customWidth="1"/>
    <col min="5383" max="5384" width="6.42578125" style="14" customWidth="1"/>
    <col min="5385" max="5385" width="1.140625" style="14" customWidth="1"/>
    <col min="5386" max="5388" width="6.42578125" style="14" customWidth="1"/>
    <col min="5389" max="5389" width="1" style="14" customWidth="1"/>
    <col min="5390" max="5390" width="6.42578125" style="14" customWidth="1"/>
    <col min="5391" max="5392" width="6.28515625" style="14" customWidth="1"/>
    <col min="5393" max="5393" width="1.140625" style="14" customWidth="1"/>
    <col min="5394" max="5396" width="6.42578125" style="14" customWidth="1"/>
    <col min="5397" max="5397" width="1.5703125" style="14" customWidth="1"/>
    <col min="5398" max="5398" width="7.28515625" style="14" customWidth="1"/>
    <col min="5399" max="5400" width="6.7109375" style="14" customWidth="1"/>
    <col min="5401" max="5401" width="1.5703125" style="14" customWidth="1"/>
    <col min="5402" max="5402" width="5.5703125" style="14" customWidth="1"/>
    <col min="5403" max="5404" width="5.28515625" style="14" customWidth="1"/>
    <col min="5405" max="5632" width="11.42578125" style="14"/>
    <col min="5633" max="5633" width="9.7109375" style="14" customWidth="1"/>
    <col min="5634" max="5636" width="7.42578125" style="14" customWidth="1"/>
    <col min="5637" max="5637" width="1.140625" style="14" customWidth="1"/>
    <col min="5638" max="5638" width="7.42578125" style="14" customWidth="1"/>
    <col min="5639" max="5640" width="6.42578125" style="14" customWidth="1"/>
    <col min="5641" max="5641" width="1.140625" style="14" customWidth="1"/>
    <col min="5642" max="5644" width="6.42578125" style="14" customWidth="1"/>
    <col min="5645" max="5645" width="1" style="14" customWidth="1"/>
    <col min="5646" max="5646" width="6.42578125" style="14" customWidth="1"/>
    <col min="5647" max="5648" width="6.28515625" style="14" customWidth="1"/>
    <col min="5649" max="5649" width="1.140625" style="14" customWidth="1"/>
    <col min="5650" max="5652" width="6.42578125" style="14" customWidth="1"/>
    <col min="5653" max="5653" width="1.5703125" style="14" customWidth="1"/>
    <col min="5654" max="5654" width="7.28515625" style="14" customWidth="1"/>
    <col min="5655" max="5656" width="6.7109375" style="14" customWidth="1"/>
    <col min="5657" max="5657" width="1.5703125" style="14" customWidth="1"/>
    <col min="5658" max="5658" width="5.5703125" style="14" customWidth="1"/>
    <col min="5659" max="5660" width="5.28515625" style="14" customWidth="1"/>
    <col min="5661" max="5888" width="11.42578125" style="14"/>
    <col min="5889" max="5889" width="9.7109375" style="14" customWidth="1"/>
    <col min="5890" max="5892" width="7.42578125" style="14" customWidth="1"/>
    <col min="5893" max="5893" width="1.140625" style="14" customWidth="1"/>
    <col min="5894" max="5894" width="7.42578125" style="14" customWidth="1"/>
    <col min="5895" max="5896" width="6.42578125" style="14" customWidth="1"/>
    <col min="5897" max="5897" width="1.140625" style="14" customWidth="1"/>
    <col min="5898" max="5900" width="6.42578125" style="14" customWidth="1"/>
    <col min="5901" max="5901" width="1" style="14" customWidth="1"/>
    <col min="5902" max="5902" width="6.42578125" style="14" customWidth="1"/>
    <col min="5903" max="5904" width="6.28515625" style="14" customWidth="1"/>
    <col min="5905" max="5905" width="1.140625" style="14" customWidth="1"/>
    <col min="5906" max="5908" width="6.42578125" style="14" customWidth="1"/>
    <col min="5909" max="5909" width="1.5703125" style="14" customWidth="1"/>
    <col min="5910" max="5910" width="7.28515625" style="14" customWidth="1"/>
    <col min="5911" max="5912" width="6.7109375" style="14" customWidth="1"/>
    <col min="5913" max="5913" width="1.5703125" style="14" customWidth="1"/>
    <col min="5914" max="5914" width="5.5703125" style="14" customWidth="1"/>
    <col min="5915" max="5916" width="5.28515625" style="14" customWidth="1"/>
    <col min="5917" max="6144" width="11.42578125" style="14"/>
    <col min="6145" max="6145" width="9.7109375" style="14" customWidth="1"/>
    <col min="6146" max="6148" width="7.42578125" style="14" customWidth="1"/>
    <col min="6149" max="6149" width="1.140625" style="14" customWidth="1"/>
    <col min="6150" max="6150" width="7.42578125" style="14" customWidth="1"/>
    <col min="6151" max="6152" width="6.42578125" style="14" customWidth="1"/>
    <col min="6153" max="6153" width="1.140625" style="14" customWidth="1"/>
    <col min="6154" max="6156" width="6.42578125" style="14" customWidth="1"/>
    <col min="6157" max="6157" width="1" style="14" customWidth="1"/>
    <col min="6158" max="6158" width="6.42578125" style="14" customWidth="1"/>
    <col min="6159" max="6160" width="6.28515625" style="14" customWidth="1"/>
    <col min="6161" max="6161" width="1.140625" style="14" customWidth="1"/>
    <col min="6162" max="6164" width="6.42578125" style="14" customWidth="1"/>
    <col min="6165" max="6165" width="1.5703125" style="14" customWidth="1"/>
    <col min="6166" max="6166" width="7.28515625" style="14" customWidth="1"/>
    <col min="6167" max="6168" width="6.7109375" style="14" customWidth="1"/>
    <col min="6169" max="6169" width="1.5703125" style="14" customWidth="1"/>
    <col min="6170" max="6170" width="5.5703125" style="14" customWidth="1"/>
    <col min="6171" max="6172" width="5.28515625" style="14" customWidth="1"/>
    <col min="6173" max="6400" width="11.42578125" style="14"/>
    <col min="6401" max="6401" width="9.7109375" style="14" customWidth="1"/>
    <col min="6402" max="6404" width="7.42578125" style="14" customWidth="1"/>
    <col min="6405" max="6405" width="1.140625" style="14" customWidth="1"/>
    <col min="6406" max="6406" width="7.42578125" style="14" customWidth="1"/>
    <col min="6407" max="6408" width="6.42578125" style="14" customWidth="1"/>
    <col min="6409" max="6409" width="1.140625" style="14" customWidth="1"/>
    <col min="6410" max="6412" width="6.42578125" style="14" customWidth="1"/>
    <col min="6413" max="6413" width="1" style="14" customWidth="1"/>
    <col min="6414" max="6414" width="6.42578125" style="14" customWidth="1"/>
    <col min="6415" max="6416" width="6.28515625" style="14" customWidth="1"/>
    <col min="6417" max="6417" width="1.140625" style="14" customWidth="1"/>
    <col min="6418" max="6420" width="6.42578125" style="14" customWidth="1"/>
    <col min="6421" max="6421" width="1.5703125" style="14" customWidth="1"/>
    <col min="6422" max="6422" width="7.28515625" style="14" customWidth="1"/>
    <col min="6423" max="6424" width="6.7109375" style="14" customWidth="1"/>
    <col min="6425" max="6425" width="1.5703125" style="14" customWidth="1"/>
    <col min="6426" max="6426" width="5.5703125" style="14" customWidth="1"/>
    <col min="6427" max="6428" width="5.28515625" style="14" customWidth="1"/>
    <col min="6429" max="6656" width="11.42578125" style="14"/>
    <col min="6657" max="6657" width="9.7109375" style="14" customWidth="1"/>
    <col min="6658" max="6660" width="7.42578125" style="14" customWidth="1"/>
    <col min="6661" max="6661" width="1.140625" style="14" customWidth="1"/>
    <col min="6662" max="6662" width="7.42578125" style="14" customWidth="1"/>
    <col min="6663" max="6664" width="6.42578125" style="14" customWidth="1"/>
    <col min="6665" max="6665" width="1.140625" style="14" customWidth="1"/>
    <col min="6666" max="6668" width="6.42578125" style="14" customWidth="1"/>
    <col min="6669" max="6669" width="1" style="14" customWidth="1"/>
    <col min="6670" max="6670" width="6.42578125" style="14" customWidth="1"/>
    <col min="6671" max="6672" width="6.28515625" style="14" customWidth="1"/>
    <col min="6673" max="6673" width="1.140625" style="14" customWidth="1"/>
    <col min="6674" max="6676" width="6.42578125" style="14" customWidth="1"/>
    <col min="6677" max="6677" width="1.5703125" style="14" customWidth="1"/>
    <col min="6678" max="6678" width="7.28515625" style="14" customWidth="1"/>
    <col min="6679" max="6680" width="6.7109375" style="14" customWidth="1"/>
    <col min="6681" max="6681" width="1.5703125" style="14" customWidth="1"/>
    <col min="6682" max="6682" width="5.5703125" style="14" customWidth="1"/>
    <col min="6683" max="6684" width="5.28515625" style="14" customWidth="1"/>
    <col min="6685" max="6912" width="11.42578125" style="14"/>
    <col min="6913" max="6913" width="9.7109375" style="14" customWidth="1"/>
    <col min="6914" max="6916" width="7.42578125" style="14" customWidth="1"/>
    <col min="6917" max="6917" width="1.140625" style="14" customWidth="1"/>
    <col min="6918" max="6918" width="7.42578125" style="14" customWidth="1"/>
    <col min="6919" max="6920" width="6.42578125" style="14" customWidth="1"/>
    <col min="6921" max="6921" width="1.140625" style="14" customWidth="1"/>
    <col min="6922" max="6924" width="6.42578125" style="14" customWidth="1"/>
    <col min="6925" max="6925" width="1" style="14" customWidth="1"/>
    <col min="6926" max="6926" width="6.42578125" style="14" customWidth="1"/>
    <col min="6927" max="6928" width="6.28515625" style="14" customWidth="1"/>
    <col min="6929" max="6929" width="1.140625" style="14" customWidth="1"/>
    <col min="6930" max="6932" width="6.42578125" style="14" customWidth="1"/>
    <col min="6933" max="6933" width="1.5703125" style="14" customWidth="1"/>
    <col min="6934" max="6934" width="7.28515625" style="14" customWidth="1"/>
    <col min="6935" max="6936" width="6.7109375" style="14" customWidth="1"/>
    <col min="6937" max="6937" width="1.5703125" style="14" customWidth="1"/>
    <col min="6938" max="6938" width="5.5703125" style="14" customWidth="1"/>
    <col min="6939" max="6940" width="5.28515625" style="14" customWidth="1"/>
    <col min="6941" max="7168" width="11.42578125" style="14"/>
    <col min="7169" max="7169" width="9.7109375" style="14" customWidth="1"/>
    <col min="7170" max="7172" width="7.42578125" style="14" customWidth="1"/>
    <col min="7173" max="7173" width="1.140625" style="14" customWidth="1"/>
    <col min="7174" max="7174" width="7.42578125" style="14" customWidth="1"/>
    <col min="7175" max="7176" width="6.42578125" style="14" customWidth="1"/>
    <col min="7177" max="7177" width="1.140625" style="14" customWidth="1"/>
    <col min="7178" max="7180" width="6.42578125" style="14" customWidth="1"/>
    <col min="7181" max="7181" width="1" style="14" customWidth="1"/>
    <col min="7182" max="7182" width="6.42578125" style="14" customWidth="1"/>
    <col min="7183" max="7184" width="6.28515625" style="14" customWidth="1"/>
    <col min="7185" max="7185" width="1.140625" style="14" customWidth="1"/>
    <col min="7186" max="7188" width="6.42578125" style="14" customWidth="1"/>
    <col min="7189" max="7189" width="1.5703125" style="14" customWidth="1"/>
    <col min="7190" max="7190" width="7.28515625" style="14" customWidth="1"/>
    <col min="7191" max="7192" width="6.7109375" style="14" customWidth="1"/>
    <col min="7193" max="7193" width="1.5703125" style="14" customWidth="1"/>
    <col min="7194" max="7194" width="5.5703125" style="14" customWidth="1"/>
    <col min="7195" max="7196" width="5.28515625" style="14" customWidth="1"/>
    <col min="7197" max="7424" width="11.42578125" style="14"/>
    <col min="7425" max="7425" width="9.7109375" style="14" customWidth="1"/>
    <col min="7426" max="7428" width="7.42578125" style="14" customWidth="1"/>
    <col min="7429" max="7429" width="1.140625" style="14" customWidth="1"/>
    <col min="7430" max="7430" width="7.42578125" style="14" customWidth="1"/>
    <col min="7431" max="7432" width="6.42578125" style="14" customWidth="1"/>
    <col min="7433" max="7433" width="1.140625" style="14" customWidth="1"/>
    <col min="7434" max="7436" width="6.42578125" style="14" customWidth="1"/>
    <col min="7437" max="7437" width="1" style="14" customWidth="1"/>
    <col min="7438" max="7438" width="6.42578125" style="14" customWidth="1"/>
    <col min="7439" max="7440" width="6.28515625" style="14" customWidth="1"/>
    <col min="7441" max="7441" width="1.140625" style="14" customWidth="1"/>
    <col min="7442" max="7444" width="6.42578125" style="14" customWidth="1"/>
    <col min="7445" max="7445" width="1.5703125" style="14" customWidth="1"/>
    <col min="7446" max="7446" width="7.28515625" style="14" customWidth="1"/>
    <col min="7447" max="7448" width="6.7109375" style="14" customWidth="1"/>
    <col min="7449" max="7449" width="1.5703125" style="14" customWidth="1"/>
    <col min="7450" max="7450" width="5.5703125" style="14" customWidth="1"/>
    <col min="7451" max="7452" width="5.28515625" style="14" customWidth="1"/>
    <col min="7453" max="7680" width="11.42578125" style="14"/>
    <col min="7681" max="7681" width="9.7109375" style="14" customWidth="1"/>
    <col min="7682" max="7684" width="7.42578125" style="14" customWidth="1"/>
    <col min="7685" max="7685" width="1.140625" style="14" customWidth="1"/>
    <col min="7686" max="7686" width="7.42578125" style="14" customWidth="1"/>
    <col min="7687" max="7688" width="6.42578125" style="14" customWidth="1"/>
    <col min="7689" max="7689" width="1.140625" style="14" customWidth="1"/>
    <col min="7690" max="7692" width="6.42578125" style="14" customWidth="1"/>
    <col min="7693" max="7693" width="1" style="14" customWidth="1"/>
    <col min="7694" max="7694" width="6.42578125" style="14" customWidth="1"/>
    <col min="7695" max="7696" width="6.28515625" style="14" customWidth="1"/>
    <col min="7697" max="7697" width="1.140625" style="14" customWidth="1"/>
    <col min="7698" max="7700" width="6.42578125" style="14" customWidth="1"/>
    <col min="7701" max="7701" width="1.5703125" style="14" customWidth="1"/>
    <col min="7702" max="7702" width="7.28515625" style="14" customWidth="1"/>
    <col min="7703" max="7704" width="6.7109375" style="14" customWidth="1"/>
    <col min="7705" max="7705" width="1.5703125" style="14" customWidth="1"/>
    <col min="7706" max="7706" width="5.5703125" style="14" customWidth="1"/>
    <col min="7707" max="7708" width="5.28515625" style="14" customWidth="1"/>
    <col min="7709" max="7936" width="11.42578125" style="14"/>
    <col min="7937" max="7937" width="9.7109375" style="14" customWidth="1"/>
    <col min="7938" max="7940" width="7.42578125" style="14" customWidth="1"/>
    <col min="7941" max="7941" width="1.140625" style="14" customWidth="1"/>
    <col min="7942" max="7942" width="7.42578125" style="14" customWidth="1"/>
    <col min="7943" max="7944" width="6.42578125" style="14" customWidth="1"/>
    <col min="7945" max="7945" width="1.140625" style="14" customWidth="1"/>
    <col min="7946" max="7948" width="6.42578125" style="14" customWidth="1"/>
    <col min="7949" max="7949" width="1" style="14" customWidth="1"/>
    <col min="7950" max="7950" width="6.42578125" style="14" customWidth="1"/>
    <col min="7951" max="7952" width="6.28515625" style="14" customWidth="1"/>
    <col min="7953" max="7953" width="1.140625" style="14" customWidth="1"/>
    <col min="7954" max="7956" width="6.42578125" style="14" customWidth="1"/>
    <col min="7957" max="7957" width="1.5703125" style="14" customWidth="1"/>
    <col min="7958" max="7958" width="7.28515625" style="14" customWidth="1"/>
    <col min="7959" max="7960" width="6.7109375" style="14" customWidth="1"/>
    <col min="7961" max="7961" width="1.5703125" style="14" customWidth="1"/>
    <col min="7962" max="7962" width="5.5703125" style="14" customWidth="1"/>
    <col min="7963" max="7964" width="5.28515625" style="14" customWidth="1"/>
    <col min="7965" max="8192" width="11.42578125" style="14"/>
    <col min="8193" max="8193" width="9.7109375" style="14" customWidth="1"/>
    <col min="8194" max="8196" width="7.42578125" style="14" customWidth="1"/>
    <col min="8197" max="8197" width="1.140625" style="14" customWidth="1"/>
    <col min="8198" max="8198" width="7.42578125" style="14" customWidth="1"/>
    <col min="8199" max="8200" width="6.42578125" style="14" customWidth="1"/>
    <col min="8201" max="8201" width="1.140625" style="14" customWidth="1"/>
    <col min="8202" max="8204" width="6.42578125" style="14" customWidth="1"/>
    <col min="8205" max="8205" width="1" style="14" customWidth="1"/>
    <col min="8206" max="8206" width="6.42578125" style="14" customWidth="1"/>
    <col min="8207" max="8208" width="6.28515625" style="14" customWidth="1"/>
    <col min="8209" max="8209" width="1.140625" style="14" customWidth="1"/>
    <col min="8210" max="8212" width="6.42578125" style="14" customWidth="1"/>
    <col min="8213" max="8213" width="1.5703125" style="14" customWidth="1"/>
    <col min="8214" max="8214" width="7.28515625" style="14" customWidth="1"/>
    <col min="8215" max="8216" width="6.7109375" style="14" customWidth="1"/>
    <col min="8217" max="8217" width="1.5703125" style="14" customWidth="1"/>
    <col min="8218" max="8218" width="5.5703125" style="14" customWidth="1"/>
    <col min="8219" max="8220" width="5.28515625" style="14" customWidth="1"/>
    <col min="8221" max="8448" width="11.42578125" style="14"/>
    <col min="8449" max="8449" width="9.7109375" style="14" customWidth="1"/>
    <col min="8450" max="8452" width="7.42578125" style="14" customWidth="1"/>
    <col min="8453" max="8453" width="1.140625" style="14" customWidth="1"/>
    <col min="8454" max="8454" width="7.42578125" style="14" customWidth="1"/>
    <col min="8455" max="8456" width="6.42578125" style="14" customWidth="1"/>
    <col min="8457" max="8457" width="1.140625" style="14" customWidth="1"/>
    <col min="8458" max="8460" width="6.42578125" style="14" customWidth="1"/>
    <col min="8461" max="8461" width="1" style="14" customWidth="1"/>
    <col min="8462" max="8462" width="6.42578125" style="14" customWidth="1"/>
    <col min="8463" max="8464" width="6.28515625" style="14" customWidth="1"/>
    <col min="8465" max="8465" width="1.140625" style="14" customWidth="1"/>
    <col min="8466" max="8468" width="6.42578125" style="14" customWidth="1"/>
    <col min="8469" max="8469" width="1.5703125" style="14" customWidth="1"/>
    <col min="8470" max="8470" width="7.28515625" style="14" customWidth="1"/>
    <col min="8471" max="8472" width="6.7109375" style="14" customWidth="1"/>
    <col min="8473" max="8473" width="1.5703125" style="14" customWidth="1"/>
    <col min="8474" max="8474" width="5.5703125" style="14" customWidth="1"/>
    <col min="8475" max="8476" width="5.28515625" style="14" customWidth="1"/>
    <col min="8477" max="8704" width="11.42578125" style="14"/>
    <col min="8705" max="8705" width="9.7109375" style="14" customWidth="1"/>
    <col min="8706" max="8708" width="7.42578125" style="14" customWidth="1"/>
    <col min="8709" max="8709" width="1.140625" style="14" customWidth="1"/>
    <col min="8710" max="8710" width="7.42578125" style="14" customWidth="1"/>
    <col min="8711" max="8712" width="6.42578125" style="14" customWidth="1"/>
    <col min="8713" max="8713" width="1.140625" style="14" customWidth="1"/>
    <col min="8714" max="8716" width="6.42578125" style="14" customWidth="1"/>
    <col min="8717" max="8717" width="1" style="14" customWidth="1"/>
    <col min="8718" max="8718" width="6.42578125" style="14" customWidth="1"/>
    <col min="8719" max="8720" width="6.28515625" style="14" customWidth="1"/>
    <col min="8721" max="8721" width="1.140625" style="14" customWidth="1"/>
    <col min="8722" max="8724" width="6.42578125" style="14" customWidth="1"/>
    <col min="8725" max="8725" width="1.5703125" style="14" customWidth="1"/>
    <col min="8726" max="8726" width="7.28515625" style="14" customWidth="1"/>
    <col min="8727" max="8728" width="6.7109375" style="14" customWidth="1"/>
    <col min="8729" max="8729" width="1.5703125" style="14" customWidth="1"/>
    <col min="8730" max="8730" width="5.5703125" style="14" customWidth="1"/>
    <col min="8731" max="8732" width="5.28515625" style="14" customWidth="1"/>
    <col min="8733" max="8960" width="11.42578125" style="14"/>
    <col min="8961" max="8961" width="9.7109375" style="14" customWidth="1"/>
    <col min="8962" max="8964" width="7.42578125" style="14" customWidth="1"/>
    <col min="8965" max="8965" width="1.140625" style="14" customWidth="1"/>
    <col min="8966" max="8966" width="7.42578125" style="14" customWidth="1"/>
    <col min="8967" max="8968" width="6.42578125" style="14" customWidth="1"/>
    <col min="8969" max="8969" width="1.140625" style="14" customWidth="1"/>
    <col min="8970" max="8972" width="6.42578125" style="14" customWidth="1"/>
    <col min="8973" max="8973" width="1" style="14" customWidth="1"/>
    <col min="8974" max="8974" width="6.42578125" style="14" customWidth="1"/>
    <col min="8975" max="8976" width="6.28515625" style="14" customWidth="1"/>
    <col min="8977" max="8977" width="1.140625" style="14" customWidth="1"/>
    <col min="8978" max="8980" width="6.42578125" style="14" customWidth="1"/>
    <col min="8981" max="8981" width="1.5703125" style="14" customWidth="1"/>
    <col min="8982" max="8982" width="7.28515625" style="14" customWidth="1"/>
    <col min="8983" max="8984" width="6.7109375" style="14" customWidth="1"/>
    <col min="8985" max="8985" width="1.5703125" style="14" customWidth="1"/>
    <col min="8986" max="8986" width="5.5703125" style="14" customWidth="1"/>
    <col min="8987" max="8988" width="5.28515625" style="14" customWidth="1"/>
    <col min="8989" max="9216" width="11.42578125" style="14"/>
    <col min="9217" max="9217" width="9.7109375" style="14" customWidth="1"/>
    <col min="9218" max="9220" width="7.42578125" style="14" customWidth="1"/>
    <col min="9221" max="9221" width="1.140625" style="14" customWidth="1"/>
    <col min="9222" max="9222" width="7.42578125" style="14" customWidth="1"/>
    <col min="9223" max="9224" width="6.42578125" style="14" customWidth="1"/>
    <col min="9225" max="9225" width="1.140625" style="14" customWidth="1"/>
    <col min="9226" max="9228" width="6.42578125" style="14" customWidth="1"/>
    <col min="9229" max="9229" width="1" style="14" customWidth="1"/>
    <col min="9230" max="9230" width="6.42578125" style="14" customWidth="1"/>
    <col min="9231" max="9232" width="6.28515625" style="14" customWidth="1"/>
    <col min="9233" max="9233" width="1.140625" style="14" customWidth="1"/>
    <col min="9234" max="9236" width="6.42578125" style="14" customWidth="1"/>
    <col min="9237" max="9237" width="1.5703125" style="14" customWidth="1"/>
    <col min="9238" max="9238" width="7.28515625" style="14" customWidth="1"/>
    <col min="9239" max="9240" width="6.7109375" style="14" customWidth="1"/>
    <col min="9241" max="9241" width="1.5703125" style="14" customWidth="1"/>
    <col min="9242" max="9242" width="5.5703125" style="14" customWidth="1"/>
    <col min="9243" max="9244" width="5.28515625" style="14" customWidth="1"/>
    <col min="9245" max="9472" width="11.42578125" style="14"/>
    <col min="9473" max="9473" width="9.7109375" style="14" customWidth="1"/>
    <col min="9474" max="9476" width="7.42578125" style="14" customWidth="1"/>
    <col min="9477" max="9477" width="1.140625" style="14" customWidth="1"/>
    <col min="9478" max="9478" width="7.42578125" style="14" customWidth="1"/>
    <col min="9479" max="9480" width="6.42578125" style="14" customWidth="1"/>
    <col min="9481" max="9481" width="1.140625" style="14" customWidth="1"/>
    <col min="9482" max="9484" width="6.42578125" style="14" customWidth="1"/>
    <col min="9485" max="9485" width="1" style="14" customWidth="1"/>
    <col min="9486" max="9486" width="6.42578125" style="14" customWidth="1"/>
    <col min="9487" max="9488" width="6.28515625" style="14" customWidth="1"/>
    <col min="9489" max="9489" width="1.140625" style="14" customWidth="1"/>
    <col min="9490" max="9492" width="6.42578125" style="14" customWidth="1"/>
    <col min="9493" max="9493" width="1.5703125" style="14" customWidth="1"/>
    <col min="9494" max="9494" width="7.28515625" style="14" customWidth="1"/>
    <col min="9495" max="9496" width="6.7109375" style="14" customWidth="1"/>
    <col min="9497" max="9497" width="1.5703125" style="14" customWidth="1"/>
    <col min="9498" max="9498" width="5.5703125" style="14" customWidth="1"/>
    <col min="9499" max="9500" width="5.28515625" style="14" customWidth="1"/>
    <col min="9501" max="9728" width="11.42578125" style="14"/>
    <col min="9729" max="9729" width="9.7109375" style="14" customWidth="1"/>
    <col min="9730" max="9732" width="7.42578125" style="14" customWidth="1"/>
    <col min="9733" max="9733" width="1.140625" style="14" customWidth="1"/>
    <col min="9734" max="9734" width="7.42578125" style="14" customWidth="1"/>
    <col min="9735" max="9736" width="6.42578125" style="14" customWidth="1"/>
    <col min="9737" max="9737" width="1.140625" style="14" customWidth="1"/>
    <col min="9738" max="9740" width="6.42578125" style="14" customWidth="1"/>
    <col min="9741" max="9741" width="1" style="14" customWidth="1"/>
    <col min="9742" max="9742" width="6.42578125" style="14" customWidth="1"/>
    <col min="9743" max="9744" width="6.28515625" style="14" customWidth="1"/>
    <col min="9745" max="9745" width="1.140625" style="14" customWidth="1"/>
    <col min="9746" max="9748" width="6.42578125" style="14" customWidth="1"/>
    <col min="9749" max="9749" width="1.5703125" style="14" customWidth="1"/>
    <col min="9750" max="9750" width="7.28515625" style="14" customWidth="1"/>
    <col min="9751" max="9752" width="6.7109375" style="14" customWidth="1"/>
    <col min="9753" max="9753" width="1.5703125" style="14" customWidth="1"/>
    <col min="9754" max="9754" width="5.5703125" style="14" customWidth="1"/>
    <col min="9755" max="9756" width="5.28515625" style="14" customWidth="1"/>
    <col min="9757" max="9984" width="11.42578125" style="14"/>
    <col min="9985" max="9985" width="9.7109375" style="14" customWidth="1"/>
    <col min="9986" max="9988" width="7.42578125" style="14" customWidth="1"/>
    <col min="9989" max="9989" width="1.140625" style="14" customWidth="1"/>
    <col min="9990" max="9990" width="7.42578125" style="14" customWidth="1"/>
    <col min="9991" max="9992" width="6.42578125" style="14" customWidth="1"/>
    <col min="9993" max="9993" width="1.140625" style="14" customWidth="1"/>
    <col min="9994" max="9996" width="6.42578125" style="14" customWidth="1"/>
    <col min="9997" max="9997" width="1" style="14" customWidth="1"/>
    <col min="9998" max="9998" width="6.42578125" style="14" customWidth="1"/>
    <col min="9999" max="10000" width="6.28515625" style="14" customWidth="1"/>
    <col min="10001" max="10001" width="1.140625" style="14" customWidth="1"/>
    <col min="10002" max="10004" width="6.42578125" style="14" customWidth="1"/>
    <col min="10005" max="10005" width="1.5703125" style="14" customWidth="1"/>
    <col min="10006" max="10006" width="7.28515625" style="14" customWidth="1"/>
    <col min="10007" max="10008" width="6.7109375" style="14" customWidth="1"/>
    <col min="10009" max="10009" width="1.5703125" style="14" customWidth="1"/>
    <col min="10010" max="10010" width="5.5703125" style="14" customWidth="1"/>
    <col min="10011" max="10012" width="5.28515625" style="14" customWidth="1"/>
    <col min="10013" max="10240" width="11.42578125" style="14"/>
    <col min="10241" max="10241" width="9.7109375" style="14" customWidth="1"/>
    <col min="10242" max="10244" width="7.42578125" style="14" customWidth="1"/>
    <col min="10245" max="10245" width="1.140625" style="14" customWidth="1"/>
    <col min="10246" max="10246" width="7.42578125" style="14" customWidth="1"/>
    <col min="10247" max="10248" width="6.42578125" style="14" customWidth="1"/>
    <col min="10249" max="10249" width="1.140625" style="14" customWidth="1"/>
    <col min="10250" max="10252" width="6.42578125" style="14" customWidth="1"/>
    <col min="10253" max="10253" width="1" style="14" customWidth="1"/>
    <col min="10254" max="10254" width="6.42578125" style="14" customWidth="1"/>
    <col min="10255" max="10256" width="6.28515625" style="14" customWidth="1"/>
    <col min="10257" max="10257" width="1.140625" style="14" customWidth="1"/>
    <col min="10258" max="10260" width="6.42578125" style="14" customWidth="1"/>
    <col min="10261" max="10261" width="1.5703125" style="14" customWidth="1"/>
    <col min="10262" max="10262" width="7.28515625" style="14" customWidth="1"/>
    <col min="10263" max="10264" width="6.7109375" style="14" customWidth="1"/>
    <col min="10265" max="10265" width="1.5703125" style="14" customWidth="1"/>
    <col min="10266" max="10266" width="5.5703125" style="14" customWidth="1"/>
    <col min="10267" max="10268" width="5.28515625" style="14" customWidth="1"/>
    <col min="10269" max="10496" width="11.42578125" style="14"/>
    <col min="10497" max="10497" width="9.7109375" style="14" customWidth="1"/>
    <col min="10498" max="10500" width="7.42578125" style="14" customWidth="1"/>
    <col min="10501" max="10501" width="1.140625" style="14" customWidth="1"/>
    <col min="10502" max="10502" width="7.42578125" style="14" customWidth="1"/>
    <col min="10503" max="10504" width="6.42578125" style="14" customWidth="1"/>
    <col min="10505" max="10505" width="1.140625" style="14" customWidth="1"/>
    <col min="10506" max="10508" width="6.42578125" style="14" customWidth="1"/>
    <col min="10509" max="10509" width="1" style="14" customWidth="1"/>
    <col min="10510" max="10510" width="6.42578125" style="14" customWidth="1"/>
    <col min="10511" max="10512" width="6.28515625" style="14" customWidth="1"/>
    <col min="10513" max="10513" width="1.140625" style="14" customWidth="1"/>
    <col min="10514" max="10516" width="6.42578125" style="14" customWidth="1"/>
    <col min="10517" max="10517" width="1.5703125" style="14" customWidth="1"/>
    <col min="10518" max="10518" width="7.28515625" style="14" customWidth="1"/>
    <col min="10519" max="10520" width="6.7109375" style="14" customWidth="1"/>
    <col min="10521" max="10521" width="1.5703125" style="14" customWidth="1"/>
    <col min="10522" max="10522" width="5.5703125" style="14" customWidth="1"/>
    <col min="10523" max="10524" width="5.28515625" style="14" customWidth="1"/>
    <col min="10525" max="10752" width="11.42578125" style="14"/>
    <col min="10753" max="10753" width="9.7109375" style="14" customWidth="1"/>
    <col min="10754" max="10756" width="7.42578125" style="14" customWidth="1"/>
    <col min="10757" max="10757" width="1.140625" style="14" customWidth="1"/>
    <col min="10758" max="10758" width="7.42578125" style="14" customWidth="1"/>
    <col min="10759" max="10760" width="6.42578125" style="14" customWidth="1"/>
    <col min="10761" max="10761" width="1.140625" style="14" customWidth="1"/>
    <col min="10762" max="10764" width="6.42578125" style="14" customWidth="1"/>
    <col min="10765" max="10765" width="1" style="14" customWidth="1"/>
    <col min="10766" max="10766" width="6.42578125" style="14" customWidth="1"/>
    <col min="10767" max="10768" width="6.28515625" style="14" customWidth="1"/>
    <col min="10769" max="10769" width="1.140625" style="14" customWidth="1"/>
    <col min="10770" max="10772" width="6.42578125" style="14" customWidth="1"/>
    <col min="10773" max="10773" width="1.5703125" style="14" customWidth="1"/>
    <col min="10774" max="10774" width="7.28515625" style="14" customWidth="1"/>
    <col min="10775" max="10776" width="6.7109375" style="14" customWidth="1"/>
    <col min="10777" max="10777" width="1.5703125" style="14" customWidth="1"/>
    <col min="10778" max="10778" width="5.5703125" style="14" customWidth="1"/>
    <col min="10779" max="10780" width="5.28515625" style="14" customWidth="1"/>
    <col min="10781" max="11008" width="11.42578125" style="14"/>
    <col min="11009" max="11009" width="9.7109375" style="14" customWidth="1"/>
    <col min="11010" max="11012" width="7.42578125" style="14" customWidth="1"/>
    <col min="11013" max="11013" width="1.140625" style="14" customWidth="1"/>
    <col min="11014" max="11014" width="7.42578125" style="14" customWidth="1"/>
    <col min="11015" max="11016" width="6.42578125" style="14" customWidth="1"/>
    <col min="11017" max="11017" width="1.140625" style="14" customWidth="1"/>
    <col min="11018" max="11020" width="6.42578125" style="14" customWidth="1"/>
    <col min="11021" max="11021" width="1" style="14" customWidth="1"/>
    <col min="11022" max="11022" width="6.42578125" style="14" customWidth="1"/>
    <col min="11023" max="11024" width="6.28515625" style="14" customWidth="1"/>
    <col min="11025" max="11025" width="1.140625" style="14" customWidth="1"/>
    <col min="11026" max="11028" width="6.42578125" style="14" customWidth="1"/>
    <col min="11029" max="11029" width="1.5703125" style="14" customWidth="1"/>
    <col min="11030" max="11030" width="7.28515625" style="14" customWidth="1"/>
    <col min="11031" max="11032" width="6.7109375" style="14" customWidth="1"/>
    <col min="11033" max="11033" width="1.5703125" style="14" customWidth="1"/>
    <col min="11034" max="11034" width="5.5703125" style="14" customWidth="1"/>
    <col min="11035" max="11036" width="5.28515625" style="14" customWidth="1"/>
    <col min="11037" max="11264" width="11.42578125" style="14"/>
    <col min="11265" max="11265" width="9.7109375" style="14" customWidth="1"/>
    <col min="11266" max="11268" width="7.42578125" style="14" customWidth="1"/>
    <col min="11269" max="11269" width="1.140625" style="14" customWidth="1"/>
    <col min="11270" max="11270" width="7.42578125" style="14" customWidth="1"/>
    <col min="11271" max="11272" width="6.42578125" style="14" customWidth="1"/>
    <col min="11273" max="11273" width="1.140625" style="14" customWidth="1"/>
    <col min="11274" max="11276" width="6.42578125" style="14" customWidth="1"/>
    <col min="11277" max="11277" width="1" style="14" customWidth="1"/>
    <col min="11278" max="11278" width="6.42578125" style="14" customWidth="1"/>
    <col min="11279" max="11280" width="6.28515625" style="14" customWidth="1"/>
    <col min="11281" max="11281" width="1.140625" style="14" customWidth="1"/>
    <col min="11282" max="11284" width="6.42578125" style="14" customWidth="1"/>
    <col min="11285" max="11285" width="1.5703125" style="14" customWidth="1"/>
    <col min="11286" max="11286" width="7.28515625" style="14" customWidth="1"/>
    <col min="11287" max="11288" width="6.7109375" style="14" customWidth="1"/>
    <col min="11289" max="11289" width="1.5703125" style="14" customWidth="1"/>
    <col min="11290" max="11290" width="5.5703125" style="14" customWidth="1"/>
    <col min="11291" max="11292" width="5.28515625" style="14" customWidth="1"/>
    <col min="11293" max="11520" width="11.42578125" style="14"/>
    <col min="11521" max="11521" width="9.7109375" style="14" customWidth="1"/>
    <col min="11522" max="11524" width="7.42578125" style="14" customWidth="1"/>
    <col min="11525" max="11525" width="1.140625" style="14" customWidth="1"/>
    <col min="11526" max="11526" width="7.42578125" style="14" customWidth="1"/>
    <col min="11527" max="11528" width="6.42578125" style="14" customWidth="1"/>
    <col min="11529" max="11529" width="1.140625" style="14" customWidth="1"/>
    <col min="11530" max="11532" width="6.42578125" style="14" customWidth="1"/>
    <col min="11533" max="11533" width="1" style="14" customWidth="1"/>
    <col min="11534" max="11534" width="6.42578125" style="14" customWidth="1"/>
    <col min="11535" max="11536" width="6.28515625" style="14" customWidth="1"/>
    <col min="11537" max="11537" width="1.140625" style="14" customWidth="1"/>
    <col min="11538" max="11540" width="6.42578125" style="14" customWidth="1"/>
    <col min="11541" max="11541" width="1.5703125" style="14" customWidth="1"/>
    <col min="11542" max="11542" width="7.28515625" style="14" customWidth="1"/>
    <col min="11543" max="11544" width="6.7109375" style="14" customWidth="1"/>
    <col min="11545" max="11545" width="1.5703125" style="14" customWidth="1"/>
    <col min="11546" max="11546" width="5.5703125" style="14" customWidth="1"/>
    <col min="11547" max="11548" width="5.28515625" style="14" customWidth="1"/>
    <col min="11549" max="11776" width="11.42578125" style="14"/>
    <col min="11777" max="11777" width="9.7109375" style="14" customWidth="1"/>
    <col min="11778" max="11780" width="7.42578125" style="14" customWidth="1"/>
    <col min="11781" max="11781" width="1.140625" style="14" customWidth="1"/>
    <col min="11782" max="11782" width="7.42578125" style="14" customWidth="1"/>
    <col min="11783" max="11784" width="6.42578125" style="14" customWidth="1"/>
    <col min="11785" max="11785" width="1.140625" style="14" customWidth="1"/>
    <col min="11786" max="11788" width="6.42578125" style="14" customWidth="1"/>
    <col min="11789" max="11789" width="1" style="14" customWidth="1"/>
    <col min="11790" max="11790" width="6.42578125" style="14" customWidth="1"/>
    <col min="11791" max="11792" width="6.28515625" style="14" customWidth="1"/>
    <col min="11793" max="11793" width="1.140625" style="14" customWidth="1"/>
    <col min="11794" max="11796" width="6.42578125" style="14" customWidth="1"/>
    <col min="11797" max="11797" width="1.5703125" style="14" customWidth="1"/>
    <col min="11798" max="11798" width="7.28515625" style="14" customWidth="1"/>
    <col min="11799" max="11800" width="6.7109375" style="14" customWidth="1"/>
    <col min="11801" max="11801" width="1.5703125" style="14" customWidth="1"/>
    <col min="11802" max="11802" width="5.5703125" style="14" customWidth="1"/>
    <col min="11803" max="11804" width="5.28515625" style="14" customWidth="1"/>
    <col min="11805" max="12032" width="11.42578125" style="14"/>
    <col min="12033" max="12033" width="9.7109375" style="14" customWidth="1"/>
    <col min="12034" max="12036" width="7.42578125" style="14" customWidth="1"/>
    <col min="12037" max="12037" width="1.140625" style="14" customWidth="1"/>
    <col min="12038" max="12038" width="7.42578125" style="14" customWidth="1"/>
    <col min="12039" max="12040" width="6.42578125" style="14" customWidth="1"/>
    <col min="12041" max="12041" width="1.140625" style="14" customWidth="1"/>
    <col min="12042" max="12044" width="6.42578125" style="14" customWidth="1"/>
    <col min="12045" max="12045" width="1" style="14" customWidth="1"/>
    <col min="12046" max="12046" width="6.42578125" style="14" customWidth="1"/>
    <col min="12047" max="12048" width="6.28515625" style="14" customWidth="1"/>
    <col min="12049" max="12049" width="1.140625" style="14" customWidth="1"/>
    <col min="12050" max="12052" width="6.42578125" style="14" customWidth="1"/>
    <col min="12053" max="12053" width="1.5703125" style="14" customWidth="1"/>
    <col min="12054" max="12054" width="7.28515625" style="14" customWidth="1"/>
    <col min="12055" max="12056" width="6.7109375" style="14" customWidth="1"/>
    <col min="12057" max="12057" width="1.5703125" style="14" customWidth="1"/>
    <col min="12058" max="12058" width="5.5703125" style="14" customWidth="1"/>
    <col min="12059" max="12060" width="5.28515625" style="14" customWidth="1"/>
    <col min="12061" max="12288" width="11.42578125" style="14"/>
    <col min="12289" max="12289" width="9.7109375" style="14" customWidth="1"/>
    <col min="12290" max="12292" width="7.42578125" style="14" customWidth="1"/>
    <col min="12293" max="12293" width="1.140625" style="14" customWidth="1"/>
    <col min="12294" max="12294" width="7.42578125" style="14" customWidth="1"/>
    <col min="12295" max="12296" width="6.42578125" style="14" customWidth="1"/>
    <col min="12297" max="12297" width="1.140625" style="14" customWidth="1"/>
    <col min="12298" max="12300" width="6.42578125" style="14" customWidth="1"/>
    <col min="12301" max="12301" width="1" style="14" customWidth="1"/>
    <col min="12302" max="12302" width="6.42578125" style="14" customWidth="1"/>
    <col min="12303" max="12304" width="6.28515625" style="14" customWidth="1"/>
    <col min="12305" max="12305" width="1.140625" style="14" customWidth="1"/>
    <col min="12306" max="12308" width="6.42578125" style="14" customWidth="1"/>
    <col min="12309" max="12309" width="1.5703125" style="14" customWidth="1"/>
    <col min="12310" max="12310" width="7.28515625" style="14" customWidth="1"/>
    <col min="12311" max="12312" width="6.7109375" style="14" customWidth="1"/>
    <col min="12313" max="12313" width="1.5703125" style="14" customWidth="1"/>
    <col min="12314" max="12314" width="5.5703125" style="14" customWidth="1"/>
    <col min="12315" max="12316" width="5.28515625" style="14" customWidth="1"/>
    <col min="12317" max="12544" width="11.42578125" style="14"/>
    <col min="12545" max="12545" width="9.7109375" style="14" customWidth="1"/>
    <col min="12546" max="12548" width="7.42578125" style="14" customWidth="1"/>
    <col min="12549" max="12549" width="1.140625" style="14" customWidth="1"/>
    <col min="12550" max="12550" width="7.42578125" style="14" customWidth="1"/>
    <col min="12551" max="12552" width="6.42578125" style="14" customWidth="1"/>
    <col min="12553" max="12553" width="1.140625" style="14" customWidth="1"/>
    <col min="12554" max="12556" width="6.42578125" style="14" customWidth="1"/>
    <col min="12557" max="12557" width="1" style="14" customWidth="1"/>
    <col min="12558" max="12558" width="6.42578125" style="14" customWidth="1"/>
    <col min="12559" max="12560" width="6.28515625" style="14" customWidth="1"/>
    <col min="12561" max="12561" width="1.140625" style="14" customWidth="1"/>
    <col min="12562" max="12564" width="6.42578125" style="14" customWidth="1"/>
    <col min="12565" max="12565" width="1.5703125" style="14" customWidth="1"/>
    <col min="12566" max="12566" width="7.28515625" style="14" customWidth="1"/>
    <col min="12567" max="12568" width="6.7109375" style="14" customWidth="1"/>
    <col min="12569" max="12569" width="1.5703125" style="14" customWidth="1"/>
    <col min="12570" max="12570" width="5.5703125" style="14" customWidth="1"/>
    <col min="12571" max="12572" width="5.28515625" style="14" customWidth="1"/>
    <col min="12573" max="12800" width="11.42578125" style="14"/>
    <col min="12801" max="12801" width="9.7109375" style="14" customWidth="1"/>
    <col min="12802" max="12804" width="7.42578125" style="14" customWidth="1"/>
    <col min="12805" max="12805" width="1.140625" style="14" customWidth="1"/>
    <col min="12806" max="12806" width="7.42578125" style="14" customWidth="1"/>
    <col min="12807" max="12808" width="6.42578125" style="14" customWidth="1"/>
    <col min="12809" max="12809" width="1.140625" style="14" customWidth="1"/>
    <col min="12810" max="12812" width="6.42578125" style="14" customWidth="1"/>
    <col min="12813" max="12813" width="1" style="14" customWidth="1"/>
    <col min="12814" max="12814" width="6.42578125" style="14" customWidth="1"/>
    <col min="12815" max="12816" width="6.28515625" style="14" customWidth="1"/>
    <col min="12817" max="12817" width="1.140625" style="14" customWidth="1"/>
    <col min="12818" max="12820" width="6.42578125" style="14" customWidth="1"/>
    <col min="12821" max="12821" width="1.5703125" style="14" customWidth="1"/>
    <col min="12822" max="12822" width="7.28515625" style="14" customWidth="1"/>
    <col min="12823" max="12824" width="6.7109375" style="14" customWidth="1"/>
    <col min="12825" max="12825" width="1.5703125" style="14" customWidth="1"/>
    <col min="12826" max="12826" width="5.5703125" style="14" customWidth="1"/>
    <col min="12827" max="12828" width="5.28515625" style="14" customWidth="1"/>
    <col min="12829" max="13056" width="11.42578125" style="14"/>
    <col min="13057" max="13057" width="9.7109375" style="14" customWidth="1"/>
    <col min="13058" max="13060" width="7.42578125" style="14" customWidth="1"/>
    <col min="13061" max="13061" width="1.140625" style="14" customWidth="1"/>
    <col min="13062" max="13062" width="7.42578125" style="14" customWidth="1"/>
    <col min="13063" max="13064" width="6.42578125" style="14" customWidth="1"/>
    <col min="13065" max="13065" width="1.140625" style="14" customWidth="1"/>
    <col min="13066" max="13068" width="6.42578125" style="14" customWidth="1"/>
    <col min="13069" max="13069" width="1" style="14" customWidth="1"/>
    <col min="13070" max="13070" width="6.42578125" style="14" customWidth="1"/>
    <col min="13071" max="13072" width="6.28515625" style="14" customWidth="1"/>
    <col min="13073" max="13073" width="1.140625" style="14" customWidth="1"/>
    <col min="13074" max="13076" width="6.42578125" style="14" customWidth="1"/>
    <col min="13077" max="13077" width="1.5703125" style="14" customWidth="1"/>
    <col min="13078" max="13078" width="7.28515625" style="14" customWidth="1"/>
    <col min="13079" max="13080" width="6.7109375" style="14" customWidth="1"/>
    <col min="13081" max="13081" width="1.5703125" style="14" customWidth="1"/>
    <col min="13082" max="13082" width="5.5703125" style="14" customWidth="1"/>
    <col min="13083" max="13084" width="5.28515625" style="14" customWidth="1"/>
    <col min="13085" max="13312" width="11.42578125" style="14"/>
    <col min="13313" max="13313" width="9.7109375" style="14" customWidth="1"/>
    <col min="13314" max="13316" width="7.42578125" style="14" customWidth="1"/>
    <col min="13317" max="13317" width="1.140625" style="14" customWidth="1"/>
    <col min="13318" max="13318" width="7.42578125" style="14" customWidth="1"/>
    <col min="13319" max="13320" width="6.42578125" style="14" customWidth="1"/>
    <col min="13321" max="13321" width="1.140625" style="14" customWidth="1"/>
    <col min="13322" max="13324" width="6.42578125" style="14" customWidth="1"/>
    <col min="13325" max="13325" width="1" style="14" customWidth="1"/>
    <col min="13326" max="13326" width="6.42578125" style="14" customWidth="1"/>
    <col min="13327" max="13328" width="6.28515625" style="14" customWidth="1"/>
    <col min="13329" max="13329" width="1.140625" style="14" customWidth="1"/>
    <col min="13330" max="13332" width="6.42578125" style="14" customWidth="1"/>
    <col min="13333" max="13333" width="1.5703125" style="14" customWidth="1"/>
    <col min="13334" max="13334" width="7.28515625" style="14" customWidth="1"/>
    <col min="13335" max="13336" width="6.7109375" style="14" customWidth="1"/>
    <col min="13337" max="13337" width="1.5703125" style="14" customWidth="1"/>
    <col min="13338" max="13338" width="5.5703125" style="14" customWidth="1"/>
    <col min="13339" max="13340" width="5.28515625" style="14" customWidth="1"/>
    <col min="13341" max="13568" width="11.42578125" style="14"/>
    <col min="13569" max="13569" width="9.7109375" style="14" customWidth="1"/>
    <col min="13570" max="13572" width="7.42578125" style="14" customWidth="1"/>
    <col min="13573" max="13573" width="1.140625" style="14" customWidth="1"/>
    <col min="13574" max="13574" width="7.42578125" style="14" customWidth="1"/>
    <col min="13575" max="13576" width="6.42578125" style="14" customWidth="1"/>
    <col min="13577" max="13577" width="1.140625" style="14" customWidth="1"/>
    <col min="13578" max="13580" width="6.42578125" style="14" customWidth="1"/>
    <col min="13581" max="13581" width="1" style="14" customWidth="1"/>
    <col min="13582" max="13582" width="6.42578125" style="14" customWidth="1"/>
    <col min="13583" max="13584" width="6.28515625" style="14" customWidth="1"/>
    <col min="13585" max="13585" width="1.140625" style="14" customWidth="1"/>
    <col min="13586" max="13588" width="6.42578125" style="14" customWidth="1"/>
    <col min="13589" max="13589" width="1.5703125" style="14" customWidth="1"/>
    <col min="13590" max="13590" width="7.28515625" style="14" customWidth="1"/>
    <col min="13591" max="13592" width="6.7109375" style="14" customWidth="1"/>
    <col min="13593" max="13593" width="1.5703125" style="14" customWidth="1"/>
    <col min="13594" max="13594" width="5.5703125" style="14" customWidth="1"/>
    <col min="13595" max="13596" width="5.28515625" style="14" customWidth="1"/>
    <col min="13597" max="13824" width="11.42578125" style="14"/>
    <col min="13825" max="13825" width="9.7109375" style="14" customWidth="1"/>
    <col min="13826" max="13828" width="7.42578125" style="14" customWidth="1"/>
    <col min="13829" max="13829" width="1.140625" style="14" customWidth="1"/>
    <col min="13830" max="13830" width="7.42578125" style="14" customWidth="1"/>
    <col min="13831" max="13832" width="6.42578125" style="14" customWidth="1"/>
    <col min="13833" max="13833" width="1.140625" style="14" customWidth="1"/>
    <col min="13834" max="13836" width="6.42578125" style="14" customWidth="1"/>
    <col min="13837" max="13837" width="1" style="14" customWidth="1"/>
    <col min="13838" max="13838" width="6.42578125" style="14" customWidth="1"/>
    <col min="13839" max="13840" width="6.28515625" style="14" customWidth="1"/>
    <col min="13841" max="13841" width="1.140625" style="14" customWidth="1"/>
    <col min="13842" max="13844" width="6.42578125" style="14" customWidth="1"/>
    <col min="13845" max="13845" width="1.5703125" style="14" customWidth="1"/>
    <col min="13846" max="13846" width="7.28515625" style="14" customWidth="1"/>
    <col min="13847" max="13848" width="6.7109375" style="14" customWidth="1"/>
    <col min="13849" max="13849" width="1.5703125" style="14" customWidth="1"/>
    <col min="13850" max="13850" width="5.5703125" style="14" customWidth="1"/>
    <col min="13851" max="13852" width="5.28515625" style="14" customWidth="1"/>
    <col min="13853" max="14080" width="11.42578125" style="14"/>
    <col min="14081" max="14081" width="9.7109375" style="14" customWidth="1"/>
    <col min="14082" max="14084" width="7.42578125" style="14" customWidth="1"/>
    <col min="14085" max="14085" width="1.140625" style="14" customWidth="1"/>
    <col min="14086" max="14086" width="7.42578125" style="14" customWidth="1"/>
    <col min="14087" max="14088" width="6.42578125" style="14" customWidth="1"/>
    <col min="14089" max="14089" width="1.140625" style="14" customWidth="1"/>
    <col min="14090" max="14092" width="6.42578125" style="14" customWidth="1"/>
    <col min="14093" max="14093" width="1" style="14" customWidth="1"/>
    <col min="14094" max="14094" width="6.42578125" style="14" customWidth="1"/>
    <col min="14095" max="14096" width="6.28515625" style="14" customWidth="1"/>
    <col min="14097" max="14097" width="1.140625" style="14" customWidth="1"/>
    <col min="14098" max="14100" width="6.42578125" style="14" customWidth="1"/>
    <col min="14101" max="14101" width="1.5703125" style="14" customWidth="1"/>
    <col min="14102" max="14102" width="7.28515625" style="14" customWidth="1"/>
    <col min="14103" max="14104" width="6.7109375" style="14" customWidth="1"/>
    <col min="14105" max="14105" width="1.5703125" style="14" customWidth="1"/>
    <col min="14106" max="14106" width="5.5703125" style="14" customWidth="1"/>
    <col min="14107" max="14108" width="5.28515625" style="14" customWidth="1"/>
    <col min="14109" max="14336" width="11.42578125" style="14"/>
    <col min="14337" max="14337" width="9.7109375" style="14" customWidth="1"/>
    <col min="14338" max="14340" width="7.42578125" style="14" customWidth="1"/>
    <col min="14341" max="14341" width="1.140625" style="14" customWidth="1"/>
    <col min="14342" max="14342" width="7.42578125" style="14" customWidth="1"/>
    <col min="14343" max="14344" width="6.42578125" style="14" customWidth="1"/>
    <col min="14345" max="14345" width="1.140625" style="14" customWidth="1"/>
    <col min="14346" max="14348" width="6.42578125" style="14" customWidth="1"/>
    <col min="14349" max="14349" width="1" style="14" customWidth="1"/>
    <col min="14350" max="14350" width="6.42578125" style="14" customWidth="1"/>
    <col min="14351" max="14352" width="6.28515625" style="14" customWidth="1"/>
    <col min="14353" max="14353" width="1.140625" style="14" customWidth="1"/>
    <col min="14354" max="14356" width="6.42578125" style="14" customWidth="1"/>
    <col min="14357" max="14357" width="1.5703125" style="14" customWidth="1"/>
    <col min="14358" max="14358" width="7.28515625" style="14" customWidth="1"/>
    <col min="14359" max="14360" width="6.7109375" style="14" customWidth="1"/>
    <col min="14361" max="14361" width="1.5703125" style="14" customWidth="1"/>
    <col min="14362" max="14362" width="5.5703125" style="14" customWidth="1"/>
    <col min="14363" max="14364" width="5.28515625" style="14" customWidth="1"/>
    <col min="14365" max="14592" width="11.42578125" style="14"/>
    <col min="14593" max="14593" width="9.7109375" style="14" customWidth="1"/>
    <col min="14594" max="14596" width="7.42578125" style="14" customWidth="1"/>
    <col min="14597" max="14597" width="1.140625" style="14" customWidth="1"/>
    <col min="14598" max="14598" width="7.42578125" style="14" customWidth="1"/>
    <col min="14599" max="14600" width="6.42578125" style="14" customWidth="1"/>
    <col min="14601" max="14601" width="1.140625" style="14" customWidth="1"/>
    <col min="14602" max="14604" width="6.42578125" style="14" customWidth="1"/>
    <col min="14605" max="14605" width="1" style="14" customWidth="1"/>
    <col min="14606" max="14606" width="6.42578125" style="14" customWidth="1"/>
    <col min="14607" max="14608" width="6.28515625" style="14" customWidth="1"/>
    <col min="14609" max="14609" width="1.140625" style="14" customWidth="1"/>
    <col min="14610" max="14612" width="6.42578125" style="14" customWidth="1"/>
    <col min="14613" max="14613" width="1.5703125" style="14" customWidth="1"/>
    <col min="14614" max="14614" width="7.28515625" style="14" customWidth="1"/>
    <col min="14615" max="14616" width="6.7109375" style="14" customWidth="1"/>
    <col min="14617" max="14617" width="1.5703125" style="14" customWidth="1"/>
    <col min="14618" max="14618" width="5.5703125" style="14" customWidth="1"/>
    <col min="14619" max="14620" width="5.28515625" style="14" customWidth="1"/>
    <col min="14621" max="14848" width="11.42578125" style="14"/>
    <col min="14849" max="14849" width="9.7109375" style="14" customWidth="1"/>
    <col min="14850" max="14852" width="7.42578125" style="14" customWidth="1"/>
    <col min="14853" max="14853" width="1.140625" style="14" customWidth="1"/>
    <col min="14854" max="14854" width="7.42578125" style="14" customWidth="1"/>
    <col min="14855" max="14856" width="6.42578125" style="14" customWidth="1"/>
    <col min="14857" max="14857" width="1.140625" style="14" customWidth="1"/>
    <col min="14858" max="14860" width="6.42578125" style="14" customWidth="1"/>
    <col min="14861" max="14861" width="1" style="14" customWidth="1"/>
    <col min="14862" max="14862" width="6.42578125" style="14" customWidth="1"/>
    <col min="14863" max="14864" width="6.28515625" style="14" customWidth="1"/>
    <col min="14865" max="14865" width="1.140625" style="14" customWidth="1"/>
    <col min="14866" max="14868" width="6.42578125" style="14" customWidth="1"/>
    <col min="14869" max="14869" width="1.5703125" style="14" customWidth="1"/>
    <col min="14870" max="14870" width="7.28515625" style="14" customWidth="1"/>
    <col min="14871" max="14872" width="6.7109375" style="14" customWidth="1"/>
    <col min="14873" max="14873" width="1.5703125" style="14" customWidth="1"/>
    <col min="14874" max="14874" width="5.5703125" style="14" customWidth="1"/>
    <col min="14875" max="14876" width="5.28515625" style="14" customWidth="1"/>
    <col min="14877" max="15104" width="11.42578125" style="14"/>
    <col min="15105" max="15105" width="9.7109375" style="14" customWidth="1"/>
    <col min="15106" max="15108" width="7.42578125" style="14" customWidth="1"/>
    <col min="15109" max="15109" width="1.140625" style="14" customWidth="1"/>
    <col min="15110" max="15110" width="7.42578125" style="14" customWidth="1"/>
    <col min="15111" max="15112" width="6.42578125" style="14" customWidth="1"/>
    <col min="15113" max="15113" width="1.140625" style="14" customWidth="1"/>
    <col min="15114" max="15116" width="6.42578125" style="14" customWidth="1"/>
    <col min="15117" max="15117" width="1" style="14" customWidth="1"/>
    <col min="15118" max="15118" width="6.42578125" style="14" customWidth="1"/>
    <col min="15119" max="15120" width="6.28515625" style="14" customWidth="1"/>
    <col min="15121" max="15121" width="1.140625" style="14" customWidth="1"/>
    <col min="15122" max="15124" width="6.42578125" style="14" customWidth="1"/>
    <col min="15125" max="15125" width="1.5703125" style="14" customWidth="1"/>
    <col min="15126" max="15126" width="7.28515625" style="14" customWidth="1"/>
    <col min="15127" max="15128" width="6.7109375" style="14" customWidth="1"/>
    <col min="15129" max="15129" width="1.5703125" style="14" customWidth="1"/>
    <col min="15130" max="15130" width="5.5703125" style="14" customWidth="1"/>
    <col min="15131" max="15132" width="5.28515625" style="14" customWidth="1"/>
    <col min="15133" max="15360" width="11.42578125" style="14"/>
    <col min="15361" max="15361" width="9.7109375" style="14" customWidth="1"/>
    <col min="15362" max="15364" width="7.42578125" style="14" customWidth="1"/>
    <col min="15365" max="15365" width="1.140625" style="14" customWidth="1"/>
    <col min="15366" max="15366" width="7.42578125" style="14" customWidth="1"/>
    <col min="15367" max="15368" width="6.42578125" style="14" customWidth="1"/>
    <col min="15369" max="15369" width="1.140625" style="14" customWidth="1"/>
    <col min="15370" max="15372" width="6.42578125" style="14" customWidth="1"/>
    <col min="15373" max="15373" width="1" style="14" customWidth="1"/>
    <col min="15374" max="15374" width="6.42578125" style="14" customWidth="1"/>
    <col min="15375" max="15376" width="6.28515625" style="14" customWidth="1"/>
    <col min="15377" max="15377" width="1.140625" style="14" customWidth="1"/>
    <col min="15378" max="15380" width="6.42578125" style="14" customWidth="1"/>
    <col min="15381" max="15381" width="1.5703125" style="14" customWidth="1"/>
    <col min="15382" max="15382" width="7.28515625" style="14" customWidth="1"/>
    <col min="15383" max="15384" width="6.7109375" style="14" customWidth="1"/>
    <col min="15385" max="15385" width="1.5703125" style="14" customWidth="1"/>
    <col min="15386" max="15386" width="5.5703125" style="14" customWidth="1"/>
    <col min="15387" max="15388" width="5.28515625" style="14" customWidth="1"/>
    <col min="15389" max="15616" width="11.42578125" style="14"/>
    <col min="15617" max="15617" width="9.7109375" style="14" customWidth="1"/>
    <col min="15618" max="15620" width="7.42578125" style="14" customWidth="1"/>
    <col min="15621" max="15621" width="1.140625" style="14" customWidth="1"/>
    <col min="15622" max="15622" width="7.42578125" style="14" customWidth="1"/>
    <col min="15623" max="15624" width="6.42578125" style="14" customWidth="1"/>
    <col min="15625" max="15625" width="1.140625" style="14" customWidth="1"/>
    <col min="15626" max="15628" width="6.42578125" style="14" customWidth="1"/>
    <col min="15629" max="15629" width="1" style="14" customWidth="1"/>
    <col min="15630" max="15630" width="6.42578125" style="14" customWidth="1"/>
    <col min="15631" max="15632" width="6.28515625" style="14" customWidth="1"/>
    <col min="15633" max="15633" width="1.140625" style="14" customWidth="1"/>
    <col min="15634" max="15636" width="6.42578125" style="14" customWidth="1"/>
    <col min="15637" max="15637" width="1.5703125" style="14" customWidth="1"/>
    <col min="15638" max="15638" width="7.28515625" style="14" customWidth="1"/>
    <col min="15639" max="15640" width="6.7109375" style="14" customWidth="1"/>
    <col min="15641" max="15641" width="1.5703125" style="14" customWidth="1"/>
    <col min="15642" max="15642" width="5.5703125" style="14" customWidth="1"/>
    <col min="15643" max="15644" width="5.28515625" style="14" customWidth="1"/>
    <col min="15645" max="15872" width="11.42578125" style="14"/>
    <col min="15873" max="15873" width="9.7109375" style="14" customWidth="1"/>
    <col min="15874" max="15876" width="7.42578125" style="14" customWidth="1"/>
    <col min="15877" max="15877" width="1.140625" style="14" customWidth="1"/>
    <col min="15878" max="15878" width="7.42578125" style="14" customWidth="1"/>
    <col min="15879" max="15880" width="6.42578125" style="14" customWidth="1"/>
    <col min="15881" max="15881" width="1.140625" style="14" customWidth="1"/>
    <col min="15882" max="15884" width="6.42578125" style="14" customWidth="1"/>
    <col min="15885" max="15885" width="1" style="14" customWidth="1"/>
    <col min="15886" max="15886" width="6.42578125" style="14" customWidth="1"/>
    <col min="15887" max="15888" width="6.28515625" style="14" customWidth="1"/>
    <col min="15889" max="15889" width="1.140625" style="14" customWidth="1"/>
    <col min="15890" max="15892" width="6.42578125" style="14" customWidth="1"/>
    <col min="15893" max="15893" width="1.5703125" style="14" customWidth="1"/>
    <col min="15894" max="15894" width="7.28515625" style="14" customWidth="1"/>
    <col min="15895" max="15896" width="6.7109375" style="14" customWidth="1"/>
    <col min="15897" max="15897" width="1.5703125" style="14" customWidth="1"/>
    <col min="15898" max="15898" width="5.5703125" style="14" customWidth="1"/>
    <col min="15899" max="15900" width="5.28515625" style="14" customWidth="1"/>
    <col min="15901" max="16128" width="11.42578125" style="14"/>
    <col min="16129" max="16129" width="9.7109375" style="14" customWidth="1"/>
    <col min="16130" max="16132" width="7.42578125" style="14" customWidth="1"/>
    <col min="16133" max="16133" width="1.140625" style="14" customWidth="1"/>
    <col min="16134" max="16134" width="7.42578125" style="14" customWidth="1"/>
    <col min="16135" max="16136" width="6.42578125" style="14" customWidth="1"/>
    <col min="16137" max="16137" width="1.140625" style="14" customWidth="1"/>
    <col min="16138" max="16140" width="6.42578125" style="14" customWidth="1"/>
    <col min="16141" max="16141" width="1" style="14" customWidth="1"/>
    <col min="16142" max="16142" width="6.42578125" style="14" customWidth="1"/>
    <col min="16143" max="16144" width="6.28515625" style="14" customWidth="1"/>
    <col min="16145" max="16145" width="1.140625" style="14" customWidth="1"/>
    <col min="16146" max="16148" width="6.42578125" style="14" customWidth="1"/>
    <col min="16149" max="16149" width="1.5703125" style="14" customWidth="1"/>
    <col min="16150" max="16150" width="7.28515625" style="14" customWidth="1"/>
    <col min="16151" max="16152" width="6.7109375" style="14" customWidth="1"/>
    <col min="16153" max="16153" width="1.5703125" style="14" customWidth="1"/>
    <col min="16154" max="16154" width="5.5703125" style="14" customWidth="1"/>
    <col min="16155" max="16156" width="5.28515625" style="14" customWidth="1"/>
    <col min="16157" max="16384" width="11.42578125" style="14"/>
  </cols>
  <sheetData>
    <row r="1" spans="1:59" ht="14.25" customHeight="1" thickBot="1" x14ac:dyDescent="0.3">
      <c r="A1" s="316" t="s">
        <v>183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BG1" s="258" t="s">
        <v>232</v>
      </c>
    </row>
    <row r="2" spans="1:59" ht="14.25" customHeight="1" x14ac:dyDescent="0.25">
      <c r="A2" s="316" t="s">
        <v>209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</row>
    <row r="3" spans="1:59" ht="14.25" customHeight="1" x14ac:dyDescent="0.2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42" t="s">
        <v>187</v>
      </c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</row>
    <row r="4" spans="1:59" ht="14.25" customHeight="1" x14ac:dyDescent="0.2">
      <c r="A4" s="316" t="s">
        <v>134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42" t="s">
        <v>210</v>
      </c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</row>
    <row r="5" spans="1:59" ht="14.25" customHeight="1" x14ac:dyDescent="0.2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42" t="s">
        <v>31</v>
      </c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</row>
    <row r="6" spans="1:59" ht="14.25" customHeight="1" x14ac:dyDescent="0.2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42" t="s">
        <v>174</v>
      </c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</row>
    <row r="7" spans="1:59" ht="14.25" customHeight="1" thickBot="1" x14ac:dyDescent="0.25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D7" s="342" t="s">
        <v>189</v>
      </c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</row>
    <row r="8" spans="1:59" s="116" customFormat="1" ht="14.25" customHeight="1" thickBot="1" x14ac:dyDescent="0.25">
      <c r="A8" s="309" t="s">
        <v>42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0" t="s">
        <v>190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</row>
    <row r="9" spans="1:59" s="116" customFormat="1" ht="14.25" customHeight="1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40" t="s">
        <v>42</v>
      </c>
      <c r="AE9" s="324" t="s">
        <v>11</v>
      </c>
      <c r="AF9" s="324"/>
      <c r="AG9" s="324"/>
      <c r="AH9" s="134"/>
      <c r="AI9" s="324" t="s">
        <v>22</v>
      </c>
      <c r="AJ9" s="324"/>
      <c r="AK9" s="324"/>
      <c r="AL9" s="134"/>
      <c r="AM9" s="324" t="s">
        <v>23</v>
      </c>
      <c r="AN9" s="324"/>
      <c r="AO9" s="324"/>
      <c r="AP9" s="134"/>
      <c r="AQ9" s="324" t="s">
        <v>24</v>
      </c>
      <c r="AR9" s="324"/>
      <c r="AS9" s="324"/>
      <c r="AT9" s="134"/>
      <c r="AU9" s="324" t="s">
        <v>25</v>
      </c>
      <c r="AV9" s="324"/>
      <c r="AW9" s="324"/>
      <c r="AX9" s="134"/>
      <c r="AY9" s="324" t="s">
        <v>26</v>
      </c>
      <c r="AZ9" s="324"/>
      <c r="BA9" s="324"/>
      <c r="BB9" s="200"/>
      <c r="BC9" s="324" t="s">
        <v>27</v>
      </c>
      <c r="BD9" s="324"/>
      <c r="BE9" s="324"/>
    </row>
    <row r="10" spans="1:59" s="116" customFormat="1" ht="14.25" customHeight="1" thickBot="1" x14ac:dyDescent="0.3">
      <c r="A10" s="117" t="s">
        <v>6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8"/>
      <c r="AD10" s="332"/>
      <c r="AE10" s="135" t="s">
        <v>32</v>
      </c>
      <c r="AF10" s="135" t="s">
        <v>33</v>
      </c>
      <c r="AG10" s="135" t="s">
        <v>34</v>
      </c>
      <c r="AH10" s="135"/>
      <c r="AI10" s="135" t="s">
        <v>32</v>
      </c>
      <c r="AJ10" s="135" t="s">
        <v>33</v>
      </c>
      <c r="AK10" s="135" t="s">
        <v>34</v>
      </c>
      <c r="AL10" s="135"/>
      <c r="AM10" s="135" t="s">
        <v>32</v>
      </c>
      <c r="AN10" s="135" t="s">
        <v>33</v>
      </c>
      <c r="AO10" s="135" t="s">
        <v>34</v>
      </c>
      <c r="AP10" s="135"/>
      <c r="AQ10" s="135" t="s">
        <v>32</v>
      </c>
      <c r="AR10" s="135" t="s">
        <v>33</v>
      </c>
      <c r="AS10" s="135" t="s">
        <v>34</v>
      </c>
      <c r="AT10" s="135"/>
      <c r="AU10" s="135" t="s">
        <v>32</v>
      </c>
      <c r="AV10" s="135" t="s">
        <v>33</v>
      </c>
      <c r="AW10" s="135" t="s">
        <v>34</v>
      </c>
      <c r="AX10" s="135"/>
      <c r="AY10" s="135" t="s">
        <v>32</v>
      </c>
      <c r="AZ10" s="135" t="s">
        <v>33</v>
      </c>
      <c r="BA10" s="135" t="s">
        <v>34</v>
      </c>
      <c r="BB10" s="135"/>
      <c r="BC10" s="135" t="s">
        <v>32</v>
      </c>
      <c r="BD10" s="135" t="s">
        <v>33</v>
      </c>
      <c r="BE10" s="135" t="s">
        <v>34</v>
      </c>
    </row>
    <row r="11" spans="1:59" s="116" customFormat="1" ht="14.25" customHeight="1" x14ac:dyDescent="0.2">
      <c r="A11" s="117"/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8"/>
      <c r="AD11" s="204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162"/>
    </row>
    <row r="12" spans="1:59" s="123" customFormat="1" ht="14.25" customHeight="1" x14ac:dyDescent="0.25">
      <c r="A12" s="119" t="s">
        <v>11</v>
      </c>
      <c r="B12" s="122">
        <f>SUM(B14:B33)</f>
        <v>23465</v>
      </c>
      <c r="C12" s="122">
        <f t="shared" ref="C12:D12" si="0">SUM(C14:C33)</f>
        <v>13948</v>
      </c>
      <c r="D12" s="122">
        <f t="shared" si="0"/>
        <v>9517</v>
      </c>
      <c r="E12" s="122"/>
      <c r="F12" s="122">
        <f>SUM(F14:F33)</f>
        <v>8246</v>
      </c>
      <c r="G12" s="122">
        <f t="shared" ref="G12:H12" si="1">SUM(G14:G33)</f>
        <v>4905</v>
      </c>
      <c r="H12" s="122">
        <f t="shared" si="1"/>
        <v>3341</v>
      </c>
      <c r="I12" s="122"/>
      <c r="J12" s="122">
        <f>SUM(J14:J33)</f>
        <v>6479</v>
      </c>
      <c r="K12" s="122">
        <f t="shared" ref="K12:L12" si="2">SUM(K14:K33)</f>
        <v>3904</v>
      </c>
      <c r="L12" s="122">
        <f t="shared" si="2"/>
        <v>2575</v>
      </c>
      <c r="M12" s="122"/>
      <c r="N12" s="122">
        <f>SUM(N14:N33)</f>
        <v>3329</v>
      </c>
      <c r="O12" s="122">
        <f t="shared" ref="O12:P12" si="3">SUM(O14:O33)</f>
        <v>1974</v>
      </c>
      <c r="P12" s="122">
        <f t="shared" si="3"/>
        <v>1355</v>
      </c>
      <c r="Q12" s="122"/>
      <c r="R12" s="122">
        <f>SUM(R14:R33)</f>
        <v>4338</v>
      </c>
      <c r="S12" s="122">
        <f t="shared" ref="S12:T12" si="4">SUM(S14:S33)</f>
        <v>2545</v>
      </c>
      <c r="T12" s="122">
        <f t="shared" si="4"/>
        <v>1793</v>
      </c>
      <c r="U12" s="122"/>
      <c r="V12" s="122">
        <f>SUM(V14:V33)</f>
        <v>1073</v>
      </c>
      <c r="W12" s="122">
        <f t="shared" ref="W12:X12" si="5">SUM(W14:W33)</f>
        <v>620</v>
      </c>
      <c r="X12" s="122">
        <f t="shared" si="5"/>
        <v>453</v>
      </c>
      <c r="Y12" s="122"/>
      <c r="Z12" s="289">
        <f>SUM(Z14:Z33)</f>
        <v>0</v>
      </c>
      <c r="AA12" s="289">
        <f t="shared" ref="AA12:AB12" si="6">SUM(AA14:AA33)</f>
        <v>0</v>
      </c>
      <c r="AB12" s="289">
        <f t="shared" si="6"/>
        <v>0</v>
      </c>
      <c r="AD12" s="206" t="s">
        <v>11</v>
      </c>
      <c r="AE12" s="211">
        <v>231376</v>
      </c>
      <c r="AF12" s="211">
        <v>115746</v>
      </c>
      <c r="AG12" s="211">
        <v>115630</v>
      </c>
      <c r="AH12" s="211"/>
      <c r="AI12" s="211">
        <v>65321</v>
      </c>
      <c r="AJ12" s="211">
        <v>34298</v>
      </c>
      <c r="AK12" s="211">
        <v>31023</v>
      </c>
      <c r="AL12" s="211"/>
      <c r="AM12" s="211">
        <v>51089</v>
      </c>
      <c r="AN12" s="211">
        <v>25975</v>
      </c>
      <c r="AO12" s="211">
        <v>25114</v>
      </c>
      <c r="AP12" s="211"/>
      <c r="AQ12" s="211">
        <v>42110</v>
      </c>
      <c r="AR12" s="211">
        <v>20742</v>
      </c>
      <c r="AS12" s="211">
        <v>21368</v>
      </c>
      <c r="AT12" s="211"/>
      <c r="AU12" s="211">
        <v>40625</v>
      </c>
      <c r="AV12" s="211">
        <v>19739</v>
      </c>
      <c r="AW12" s="211">
        <v>20886</v>
      </c>
      <c r="AX12" s="211"/>
      <c r="AY12" s="211">
        <v>31649</v>
      </c>
      <c r="AZ12" s="211">
        <v>14749</v>
      </c>
      <c r="BA12" s="211">
        <v>16900</v>
      </c>
      <c r="BB12" s="211"/>
      <c r="BC12" s="211">
        <v>582</v>
      </c>
      <c r="BD12" s="211">
        <v>243</v>
      </c>
      <c r="BE12" s="211">
        <v>339</v>
      </c>
    </row>
    <row r="13" spans="1:59" s="116" customFormat="1" ht="14.25" customHeight="1" x14ac:dyDescent="0.2">
      <c r="A13" s="15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276"/>
      <c r="AA13" s="276"/>
      <c r="AB13" s="276"/>
      <c r="AD13" s="165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162"/>
    </row>
    <row r="14" spans="1:59" s="116" customFormat="1" ht="14.25" customHeight="1" x14ac:dyDescent="0.2">
      <c r="A14" s="244">
        <v>11</v>
      </c>
      <c r="B14" s="276">
        <v>0</v>
      </c>
      <c r="C14" s="276">
        <v>0</v>
      </c>
      <c r="D14" s="276">
        <v>0</v>
      </c>
      <c r="E14" s="276"/>
      <c r="F14" s="276">
        <v>0</v>
      </c>
      <c r="G14" s="276">
        <v>0</v>
      </c>
      <c r="H14" s="276">
        <f>+F14-G14</f>
        <v>0</v>
      </c>
      <c r="I14" s="276"/>
      <c r="J14" s="276">
        <v>0</v>
      </c>
      <c r="K14" s="276">
        <v>0</v>
      </c>
      <c r="L14" s="276">
        <f>+J14-K14</f>
        <v>0</v>
      </c>
      <c r="M14" s="276"/>
      <c r="N14" s="276">
        <v>0</v>
      </c>
      <c r="O14" s="276">
        <v>0</v>
      </c>
      <c r="P14" s="276">
        <f>+N14-O14</f>
        <v>0</v>
      </c>
      <c r="Q14" s="276"/>
      <c r="R14" s="276">
        <v>0</v>
      </c>
      <c r="S14" s="276">
        <v>0</v>
      </c>
      <c r="T14" s="276">
        <f>+R14-S14</f>
        <v>0</v>
      </c>
      <c r="U14" s="276"/>
      <c r="V14" s="276">
        <v>0</v>
      </c>
      <c r="W14" s="276">
        <v>0</v>
      </c>
      <c r="X14" s="276">
        <f>+V14-W14</f>
        <v>0</v>
      </c>
      <c r="Y14" s="120"/>
      <c r="Z14" s="276">
        <v>0</v>
      </c>
      <c r="AA14" s="276">
        <v>0</v>
      </c>
      <c r="AB14" s="276">
        <f>+Z14-AA14</f>
        <v>0</v>
      </c>
      <c r="AD14" s="165">
        <v>11</v>
      </c>
      <c r="AE14" s="211">
        <v>572</v>
      </c>
      <c r="AF14" s="211">
        <v>281</v>
      </c>
      <c r="AG14" s="164">
        <v>291</v>
      </c>
      <c r="AH14" s="211"/>
      <c r="AI14" s="211">
        <v>572</v>
      </c>
      <c r="AJ14" s="211">
        <v>281</v>
      </c>
      <c r="AK14" s="164">
        <v>291</v>
      </c>
      <c r="AL14" s="211"/>
      <c r="AM14" s="211"/>
      <c r="AN14" s="211"/>
      <c r="AO14" s="164">
        <v>0</v>
      </c>
      <c r="AP14" s="211"/>
      <c r="AQ14" s="211"/>
      <c r="AR14" s="211"/>
      <c r="AS14" s="164">
        <v>0</v>
      </c>
      <c r="AT14" s="211"/>
      <c r="AU14" s="211"/>
      <c r="AV14" s="211"/>
      <c r="AW14" s="164">
        <v>0</v>
      </c>
      <c r="AX14" s="211"/>
      <c r="AY14" s="211"/>
      <c r="AZ14" s="211"/>
      <c r="BA14" s="164">
        <v>0</v>
      </c>
      <c r="BB14" s="211"/>
      <c r="BC14" s="211"/>
      <c r="BD14" s="211"/>
      <c r="BE14" s="164">
        <v>0</v>
      </c>
    </row>
    <row r="15" spans="1:59" s="116" customFormat="1" ht="14.25" customHeight="1" x14ac:dyDescent="0.2">
      <c r="A15" s="244">
        <v>12</v>
      </c>
      <c r="B15" s="120">
        <v>327</v>
      </c>
      <c r="C15" s="120">
        <v>168</v>
      </c>
      <c r="D15" s="120">
        <v>159</v>
      </c>
      <c r="E15" s="120"/>
      <c r="F15" s="120">
        <v>327</v>
      </c>
      <c r="G15" s="120">
        <v>168</v>
      </c>
      <c r="H15" s="120">
        <f t="shared" ref="H15:H33" si="7">+F15-G15</f>
        <v>159</v>
      </c>
      <c r="I15" s="120"/>
      <c r="J15" s="276">
        <v>0</v>
      </c>
      <c r="K15" s="276">
        <v>0</v>
      </c>
      <c r="L15" s="276">
        <f t="shared" ref="L15:L33" si="8">+J15-K15</f>
        <v>0</v>
      </c>
      <c r="M15" s="276"/>
      <c r="N15" s="276">
        <v>0</v>
      </c>
      <c r="O15" s="276">
        <v>0</v>
      </c>
      <c r="P15" s="276">
        <f t="shared" ref="P15:P33" si="9">+N15-O15</f>
        <v>0</v>
      </c>
      <c r="Q15" s="276"/>
      <c r="R15" s="276">
        <v>0</v>
      </c>
      <c r="S15" s="276">
        <v>0</v>
      </c>
      <c r="T15" s="276">
        <f t="shared" ref="T15:T33" si="10">+R15-S15</f>
        <v>0</v>
      </c>
      <c r="U15" s="276"/>
      <c r="V15" s="276">
        <v>0</v>
      </c>
      <c r="W15" s="276">
        <v>0</v>
      </c>
      <c r="X15" s="276">
        <f t="shared" ref="X15:X33" si="11">+V15-W15</f>
        <v>0</v>
      </c>
      <c r="Y15" s="120"/>
      <c r="Z15" s="276">
        <v>0</v>
      </c>
      <c r="AA15" s="276">
        <v>0</v>
      </c>
      <c r="AB15" s="276">
        <f t="shared" ref="AB15:AB33" si="12">+Z15-AA15</f>
        <v>0</v>
      </c>
      <c r="AC15" s="242"/>
      <c r="AD15" s="165">
        <v>12</v>
      </c>
      <c r="AE15" s="211">
        <v>28379</v>
      </c>
      <c r="AF15" s="211">
        <v>14020</v>
      </c>
      <c r="AG15" s="164">
        <v>14359</v>
      </c>
      <c r="AH15" s="211"/>
      <c r="AI15" s="211">
        <v>27829</v>
      </c>
      <c r="AJ15" s="211">
        <v>13774</v>
      </c>
      <c r="AK15" s="164">
        <v>14055</v>
      </c>
      <c r="AL15" s="211"/>
      <c r="AM15" s="211">
        <v>550</v>
      </c>
      <c r="AN15" s="211">
        <v>246</v>
      </c>
      <c r="AO15" s="164">
        <v>304</v>
      </c>
      <c r="AP15" s="211"/>
      <c r="AQ15" s="211"/>
      <c r="AR15" s="211"/>
      <c r="AS15" s="164">
        <v>0</v>
      </c>
      <c r="AT15" s="211"/>
      <c r="AU15" s="211"/>
      <c r="AV15" s="211"/>
      <c r="AW15" s="164">
        <v>0</v>
      </c>
      <c r="AX15" s="211"/>
      <c r="AY15" s="211"/>
      <c r="AZ15" s="211"/>
      <c r="BA15" s="164">
        <v>0</v>
      </c>
      <c r="BB15" s="211"/>
      <c r="BC15" s="211"/>
      <c r="BD15" s="211"/>
      <c r="BE15" s="164">
        <v>0</v>
      </c>
    </row>
    <row r="16" spans="1:59" s="116" customFormat="1" ht="14.25" customHeight="1" x14ac:dyDescent="0.2">
      <c r="A16" s="244">
        <v>13</v>
      </c>
      <c r="B16" s="120">
        <v>3050</v>
      </c>
      <c r="C16" s="120">
        <v>1764</v>
      </c>
      <c r="D16" s="120">
        <v>1286</v>
      </c>
      <c r="E16" s="120"/>
      <c r="F16" s="120">
        <v>2727</v>
      </c>
      <c r="G16" s="120">
        <v>1581</v>
      </c>
      <c r="H16" s="120">
        <f t="shared" si="7"/>
        <v>1146</v>
      </c>
      <c r="I16" s="120"/>
      <c r="J16" s="120">
        <v>323</v>
      </c>
      <c r="K16" s="120">
        <v>183</v>
      </c>
      <c r="L16" s="120">
        <f t="shared" si="8"/>
        <v>140</v>
      </c>
      <c r="M16" s="120"/>
      <c r="N16" s="276">
        <v>0</v>
      </c>
      <c r="O16" s="276">
        <v>0</v>
      </c>
      <c r="P16" s="276">
        <f t="shared" si="9"/>
        <v>0</v>
      </c>
      <c r="Q16" s="276"/>
      <c r="R16" s="276">
        <v>0</v>
      </c>
      <c r="S16" s="276">
        <v>0</v>
      </c>
      <c r="T16" s="276">
        <f t="shared" si="10"/>
        <v>0</v>
      </c>
      <c r="U16" s="276"/>
      <c r="V16" s="276">
        <v>0</v>
      </c>
      <c r="W16" s="276">
        <v>0</v>
      </c>
      <c r="X16" s="276">
        <f t="shared" si="11"/>
        <v>0</v>
      </c>
      <c r="Y16" s="120"/>
      <c r="Z16" s="276">
        <v>0</v>
      </c>
      <c r="AA16" s="276">
        <v>0</v>
      </c>
      <c r="AB16" s="276">
        <f t="shared" si="12"/>
        <v>0</v>
      </c>
      <c r="AC16" s="242"/>
      <c r="AD16" s="165">
        <v>13</v>
      </c>
      <c r="AE16" s="211">
        <v>43348</v>
      </c>
      <c r="AF16" s="211">
        <v>21542</v>
      </c>
      <c r="AG16" s="164">
        <v>21806</v>
      </c>
      <c r="AH16" s="211"/>
      <c r="AI16" s="211">
        <v>21052</v>
      </c>
      <c r="AJ16" s="211">
        <v>11041</v>
      </c>
      <c r="AK16" s="164">
        <v>10011</v>
      </c>
      <c r="AL16" s="211"/>
      <c r="AM16" s="211">
        <v>21502</v>
      </c>
      <c r="AN16" s="211">
        <v>10141</v>
      </c>
      <c r="AO16" s="164">
        <v>11361</v>
      </c>
      <c r="AP16" s="211"/>
      <c r="AQ16" s="211">
        <v>794</v>
      </c>
      <c r="AR16" s="211">
        <v>360</v>
      </c>
      <c r="AS16" s="164">
        <v>434</v>
      </c>
      <c r="AT16" s="211"/>
      <c r="AU16" s="211"/>
      <c r="AV16" s="211"/>
      <c r="AW16" s="164">
        <v>0</v>
      </c>
      <c r="AX16" s="211"/>
      <c r="AY16" s="211"/>
      <c r="AZ16" s="211"/>
      <c r="BA16" s="164">
        <v>0</v>
      </c>
      <c r="BB16" s="211"/>
      <c r="BC16" s="211"/>
      <c r="BD16" s="211"/>
      <c r="BE16" s="164">
        <v>0</v>
      </c>
    </row>
    <row r="17" spans="1:57" s="116" customFormat="1" ht="14.25" customHeight="1" x14ac:dyDescent="0.2">
      <c r="A17" s="244">
        <v>14</v>
      </c>
      <c r="B17" s="120">
        <v>5580</v>
      </c>
      <c r="C17" s="120">
        <v>3295</v>
      </c>
      <c r="D17" s="120">
        <v>2285</v>
      </c>
      <c r="E17" s="120"/>
      <c r="F17" s="120">
        <v>3102</v>
      </c>
      <c r="G17" s="120">
        <v>1875</v>
      </c>
      <c r="H17" s="120">
        <f t="shared" si="7"/>
        <v>1227</v>
      </c>
      <c r="I17" s="120"/>
      <c r="J17" s="120">
        <v>2299</v>
      </c>
      <c r="K17" s="120">
        <v>1328</v>
      </c>
      <c r="L17" s="120">
        <f t="shared" si="8"/>
        <v>971</v>
      </c>
      <c r="M17" s="120"/>
      <c r="N17" s="120">
        <v>179</v>
      </c>
      <c r="O17" s="120">
        <v>92</v>
      </c>
      <c r="P17" s="120">
        <f t="shared" si="9"/>
        <v>87</v>
      </c>
      <c r="Q17" s="120"/>
      <c r="R17" s="276">
        <v>0</v>
      </c>
      <c r="S17" s="276">
        <v>0</v>
      </c>
      <c r="T17" s="276">
        <f t="shared" si="10"/>
        <v>0</v>
      </c>
      <c r="U17" s="276"/>
      <c r="V17" s="276">
        <v>0</v>
      </c>
      <c r="W17" s="276">
        <v>0</v>
      </c>
      <c r="X17" s="276">
        <f t="shared" si="11"/>
        <v>0</v>
      </c>
      <c r="Y17" s="120"/>
      <c r="Z17" s="276">
        <v>0</v>
      </c>
      <c r="AA17" s="276">
        <v>0</v>
      </c>
      <c r="AB17" s="276">
        <f t="shared" si="12"/>
        <v>0</v>
      </c>
      <c r="AC17" s="242"/>
      <c r="AD17" s="165">
        <v>14</v>
      </c>
      <c r="AE17" s="211">
        <v>47331</v>
      </c>
      <c r="AF17" s="211">
        <v>23882</v>
      </c>
      <c r="AG17" s="164">
        <v>23449</v>
      </c>
      <c r="AH17" s="211"/>
      <c r="AI17" s="211">
        <v>10138</v>
      </c>
      <c r="AJ17" s="211">
        <v>5835</v>
      </c>
      <c r="AK17" s="164">
        <v>4303</v>
      </c>
      <c r="AL17" s="211"/>
      <c r="AM17" s="211">
        <v>16978</v>
      </c>
      <c r="AN17" s="211">
        <v>8709</v>
      </c>
      <c r="AO17" s="164">
        <v>8269</v>
      </c>
      <c r="AP17" s="211"/>
      <c r="AQ17" s="211">
        <v>19258</v>
      </c>
      <c r="AR17" s="211">
        <v>8949</v>
      </c>
      <c r="AS17" s="164">
        <v>10309</v>
      </c>
      <c r="AT17" s="211"/>
      <c r="AU17" s="211">
        <v>957</v>
      </c>
      <c r="AV17" s="211">
        <v>389</v>
      </c>
      <c r="AW17" s="164">
        <v>568</v>
      </c>
      <c r="AX17" s="211"/>
      <c r="AY17" s="211"/>
      <c r="AZ17" s="211"/>
      <c r="BA17" s="164">
        <v>0</v>
      </c>
      <c r="BB17" s="211"/>
      <c r="BC17" s="211"/>
      <c r="BD17" s="211"/>
      <c r="BE17" s="164">
        <v>0</v>
      </c>
    </row>
    <row r="18" spans="1:57" s="116" customFormat="1" ht="14.25" customHeight="1" x14ac:dyDescent="0.2">
      <c r="A18" s="244">
        <v>15</v>
      </c>
      <c r="B18" s="120">
        <v>5195</v>
      </c>
      <c r="C18" s="120">
        <v>3070</v>
      </c>
      <c r="D18" s="120">
        <v>2125</v>
      </c>
      <c r="E18" s="120"/>
      <c r="F18" s="120">
        <v>1517</v>
      </c>
      <c r="G18" s="120">
        <v>931</v>
      </c>
      <c r="H18" s="120">
        <f t="shared" si="7"/>
        <v>586</v>
      </c>
      <c r="I18" s="120"/>
      <c r="J18" s="120">
        <v>2280</v>
      </c>
      <c r="K18" s="120">
        <v>1371</v>
      </c>
      <c r="L18" s="120">
        <f t="shared" si="8"/>
        <v>909</v>
      </c>
      <c r="M18" s="120"/>
      <c r="N18" s="120">
        <v>1186</v>
      </c>
      <c r="O18" s="120">
        <v>642</v>
      </c>
      <c r="P18" s="120">
        <f t="shared" si="9"/>
        <v>544</v>
      </c>
      <c r="Q18" s="120"/>
      <c r="R18" s="120">
        <v>212</v>
      </c>
      <c r="S18" s="120">
        <v>126</v>
      </c>
      <c r="T18" s="120">
        <f t="shared" si="10"/>
        <v>86</v>
      </c>
      <c r="U18" s="120"/>
      <c r="V18" s="276">
        <v>0</v>
      </c>
      <c r="W18" s="276">
        <v>0</v>
      </c>
      <c r="X18" s="276">
        <f t="shared" si="11"/>
        <v>0</v>
      </c>
      <c r="Y18" s="120"/>
      <c r="Z18" s="276">
        <v>0</v>
      </c>
      <c r="AA18" s="276">
        <v>0</v>
      </c>
      <c r="AB18" s="276">
        <f t="shared" si="12"/>
        <v>0</v>
      </c>
      <c r="AC18" s="242"/>
      <c r="AD18" s="165">
        <v>15</v>
      </c>
      <c r="AE18" s="211">
        <v>43667</v>
      </c>
      <c r="AF18" s="211">
        <v>21572</v>
      </c>
      <c r="AG18" s="164">
        <v>22095</v>
      </c>
      <c r="AH18" s="211"/>
      <c r="AI18" s="211">
        <v>4184</v>
      </c>
      <c r="AJ18" s="211">
        <v>2478</v>
      </c>
      <c r="AK18" s="164">
        <v>1706</v>
      </c>
      <c r="AL18" s="211"/>
      <c r="AM18" s="211">
        <v>7617</v>
      </c>
      <c r="AN18" s="211">
        <v>4209</v>
      </c>
      <c r="AO18" s="164">
        <v>3408</v>
      </c>
      <c r="AP18" s="211"/>
      <c r="AQ18" s="211">
        <v>12862</v>
      </c>
      <c r="AR18" s="211">
        <v>6320</v>
      </c>
      <c r="AS18" s="164">
        <v>6542</v>
      </c>
      <c r="AT18" s="211"/>
      <c r="AU18" s="211">
        <v>18271</v>
      </c>
      <c r="AV18" s="211">
        <v>8282</v>
      </c>
      <c r="AW18" s="164">
        <v>9989</v>
      </c>
      <c r="AX18" s="211"/>
      <c r="AY18" s="211">
        <v>733</v>
      </c>
      <c r="AZ18" s="211">
        <v>283</v>
      </c>
      <c r="BA18" s="164">
        <v>450</v>
      </c>
      <c r="BB18" s="211"/>
      <c r="BC18" s="211"/>
      <c r="BD18" s="211"/>
      <c r="BE18" s="164">
        <v>0</v>
      </c>
    </row>
    <row r="19" spans="1:57" s="116" customFormat="1" ht="14.25" customHeight="1" x14ac:dyDescent="0.2">
      <c r="A19" s="244">
        <v>16</v>
      </c>
      <c r="B19" s="120">
        <v>4610</v>
      </c>
      <c r="C19" s="120">
        <v>2779</v>
      </c>
      <c r="D19" s="120">
        <v>1831</v>
      </c>
      <c r="E19" s="120"/>
      <c r="F19" s="120">
        <v>448</v>
      </c>
      <c r="G19" s="120">
        <v>270</v>
      </c>
      <c r="H19" s="120">
        <f t="shared" si="7"/>
        <v>178</v>
      </c>
      <c r="I19" s="120"/>
      <c r="J19" s="120">
        <v>1157</v>
      </c>
      <c r="K19" s="120">
        <v>742</v>
      </c>
      <c r="L19" s="120">
        <f t="shared" si="8"/>
        <v>415</v>
      </c>
      <c r="M19" s="120"/>
      <c r="N19" s="120">
        <v>1160</v>
      </c>
      <c r="O19" s="120">
        <v>721</v>
      </c>
      <c r="P19" s="120">
        <f t="shared" si="9"/>
        <v>439</v>
      </c>
      <c r="Q19" s="120"/>
      <c r="R19" s="120">
        <v>1754</v>
      </c>
      <c r="S19" s="120">
        <v>1004</v>
      </c>
      <c r="T19" s="120">
        <f t="shared" si="10"/>
        <v>750</v>
      </c>
      <c r="U19" s="120"/>
      <c r="V19" s="120">
        <v>91</v>
      </c>
      <c r="W19" s="120">
        <v>42</v>
      </c>
      <c r="X19" s="120">
        <f t="shared" si="11"/>
        <v>49</v>
      </c>
      <c r="Y19" s="120"/>
      <c r="Z19" s="276">
        <v>0</v>
      </c>
      <c r="AA19" s="276">
        <v>0</v>
      </c>
      <c r="AB19" s="276">
        <f t="shared" si="12"/>
        <v>0</v>
      </c>
      <c r="AC19" s="242"/>
      <c r="AD19" s="165">
        <v>16</v>
      </c>
      <c r="AE19" s="211">
        <v>38032</v>
      </c>
      <c r="AF19" s="211">
        <v>18677</v>
      </c>
      <c r="AG19" s="164">
        <v>19355</v>
      </c>
      <c r="AH19" s="211"/>
      <c r="AI19" s="211">
        <v>1124</v>
      </c>
      <c r="AJ19" s="211">
        <v>669</v>
      </c>
      <c r="AK19" s="164">
        <v>455</v>
      </c>
      <c r="AL19" s="211"/>
      <c r="AM19" s="211">
        <v>3101</v>
      </c>
      <c r="AN19" s="211">
        <v>1861</v>
      </c>
      <c r="AO19" s="164">
        <v>1240</v>
      </c>
      <c r="AP19" s="211"/>
      <c r="AQ19" s="211">
        <v>5680</v>
      </c>
      <c r="AR19" s="211">
        <v>3060</v>
      </c>
      <c r="AS19" s="164">
        <v>2620</v>
      </c>
      <c r="AT19" s="211"/>
      <c r="AU19" s="211">
        <v>12182</v>
      </c>
      <c r="AV19" s="211">
        <v>6007</v>
      </c>
      <c r="AW19" s="164">
        <v>6175</v>
      </c>
      <c r="AX19" s="211"/>
      <c r="AY19" s="211">
        <v>15910</v>
      </c>
      <c r="AZ19" s="211">
        <v>7067</v>
      </c>
      <c r="BA19" s="164">
        <v>8843</v>
      </c>
      <c r="BB19" s="211"/>
      <c r="BC19" s="211">
        <v>35</v>
      </c>
      <c r="BD19" s="211">
        <v>13</v>
      </c>
      <c r="BE19" s="164">
        <v>22</v>
      </c>
    </row>
    <row r="20" spans="1:57" s="116" customFormat="1" ht="14.25" customHeight="1" x14ac:dyDescent="0.2">
      <c r="A20" s="244">
        <v>17</v>
      </c>
      <c r="B20" s="120">
        <v>2888</v>
      </c>
      <c r="C20" s="120">
        <v>1780</v>
      </c>
      <c r="D20" s="120">
        <v>1108</v>
      </c>
      <c r="E20" s="120"/>
      <c r="F20" s="120">
        <v>103</v>
      </c>
      <c r="G20" s="120">
        <v>65</v>
      </c>
      <c r="H20" s="120">
        <f t="shared" si="7"/>
        <v>38</v>
      </c>
      <c r="I20" s="120"/>
      <c r="J20" s="120">
        <v>307</v>
      </c>
      <c r="K20" s="120">
        <v>206</v>
      </c>
      <c r="L20" s="120">
        <f t="shared" si="8"/>
        <v>101</v>
      </c>
      <c r="M20" s="120"/>
      <c r="N20" s="120">
        <v>598</v>
      </c>
      <c r="O20" s="120">
        <v>394</v>
      </c>
      <c r="P20" s="120">
        <f t="shared" si="9"/>
        <v>204</v>
      </c>
      <c r="Q20" s="120"/>
      <c r="R20" s="120">
        <v>1423</v>
      </c>
      <c r="S20" s="120">
        <v>853</v>
      </c>
      <c r="T20" s="120">
        <f t="shared" si="10"/>
        <v>570</v>
      </c>
      <c r="U20" s="120"/>
      <c r="V20" s="120">
        <v>457</v>
      </c>
      <c r="W20" s="120">
        <v>262</v>
      </c>
      <c r="X20" s="120">
        <f t="shared" si="11"/>
        <v>195</v>
      </c>
      <c r="Y20" s="120"/>
      <c r="Z20" s="276">
        <v>0</v>
      </c>
      <c r="AA20" s="276">
        <v>0</v>
      </c>
      <c r="AB20" s="276">
        <f t="shared" si="12"/>
        <v>0</v>
      </c>
      <c r="AC20" s="242"/>
      <c r="AD20" s="165">
        <v>17</v>
      </c>
      <c r="AE20" s="211">
        <v>19206</v>
      </c>
      <c r="AF20" s="211">
        <v>9850</v>
      </c>
      <c r="AG20" s="164">
        <v>9356</v>
      </c>
      <c r="AH20" s="211"/>
      <c r="AI20" s="211">
        <v>275</v>
      </c>
      <c r="AJ20" s="211">
        <v>158</v>
      </c>
      <c r="AK20" s="164">
        <v>117</v>
      </c>
      <c r="AL20" s="211"/>
      <c r="AM20" s="211">
        <v>905</v>
      </c>
      <c r="AN20" s="211">
        <v>554</v>
      </c>
      <c r="AO20" s="164">
        <v>351</v>
      </c>
      <c r="AP20" s="211"/>
      <c r="AQ20" s="211">
        <v>2521</v>
      </c>
      <c r="AR20" s="211">
        <v>1471</v>
      </c>
      <c r="AS20" s="164">
        <v>1050</v>
      </c>
      <c r="AT20" s="211"/>
      <c r="AU20" s="211">
        <v>5569</v>
      </c>
      <c r="AV20" s="211">
        <v>3029</v>
      </c>
      <c r="AW20" s="164">
        <v>2540</v>
      </c>
      <c r="AX20" s="211"/>
      <c r="AY20" s="211">
        <v>9543</v>
      </c>
      <c r="AZ20" s="211">
        <v>4497</v>
      </c>
      <c r="BA20" s="164">
        <v>5046</v>
      </c>
      <c r="BB20" s="211"/>
      <c r="BC20" s="211">
        <v>393</v>
      </c>
      <c r="BD20" s="211">
        <v>141</v>
      </c>
      <c r="BE20" s="164">
        <v>252</v>
      </c>
    </row>
    <row r="21" spans="1:57" s="116" customFormat="1" ht="14.25" customHeight="1" x14ac:dyDescent="0.2">
      <c r="A21" s="244">
        <v>18</v>
      </c>
      <c r="B21" s="120">
        <v>1211</v>
      </c>
      <c r="C21" s="120">
        <v>742</v>
      </c>
      <c r="D21" s="120">
        <v>469</v>
      </c>
      <c r="E21" s="120"/>
      <c r="F21" s="120">
        <v>14</v>
      </c>
      <c r="G21" s="120">
        <v>11</v>
      </c>
      <c r="H21" s="120">
        <f t="shared" si="7"/>
        <v>3</v>
      </c>
      <c r="I21" s="120"/>
      <c r="J21" s="120">
        <v>63</v>
      </c>
      <c r="K21" s="120">
        <v>45</v>
      </c>
      <c r="L21" s="120">
        <f t="shared" si="8"/>
        <v>18</v>
      </c>
      <c r="M21" s="120"/>
      <c r="N21" s="120">
        <v>150</v>
      </c>
      <c r="O21" s="120">
        <v>96</v>
      </c>
      <c r="P21" s="120">
        <f t="shared" si="9"/>
        <v>54</v>
      </c>
      <c r="Q21" s="120"/>
      <c r="R21" s="120">
        <v>665</v>
      </c>
      <c r="S21" s="120">
        <v>400</v>
      </c>
      <c r="T21" s="120">
        <f t="shared" si="10"/>
        <v>265</v>
      </c>
      <c r="U21" s="120"/>
      <c r="V21" s="120">
        <v>319</v>
      </c>
      <c r="W21" s="120">
        <v>190</v>
      </c>
      <c r="X21" s="120">
        <f t="shared" si="11"/>
        <v>129</v>
      </c>
      <c r="Y21" s="120"/>
      <c r="Z21" s="276">
        <v>0</v>
      </c>
      <c r="AA21" s="276">
        <v>0</v>
      </c>
      <c r="AB21" s="276">
        <f t="shared" si="12"/>
        <v>0</v>
      </c>
      <c r="AC21" s="242"/>
      <c r="AD21" s="165">
        <v>18</v>
      </c>
      <c r="AE21" s="211">
        <v>7051</v>
      </c>
      <c r="AF21" s="211">
        <v>3842</v>
      </c>
      <c r="AG21" s="164">
        <v>3209</v>
      </c>
      <c r="AH21" s="211"/>
      <c r="AI21" s="211">
        <v>66</v>
      </c>
      <c r="AJ21" s="211">
        <v>29</v>
      </c>
      <c r="AK21" s="164">
        <v>37</v>
      </c>
      <c r="AL21" s="211"/>
      <c r="AM21" s="211">
        <v>250</v>
      </c>
      <c r="AN21" s="211">
        <v>154</v>
      </c>
      <c r="AO21" s="164">
        <v>96</v>
      </c>
      <c r="AP21" s="211"/>
      <c r="AQ21" s="211">
        <v>650</v>
      </c>
      <c r="AR21" s="211">
        <v>387</v>
      </c>
      <c r="AS21" s="164">
        <v>263</v>
      </c>
      <c r="AT21" s="211"/>
      <c r="AU21" s="211">
        <v>2491</v>
      </c>
      <c r="AV21" s="211">
        <v>1399</v>
      </c>
      <c r="AW21" s="164">
        <v>1092</v>
      </c>
      <c r="AX21" s="211"/>
      <c r="AY21" s="211">
        <v>3458</v>
      </c>
      <c r="AZ21" s="211">
        <v>1800</v>
      </c>
      <c r="BA21" s="164">
        <v>1658</v>
      </c>
      <c r="BB21" s="211"/>
      <c r="BC21" s="211">
        <v>136</v>
      </c>
      <c r="BD21" s="211">
        <v>73</v>
      </c>
      <c r="BE21" s="164">
        <v>63</v>
      </c>
    </row>
    <row r="22" spans="1:57" s="116" customFormat="1" ht="14.25" customHeight="1" x14ac:dyDescent="0.2">
      <c r="A22" s="244">
        <v>19</v>
      </c>
      <c r="B22" s="120">
        <v>393</v>
      </c>
      <c r="C22" s="120">
        <v>234</v>
      </c>
      <c r="D22" s="120">
        <v>159</v>
      </c>
      <c r="E22" s="120"/>
      <c r="F22" s="120">
        <v>2</v>
      </c>
      <c r="G22" s="120">
        <v>2</v>
      </c>
      <c r="H22" s="120">
        <f t="shared" si="7"/>
        <v>0</v>
      </c>
      <c r="I22" s="120"/>
      <c r="J22" s="120">
        <v>21</v>
      </c>
      <c r="K22" s="120">
        <v>15</v>
      </c>
      <c r="L22" s="120">
        <f t="shared" si="8"/>
        <v>6</v>
      </c>
      <c r="M22" s="120"/>
      <c r="N22" s="120">
        <v>37</v>
      </c>
      <c r="O22" s="120">
        <v>18</v>
      </c>
      <c r="P22" s="120">
        <f t="shared" si="9"/>
        <v>19</v>
      </c>
      <c r="Q22" s="120"/>
      <c r="R22" s="120">
        <v>185</v>
      </c>
      <c r="S22" s="120">
        <v>116</v>
      </c>
      <c r="T22" s="120">
        <f t="shared" si="10"/>
        <v>69</v>
      </c>
      <c r="U22" s="120"/>
      <c r="V22" s="120">
        <v>148</v>
      </c>
      <c r="W22" s="120">
        <v>83</v>
      </c>
      <c r="X22" s="120">
        <f t="shared" si="11"/>
        <v>65</v>
      </c>
      <c r="Y22" s="120"/>
      <c r="Z22" s="276">
        <v>0</v>
      </c>
      <c r="AA22" s="276">
        <v>0</v>
      </c>
      <c r="AB22" s="276">
        <f t="shared" si="12"/>
        <v>0</v>
      </c>
      <c r="AC22" s="242"/>
      <c r="AD22" s="165">
        <v>19</v>
      </c>
      <c r="AE22" s="211">
        <v>2399</v>
      </c>
      <c r="AF22" s="211">
        <v>1334</v>
      </c>
      <c r="AG22" s="164">
        <v>1065</v>
      </c>
      <c r="AH22" s="211"/>
      <c r="AI22" s="211">
        <v>22</v>
      </c>
      <c r="AJ22" s="211">
        <v>13</v>
      </c>
      <c r="AK22" s="164">
        <v>9</v>
      </c>
      <c r="AL22" s="211"/>
      <c r="AM22" s="211">
        <v>72</v>
      </c>
      <c r="AN22" s="211">
        <v>39</v>
      </c>
      <c r="AO22" s="164">
        <v>33</v>
      </c>
      <c r="AP22" s="211"/>
      <c r="AQ22" s="211">
        <v>188</v>
      </c>
      <c r="AR22" s="211">
        <v>105</v>
      </c>
      <c r="AS22" s="164">
        <v>83</v>
      </c>
      <c r="AT22" s="211"/>
      <c r="AU22" s="211">
        <v>752</v>
      </c>
      <c r="AV22" s="211">
        <v>428</v>
      </c>
      <c r="AW22" s="164">
        <v>324</v>
      </c>
      <c r="AX22" s="211"/>
      <c r="AY22" s="211">
        <v>1349</v>
      </c>
      <c r="AZ22" s="211">
        <v>735</v>
      </c>
      <c r="BA22" s="164">
        <v>614</v>
      </c>
      <c r="BB22" s="211"/>
      <c r="BC22" s="211">
        <v>16</v>
      </c>
      <c r="BD22" s="211">
        <v>14</v>
      </c>
      <c r="BE22" s="164">
        <v>2</v>
      </c>
    </row>
    <row r="23" spans="1:57" s="116" customFormat="1" ht="14.25" customHeight="1" x14ac:dyDescent="0.2">
      <c r="A23" s="244">
        <v>20</v>
      </c>
      <c r="B23" s="120">
        <v>102</v>
      </c>
      <c r="C23" s="120">
        <v>56</v>
      </c>
      <c r="D23" s="120">
        <v>46</v>
      </c>
      <c r="E23" s="120"/>
      <c r="F23" s="120">
        <v>1</v>
      </c>
      <c r="G23" s="120">
        <v>0</v>
      </c>
      <c r="H23" s="120">
        <f t="shared" si="7"/>
        <v>1</v>
      </c>
      <c r="I23" s="120"/>
      <c r="J23" s="120">
        <v>12</v>
      </c>
      <c r="K23" s="120">
        <v>6</v>
      </c>
      <c r="L23" s="120">
        <f t="shared" si="8"/>
        <v>6</v>
      </c>
      <c r="M23" s="120"/>
      <c r="N23" s="120">
        <v>6</v>
      </c>
      <c r="O23" s="120">
        <v>3</v>
      </c>
      <c r="P23" s="120">
        <f t="shared" si="9"/>
        <v>3</v>
      </c>
      <c r="Q23" s="120"/>
      <c r="R23" s="120">
        <v>48</v>
      </c>
      <c r="S23" s="120">
        <v>21</v>
      </c>
      <c r="T23" s="120">
        <f t="shared" si="10"/>
        <v>27</v>
      </c>
      <c r="U23" s="120"/>
      <c r="V23" s="120">
        <v>35</v>
      </c>
      <c r="W23" s="120">
        <v>26</v>
      </c>
      <c r="X23" s="120">
        <f t="shared" si="11"/>
        <v>9</v>
      </c>
      <c r="Y23" s="120"/>
      <c r="Z23" s="276">
        <v>0</v>
      </c>
      <c r="AA23" s="276">
        <v>0</v>
      </c>
      <c r="AB23" s="276">
        <f t="shared" si="12"/>
        <v>0</v>
      </c>
      <c r="AC23" s="242"/>
      <c r="AD23" s="165">
        <v>20</v>
      </c>
      <c r="AE23" s="211">
        <v>706</v>
      </c>
      <c r="AF23" s="211">
        <v>388</v>
      </c>
      <c r="AG23" s="164">
        <v>318</v>
      </c>
      <c r="AH23" s="211"/>
      <c r="AI23" s="211">
        <v>10</v>
      </c>
      <c r="AJ23" s="211">
        <v>1</v>
      </c>
      <c r="AK23" s="164">
        <v>9</v>
      </c>
      <c r="AL23" s="211"/>
      <c r="AM23" s="211">
        <v>37</v>
      </c>
      <c r="AN23" s="211">
        <v>18</v>
      </c>
      <c r="AO23" s="164">
        <v>19</v>
      </c>
      <c r="AP23" s="211"/>
      <c r="AQ23" s="211">
        <v>67</v>
      </c>
      <c r="AR23" s="211">
        <v>39</v>
      </c>
      <c r="AS23" s="164">
        <v>28</v>
      </c>
      <c r="AT23" s="211"/>
      <c r="AU23" s="211">
        <v>207</v>
      </c>
      <c r="AV23" s="211">
        <v>114</v>
      </c>
      <c r="AW23" s="164">
        <v>93</v>
      </c>
      <c r="AX23" s="211"/>
      <c r="AY23" s="211">
        <v>383</v>
      </c>
      <c r="AZ23" s="211">
        <v>214</v>
      </c>
      <c r="BA23" s="164">
        <v>169</v>
      </c>
      <c r="BB23" s="211"/>
      <c r="BC23" s="211">
        <v>2</v>
      </c>
      <c r="BD23" s="211">
        <v>2</v>
      </c>
      <c r="BE23" s="164">
        <v>0</v>
      </c>
    </row>
    <row r="24" spans="1:57" s="116" customFormat="1" ht="14.25" customHeight="1" x14ac:dyDescent="0.2">
      <c r="A24" s="244">
        <v>21</v>
      </c>
      <c r="B24" s="120">
        <v>51</v>
      </c>
      <c r="C24" s="120">
        <v>28</v>
      </c>
      <c r="D24" s="120">
        <v>23</v>
      </c>
      <c r="E24" s="120"/>
      <c r="F24" s="120">
        <v>1</v>
      </c>
      <c r="G24" s="120">
        <v>0</v>
      </c>
      <c r="H24" s="120">
        <f t="shared" si="7"/>
        <v>1</v>
      </c>
      <c r="I24" s="120"/>
      <c r="J24" s="120">
        <v>9</v>
      </c>
      <c r="K24" s="120">
        <v>3</v>
      </c>
      <c r="L24" s="120">
        <f t="shared" si="8"/>
        <v>6</v>
      </c>
      <c r="M24" s="120"/>
      <c r="N24" s="120">
        <v>5</v>
      </c>
      <c r="O24" s="120">
        <v>3</v>
      </c>
      <c r="P24" s="120">
        <f t="shared" si="9"/>
        <v>2</v>
      </c>
      <c r="Q24" s="120"/>
      <c r="R24" s="120">
        <v>20</v>
      </c>
      <c r="S24" s="120">
        <v>10</v>
      </c>
      <c r="T24" s="120">
        <f t="shared" si="10"/>
        <v>10</v>
      </c>
      <c r="U24" s="120"/>
      <c r="V24" s="120">
        <v>16</v>
      </c>
      <c r="W24" s="120">
        <v>12</v>
      </c>
      <c r="X24" s="120">
        <f t="shared" si="11"/>
        <v>4</v>
      </c>
      <c r="Y24" s="120"/>
      <c r="Z24" s="276">
        <v>0</v>
      </c>
      <c r="AA24" s="276">
        <v>0</v>
      </c>
      <c r="AB24" s="276">
        <f t="shared" si="12"/>
        <v>0</v>
      </c>
      <c r="AC24" s="242"/>
      <c r="AD24" s="165">
        <v>21</v>
      </c>
      <c r="AE24" s="211">
        <v>285</v>
      </c>
      <c r="AF24" s="211">
        <v>156</v>
      </c>
      <c r="AG24" s="164">
        <v>129</v>
      </c>
      <c r="AH24" s="211"/>
      <c r="AI24" s="211">
        <v>10</v>
      </c>
      <c r="AJ24" s="211">
        <v>3</v>
      </c>
      <c r="AK24" s="164">
        <v>7</v>
      </c>
      <c r="AL24" s="211"/>
      <c r="AM24" s="211">
        <v>27</v>
      </c>
      <c r="AN24" s="211">
        <v>13</v>
      </c>
      <c r="AO24" s="164">
        <v>14</v>
      </c>
      <c r="AP24" s="211"/>
      <c r="AQ24" s="211">
        <v>19</v>
      </c>
      <c r="AR24" s="211">
        <v>11</v>
      </c>
      <c r="AS24" s="164">
        <v>8</v>
      </c>
      <c r="AT24" s="211"/>
      <c r="AU24" s="211">
        <v>83</v>
      </c>
      <c r="AV24" s="211">
        <v>38</v>
      </c>
      <c r="AW24" s="164">
        <v>45</v>
      </c>
      <c r="AX24" s="211"/>
      <c r="AY24" s="211">
        <v>146</v>
      </c>
      <c r="AZ24" s="211">
        <v>91</v>
      </c>
      <c r="BA24" s="164">
        <v>55</v>
      </c>
      <c r="BB24" s="211"/>
      <c r="BC24" s="211">
        <v>0</v>
      </c>
      <c r="BD24" s="211">
        <v>0</v>
      </c>
      <c r="BE24" s="164">
        <v>0</v>
      </c>
    </row>
    <row r="25" spans="1:57" s="116" customFormat="1" ht="14.25" customHeight="1" x14ac:dyDescent="0.2">
      <c r="A25" s="244">
        <v>22</v>
      </c>
      <c r="B25" s="120">
        <v>15</v>
      </c>
      <c r="C25" s="120">
        <v>7</v>
      </c>
      <c r="D25" s="120">
        <v>8</v>
      </c>
      <c r="E25" s="120"/>
      <c r="F25" s="120">
        <v>2</v>
      </c>
      <c r="G25" s="120">
        <v>1</v>
      </c>
      <c r="H25" s="120">
        <f t="shared" si="7"/>
        <v>1</v>
      </c>
      <c r="I25" s="120"/>
      <c r="J25" s="120">
        <v>3</v>
      </c>
      <c r="K25" s="120">
        <v>2</v>
      </c>
      <c r="L25" s="120">
        <f t="shared" si="8"/>
        <v>1</v>
      </c>
      <c r="M25" s="120"/>
      <c r="N25" s="120">
        <v>2</v>
      </c>
      <c r="O25" s="120">
        <v>0</v>
      </c>
      <c r="P25" s="120">
        <f t="shared" si="9"/>
        <v>2</v>
      </c>
      <c r="Q25" s="120"/>
      <c r="R25" s="120">
        <v>7</v>
      </c>
      <c r="S25" s="120">
        <v>3</v>
      </c>
      <c r="T25" s="120">
        <f t="shared" si="10"/>
        <v>4</v>
      </c>
      <c r="U25" s="120"/>
      <c r="V25" s="120">
        <v>1</v>
      </c>
      <c r="W25" s="120">
        <v>1</v>
      </c>
      <c r="X25" s="120">
        <f t="shared" si="11"/>
        <v>0</v>
      </c>
      <c r="Y25" s="120"/>
      <c r="Z25" s="276">
        <v>0</v>
      </c>
      <c r="AA25" s="276">
        <v>0</v>
      </c>
      <c r="AB25" s="276">
        <f t="shared" si="12"/>
        <v>0</v>
      </c>
      <c r="AC25" s="242"/>
      <c r="AD25" s="165">
        <v>22</v>
      </c>
      <c r="AE25" s="211">
        <v>94</v>
      </c>
      <c r="AF25" s="211">
        <v>46</v>
      </c>
      <c r="AG25" s="164">
        <v>48</v>
      </c>
      <c r="AH25" s="211"/>
      <c r="AI25" s="211">
        <v>8</v>
      </c>
      <c r="AJ25" s="211">
        <v>3</v>
      </c>
      <c r="AK25" s="164">
        <v>5</v>
      </c>
      <c r="AL25" s="211"/>
      <c r="AM25" s="211">
        <v>11</v>
      </c>
      <c r="AN25" s="211">
        <v>5</v>
      </c>
      <c r="AO25" s="164">
        <v>6</v>
      </c>
      <c r="AP25" s="211"/>
      <c r="AQ25" s="211">
        <v>13</v>
      </c>
      <c r="AR25" s="211">
        <v>5</v>
      </c>
      <c r="AS25" s="164">
        <v>8</v>
      </c>
      <c r="AT25" s="211"/>
      <c r="AU25" s="211">
        <v>26</v>
      </c>
      <c r="AV25" s="211">
        <v>12</v>
      </c>
      <c r="AW25" s="164">
        <v>14</v>
      </c>
      <c r="AX25" s="211"/>
      <c r="AY25" s="211">
        <v>36</v>
      </c>
      <c r="AZ25" s="211">
        <v>21</v>
      </c>
      <c r="BA25" s="164">
        <v>15</v>
      </c>
      <c r="BB25" s="211"/>
      <c r="BC25" s="211">
        <v>0</v>
      </c>
      <c r="BD25" s="211">
        <v>0</v>
      </c>
      <c r="BE25" s="164">
        <v>0</v>
      </c>
    </row>
    <row r="26" spans="1:57" s="116" customFormat="1" ht="14.25" customHeight="1" x14ac:dyDescent="0.2">
      <c r="A26" s="244">
        <v>23</v>
      </c>
      <c r="B26" s="120">
        <v>13</v>
      </c>
      <c r="C26" s="120">
        <v>6</v>
      </c>
      <c r="D26" s="120">
        <v>7</v>
      </c>
      <c r="E26" s="120"/>
      <c r="F26" s="120">
        <v>2</v>
      </c>
      <c r="G26" s="120">
        <v>1</v>
      </c>
      <c r="H26" s="120">
        <f t="shared" si="7"/>
        <v>1</v>
      </c>
      <c r="I26" s="120"/>
      <c r="J26" s="120">
        <v>1</v>
      </c>
      <c r="K26" s="120">
        <v>0</v>
      </c>
      <c r="L26" s="120">
        <f t="shared" si="8"/>
        <v>1</v>
      </c>
      <c r="M26" s="120"/>
      <c r="N26" s="120">
        <v>3</v>
      </c>
      <c r="O26" s="120">
        <v>2</v>
      </c>
      <c r="P26" s="120">
        <f t="shared" si="9"/>
        <v>1</v>
      </c>
      <c r="Q26" s="120"/>
      <c r="R26" s="120">
        <v>7</v>
      </c>
      <c r="S26" s="120">
        <v>3</v>
      </c>
      <c r="T26" s="120">
        <f t="shared" si="10"/>
        <v>4</v>
      </c>
      <c r="U26" s="120"/>
      <c r="V26" s="276">
        <v>0</v>
      </c>
      <c r="W26" s="276">
        <v>0</v>
      </c>
      <c r="X26" s="276">
        <f t="shared" si="11"/>
        <v>0</v>
      </c>
      <c r="Y26" s="120"/>
      <c r="Z26" s="276">
        <v>0</v>
      </c>
      <c r="AA26" s="276">
        <v>0</v>
      </c>
      <c r="AB26" s="276">
        <f t="shared" si="12"/>
        <v>0</v>
      </c>
      <c r="AC26" s="242"/>
      <c r="AD26" s="165">
        <v>23</v>
      </c>
      <c r="AE26" s="211">
        <v>97</v>
      </c>
      <c r="AF26" s="211">
        <v>51</v>
      </c>
      <c r="AG26" s="164">
        <v>46</v>
      </c>
      <c r="AH26" s="211"/>
      <c r="AI26" s="211">
        <v>12</v>
      </c>
      <c r="AJ26" s="211">
        <v>4</v>
      </c>
      <c r="AK26" s="164">
        <v>8</v>
      </c>
      <c r="AL26" s="211"/>
      <c r="AM26" s="211">
        <v>12</v>
      </c>
      <c r="AN26" s="211">
        <v>9</v>
      </c>
      <c r="AO26" s="164">
        <v>3</v>
      </c>
      <c r="AP26" s="211"/>
      <c r="AQ26" s="211">
        <v>15</v>
      </c>
      <c r="AR26" s="211">
        <v>12</v>
      </c>
      <c r="AS26" s="164">
        <v>3</v>
      </c>
      <c r="AT26" s="211"/>
      <c r="AU26" s="211">
        <v>26</v>
      </c>
      <c r="AV26" s="211">
        <v>11</v>
      </c>
      <c r="AW26" s="164">
        <v>15</v>
      </c>
      <c r="AX26" s="211"/>
      <c r="AY26" s="211">
        <v>32</v>
      </c>
      <c r="AZ26" s="211">
        <v>15</v>
      </c>
      <c r="BA26" s="164">
        <v>17</v>
      </c>
      <c r="BB26" s="211"/>
      <c r="BC26" s="211">
        <v>0</v>
      </c>
      <c r="BD26" s="211">
        <v>0</v>
      </c>
      <c r="BE26" s="164">
        <v>0</v>
      </c>
    </row>
    <row r="27" spans="1:57" s="116" customFormat="1" ht="14.25" customHeight="1" x14ac:dyDescent="0.2">
      <c r="A27" s="244">
        <v>24</v>
      </c>
      <c r="B27" s="120">
        <v>11</v>
      </c>
      <c r="C27" s="120">
        <v>7</v>
      </c>
      <c r="D27" s="120">
        <v>4</v>
      </c>
      <c r="E27" s="120"/>
      <c r="F27" s="276">
        <v>0</v>
      </c>
      <c r="G27" s="276">
        <v>0</v>
      </c>
      <c r="H27" s="276">
        <f t="shared" si="7"/>
        <v>0</v>
      </c>
      <c r="I27" s="120"/>
      <c r="J27" s="120">
        <v>0</v>
      </c>
      <c r="K27" s="120">
        <v>0</v>
      </c>
      <c r="L27" s="120">
        <f t="shared" si="8"/>
        <v>0</v>
      </c>
      <c r="M27" s="120"/>
      <c r="N27" s="120">
        <v>2</v>
      </c>
      <c r="O27" s="120">
        <v>2</v>
      </c>
      <c r="P27" s="120">
        <f t="shared" si="9"/>
        <v>0</v>
      </c>
      <c r="Q27" s="120"/>
      <c r="R27" s="120">
        <v>8</v>
      </c>
      <c r="S27" s="120">
        <v>5</v>
      </c>
      <c r="T27" s="120">
        <f t="shared" si="10"/>
        <v>3</v>
      </c>
      <c r="U27" s="120"/>
      <c r="V27" s="120">
        <v>1</v>
      </c>
      <c r="W27" s="120">
        <v>0</v>
      </c>
      <c r="X27" s="120">
        <f t="shared" si="11"/>
        <v>1</v>
      </c>
      <c r="Y27" s="120"/>
      <c r="Z27" s="276">
        <v>0</v>
      </c>
      <c r="AA27" s="276">
        <v>0</v>
      </c>
      <c r="AB27" s="276">
        <f t="shared" si="12"/>
        <v>0</v>
      </c>
      <c r="AC27" s="242"/>
      <c r="AD27" s="165">
        <v>24</v>
      </c>
      <c r="AE27" s="211">
        <v>42</v>
      </c>
      <c r="AF27" s="211">
        <v>21</v>
      </c>
      <c r="AG27" s="164">
        <v>21</v>
      </c>
      <c r="AH27" s="211"/>
      <c r="AI27" s="211">
        <v>3</v>
      </c>
      <c r="AJ27" s="211">
        <v>2</v>
      </c>
      <c r="AK27" s="164">
        <v>1</v>
      </c>
      <c r="AL27" s="211"/>
      <c r="AM27" s="211">
        <v>3</v>
      </c>
      <c r="AN27" s="211">
        <v>2</v>
      </c>
      <c r="AO27" s="164">
        <v>1</v>
      </c>
      <c r="AP27" s="211"/>
      <c r="AQ27" s="211">
        <v>11</v>
      </c>
      <c r="AR27" s="211">
        <v>6</v>
      </c>
      <c r="AS27" s="164">
        <v>5</v>
      </c>
      <c r="AT27" s="211"/>
      <c r="AU27" s="211">
        <v>15</v>
      </c>
      <c r="AV27" s="211">
        <v>9</v>
      </c>
      <c r="AW27" s="164">
        <v>6</v>
      </c>
      <c r="AX27" s="211"/>
      <c r="AY27" s="211">
        <v>10</v>
      </c>
      <c r="AZ27" s="211">
        <v>2</v>
      </c>
      <c r="BA27" s="164">
        <v>8</v>
      </c>
      <c r="BB27" s="211"/>
      <c r="BC27" s="211">
        <v>0</v>
      </c>
      <c r="BD27" s="211">
        <v>0</v>
      </c>
      <c r="BE27" s="164">
        <v>0</v>
      </c>
    </row>
    <row r="28" spans="1:57" s="116" customFormat="1" ht="14.25" customHeight="1" x14ac:dyDescent="0.2">
      <c r="A28" s="244" t="s">
        <v>43</v>
      </c>
      <c r="B28" s="120">
        <v>15</v>
      </c>
      <c r="C28" s="120">
        <v>10</v>
      </c>
      <c r="D28" s="120">
        <v>5</v>
      </c>
      <c r="E28" s="120"/>
      <c r="F28" s="276">
        <v>0</v>
      </c>
      <c r="G28" s="276">
        <v>0</v>
      </c>
      <c r="H28" s="276">
        <f t="shared" si="7"/>
        <v>0</v>
      </c>
      <c r="I28" s="120"/>
      <c r="J28" s="120">
        <v>4</v>
      </c>
      <c r="K28" s="120">
        <v>3</v>
      </c>
      <c r="L28" s="120">
        <f t="shared" si="8"/>
        <v>1</v>
      </c>
      <c r="M28" s="120"/>
      <c r="N28" s="120">
        <v>1</v>
      </c>
      <c r="O28" s="120">
        <v>1</v>
      </c>
      <c r="P28" s="120">
        <f t="shared" si="9"/>
        <v>0</v>
      </c>
      <c r="Q28" s="120"/>
      <c r="R28" s="120">
        <v>5</v>
      </c>
      <c r="S28" s="120">
        <v>2</v>
      </c>
      <c r="T28" s="120">
        <f t="shared" si="10"/>
        <v>3</v>
      </c>
      <c r="U28" s="120"/>
      <c r="V28" s="120">
        <v>5</v>
      </c>
      <c r="W28" s="120">
        <v>4</v>
      </c>
      <c r="X28" s="120">
        <f t="shared" si="11"/>
        <v>1</v>
      </c>
      <c r="Y28" s="120"/>
      <c r="Z28" s="276">
        <v>0</v>
      </c>
      <c r="AA28" s="276">
        <v>0</v>
      </c>
      <c r="AB28" s="276">
        <f t="shared" si="12"/>
        <v>0</v>
      </c>
      <c r="AC28" s="242"/>
      <c r="AD28" s="165" t="s">
        <v>43</v>
      </c>
      <c r="AE28" s="211">
        <v>124</v>
      </c>
      <c r="AF28" s="211">
        <v>60</v>
      </c>
      <c r="AG28" s="164">
        <v>64</v>
      </c>
      <c r="AH28" s="211"/>
      <c r="AI28" s="211">
        <v>13</v>
      </c>
      <c r="AJ28" s="211">
        <v>6</v>
      </c>
      <c r="AK28" s="164">
        <v>7</v>
      </c>
      <c r="AL28" s="211"/>
      <c r="AM28" s="211">
        <v>19</v>
      </c>
      <c r="AN28" s="211">
        <v>11</v>
      </c>
      <c r="AO28" s="164">
        <v>8</v>
      </c>
      <c r="AP28" s="211"/>
      <c r="AQ28" s="211">
        <v>23</v>
      </c>
      <c r="AR28" s="211">
        <v>13</v>
      </c>
      <c r="AS28" s="164">
        <v>10</v>
      </c>
      <c r="AT28" s="211"/>
      <c r="AU28" s="211">
        <v>34</v>
      </c>
      <c r="AV28" s="211">
        <v>13</v>
      </c>
      <c r="AW28" s="164">
        <v>21</v>
      </c>
      <c r="AX28" s="211"/>
      <c r="AY28" s="211">
        <v>35</v>
      </c>
      <c r="AZ28" s="211">
        <v>17</v>
      </c>
      <c r="BA28" s="164">
        <v>18</v>
      </c>
      <c r="BB28" s="211"/>
      <c r="BC28" s="211">
        <v>0</v>
      </c>
      <c r="BD28" s="211">
        <v>0</v>
      </c>
      <c r="BE28" s="164">
        <v>0</v>
      </c>
    </row>
    <row r="29" spans="1:57" s="116" customFormat="1" ht="14.25" customHeight="1" x14ac:dyDescent="0.2">
      <c r="A29" s="244" t="s">
        <v>44</v>
      </c>
      <c r="B29" s="120">
        <v>4</v>
      </c>
      <c r="C29" s="120">
        <v>2</v>
      </c>
      <c r="D29" s="120">
        <v>2</v>
      </c>
      <c r="E29" s="120"/>
      <c r="F29" s="276">
        <v>0</v>
      </c>
      <c r="G29" s="276">
        <v>0</v>
      </c>
      <c r="H29" s="276">
        <f t="shared" si="7"/>
        <v>0</v>
      </c>
      <c r="I29" s="120"/>
      <c r="J29" s="276">
        <v>0</v>
      </c>
      <c r="K29" s="276">
        <v>0</v>
      </c>
      <c r="L29" s="276">
        <f t="shared" si="8"/>
        <v>0</v>
      </c>
      <c r="M29" s="276"/>
      <c r="N29" s="276">
        <v>0</v>
      </c>
      <c r="O29" s="276">
        <v>0</v>
      </c>
      <c r="P29" s="276">
        <f t="shared" si="9"/>
        <v>0</v>
      </c>
      <c r="Q29" s="120"/>
      <c r="R29" s="120">
        <v>4</v>
      </c>
      <c r="S29" s="120">
        <v>2</v>
      </c>
      <c r="T29" s="120">
        <f t="shared" si="10"/>
        <v>2</v>
      </c>
      <c r="U29" s="120"/>
      <c r="V29" s="276">
        <v>0</v>
      </c>
      <c r="W29" s="276">
        <v>0</v>
      </c>
      <c r="X29" s="276">
        <f t="shared" si="11"/>
        <v>0</v>
      </c>
      <c r="Y29" s="120"/>
      <c r="Z29" s="276">
        <v>0</v>
      </c>
      <c r="AA29" s="276">
        <v>0</v>
      </c>
      <c r="AB29" s="276">
        <f t="shared" si="12"/>
        <v>0</v>
      </c>
      <c r="AC29" s="242"/>
      <c r="AD29" s="165" t="s">
        <v>44</v>
      </c>
      <c r="AE29" s="211">
        <v>33</v>
      </c>
      <c r="AF29" s="211">
        <v>20</v>
      </c>
      <c r="AG29" s="164">
        <v>13</v>
      </c>
      <c r="AH29" s="211"/>
      <c r="AI29" s="211">
        <v>2</v>
      </c>
      <c r="AJ29" s="211">
        <v>0</v>
      </c>
      <c r="AK29" s="164">
        <v>2</v>
      </c>
      <c r="AL29" s="211"/>
      <c r="AM29" s="211">
        <v>5</v>
      </c>
      <c r="AN29" s="211">
        <v>4</v>
      </c>
      <c r="AO29" s="164">
        <v>1</v>
      </c>
      <c r="AP29" s="211"/>
      <c r="AQ29" s="211">
        <v>6</v>
      </c>
      <c r="AR29" s="211">
        <v>3</v>
      </c>
      <c r="AS29" s="164">
        <v>3</v>
      </c>
      <c r="AT29" s="211"/>
      <c r="AU29" s="211">
        <v>10</v>
      </c>
      <c r="AV29" s="211">
        <v>7</v>
      </c>
      <c r="AW29" s="164">
        <v>3</v>
      </c>
      <c r="AX29" s="211"/>
      <c r="AY29" s="211">
        <v>10</v>
      </c>
      <c r="AZ29" s="211">
        <v>6</v>
      </c>
      <c r="BA29" s="164">
        <v>4</v>
      </c>
      <c r="BB29" s="211"/>
      <c r="BC29" s="211">
        <v>0</v>
      </c>
      <c r="BD29" s="211">
        <v>0</v>
      </c>
      <c r="BE29" s="164">
        <v>0</v>
      </c>
    </row>
    <row r="30" spans="1:57" s="116" customFormat="1" ht="14.25" customHeight="1" x14ac:dyDescent="0.2">
      <c r="A30" s="244" t="s">
        <v>45</v>
      </c>
      <c r="B30" s="120">
        <v>0</v>
      </c>
      <c r="C30" s="276">
        <v>0</v>
      </c>
      <c r="D30" s="276">
        <v>0</v>
      </c>
      <c r="E30" s="276"/>
      <c r="F30" s="276">
        <v>0</v>
      </c>
      <c r="G30" s="276">
        <v>0</v>
      </c>
      <c r="H30" s="276">
        <f t="shared" si="7"/>
        <v>0</v>
      </c>
      <c r="I30" s="276"/>
      <c r="J30" s="276">
        <v>0</v>
      </c>
      <c r="K30" s="276">
        <v>0</v>
      </c>
      <c r="L30" s="276">
        <f t="shared" si="8"/>
        <v>0</v>
      </c>
      <c r="M30" s="276"/>
      <c r="N30" s="276">
        <v>0</v>
      </c>
      <c r="O30" s="276">
        <v>0</v>
      </c>
      <c r="P30" s="276">
        <f t="shared" si="9"/>
        <v>0</v>
      </c>
      <c r="Q30" s="276"/>
      <c r="R30" s="276">
        <v>0</v>
      </c>
      <c r="S30" s="276">
        <v>0</v>
      </c>
      <c r="T30" s="276">
        <f t="shared" si="10"/>
        <v>0</v>
      </c>
      <c r="U30" s="276"/>
      <c r="V30" s="276">
        <v>0</v>
      </c>
      <c r="W30" s="276">
        <v>0</v>
      </c>
      <c r="X30" s="276">
        <f t="shared" si="11"/>
        <v>0</v>
      </c>
      <c r="Y30" s="276"/>
      <c r="Z30" s="276">
        <v>0</v>
      </c>
      <c r="AA30" s="276">
        <v>0</v>
      </c>
      <c r="AB30" s="276">
        <f t="shared" si="12"/>
        <v>0</v>
      </c>
      <c r="AC30" s="242"/>
      <c r="AD30" s="165" t="s">
        <v>45</v>
      </c>
      <c r="AE30" s="211">
        <v>6</v>
      </c>
      <c r="AF30" s="211">
        <v>1</v>
      </c>
      <c r="AG30" s="164">
        <v>5</v>
      </c>
      <c r="AH30" s="211"/>
      <c r="AI30" s="211">
        <v>0</v>
      </c>
      <c r="AJ30" s="211">
        <v>0</v>
      </c>
      <c r="AK30" s="164">
        <v>0</v>
      </c>
      <c r="AL30" s="211"/>
      <c r="AM30" s="211">
        <v>0</v>
      </c>
      <c r="AN30" s="211">
        <v>0</v>
      </c>
      <c r="AO30" s="164">
        <v>0</v>
      </c>
      <c r="AP30" s="211"/>
      <c r="AQ30" s="211">
        <v>3</v>
      </c>
      <c r="AR30" s="211">
        <v>1</v>
      </c>
      <c r="AS30" s="164">
        <v>2</v>
      </c>
      <c r="AT30" s="211"/>
      <c r="AU30" s="211">
        <v>1</v>
      </c>
      <c r="AV30" s="211">
        <v>0</v>
      </c>
      <c r="AW30" s="164">
        <v>1</v>
      </c>
      <c r="AX30" s="211"/>
      <c r="AY30" s="211">
        <v>2</v>
      </c>
      <c r="AZ30" s="211">
        <v>0</v>
      </c>
      <c r="BA30" s="164">
        <v>2</v>
      </c>
      <c r="BB30" s="211"/>
      <c r="BC30" s="211">
        <v>0</v>
      </c>
      <c r="BD30" s="211">
        <v>0</v>
      </c>
      <c r="BE30" s="164">
        <v>0</v>
      </c>
    </row>
    <row r="31" spans="1:57" s="116" customFormat="1" ht="14.25" customHeight="1" x14ac:dyDescent="0.2">
      <c r="A31" s="244" t="s">
        <v>46</v>
      </c>
      <c r="B31" s="120">
        <v>0</v>
      </c>
      <c r="C31" s="276">
        <v>0</v>
      </c>
      <c r="D31" s="276">
        <v>0</v>
      </c>
      <c r="E31" s="276"/>
      <c r="F31" s="276">
        <v>0</v>
      </c>
      <c r="G31" s="276">
        <v>0</v>
      </c>
      <c r="H31" s="276">
        <f t="shared" si="7"/>
        <v>0</v>
      </c>
      <c r="I31" s="276"/>
      <c r="J31" s="276">
        <v>0</v>
      </c>
      <c r="K31" s="276">
        <v>0</v>
      </c>
      <c r="L31" s="276">
        <f t="shared" si="8"/>
        <v>0</v>
      </c>
      <c r="M31" s="276"/>
      <c r="N31" s="276">
        <v>0</v>
      </c>
      <c r="O31" s="276">
        <v>0</v>
      </c>
      <c r="P31" s="276">
        <f t="shared" si="9"/>
        <v>0</v>
      </c>
      <c r="Q31" s="276"/>
      <c r="R31" s="276">
        <v>0</v>
      </c>
      <c r="S31" s="276">
        <v>0</v>
      </c>
      <c r="T31" s="276">
        <f t="shared" si="10"/>
        <v>0</v>
      </c>
      <c r="U31" s="276"/>
      <c r="V31" s="276">
        <v>0</v>
      </c>
      <c r="W31" s="276">
        <v>0</v>
      </c>
      <c r="X31" s="276">
        <f t="shared" si="11"/>
        <v>0</v>
      </c>
      <c r="Y31" s="276"/>
      <c r="Z31" s="276">
        <v>0</v>
      </c>
      <c r="AA31" s="276">
        <v>0</v>
      </c>
      <c r="AB31" s="276">
        <f t="shared" si="12"/>
        <v>0</v>
      </c>
      <c r="AC31" s="242"/>
      <c r="AD31" s="165" t="s">
        <v>46</v>
      </c>
      <c r="AE31" s="211">
        <v>1</v>
      </c>
      <c r="AF31" s="211">
        <v>1</v>
      </c>
      <c r="AG31" s="164">
        <v>0</v>
      </c>
      <c r="AH31" s="211"/>
      <c r="AI31" s="211">
        <v>0</v>
      </c>
      <c r="AJ31" s="211">
        <v>0</v>
      </c>
      <c r="AK31" s="164">
        <v>0</v>
      </c>
      <c r="AL31" s="211"/>
      <c r="AM31" s="211">
        <v>0</v>
      </c>
      <c r="AN31" s="211">
        <v>0</v>
      </c>
      <c r="AO31" s="164">
        <v>0</v>
      </c>
      <c r="AP31" s="211"/>
      <c r="AQ31" s="211">
        <v>0</v>
      </c>
      <c r="AR31" s="211">
        <v>0</v>
      </c>
      <c r="AS31" s="164">
        <v>0</v>
      </c>
      <c r="AT31" s="211"/>
      <c r="AU31" s="211">
        <v>0</v>
      </c>
      <c r="AV31" s="211">
        <v>0</v>
      </c>
      <c r="AW31" s="164">
        <v>0</v>
      </c>
      <c r="AX31" s="211"/>
      <c r="AY31" s="211">
        <v>1</v>
      </c>
      <c r="AZ31" s="211">
        <v>1</v>
      </c>
      <c r="BA31" s="164">
        <v>0</v>
      </c>
      <c r="BB31" s="211"/>
      <c r="BC31" s="211">
        <v>0</v>
      </c>
      <c r="BD31" s="211">
        <v>0</v>
      </c>
      <c r="BE31" s="164">
        <v>0</v>
      </c>
    </row>
    <row r="32" spans="1:57" s="116" customFormat="1" ht="14.25" customHeight="1" x14ac:dyDescent="0.2">
      <c r="A32" s="244" t="s">
        <v>97</v>
      </c>
      <c r="B32" s="120">
        <v>0</v>
      </c>
      <c r="C32" s="276">
        <v>0</v>
      </c>
      <c r="D32" s="276">
        <v>0</v>
      </c>
      <c r="E32" s="276"/>
      <c r="F32" s="276">
        <v>0</v>
      </c>
      <c r="G32" s="276">
        <v>0</v>
      </c>
      <c r="H32" s="276">
        <f t="shared" si="7"/>
        <v>0</v>
      </c>
      <c r="I32" s="276"/>
      <c r="J32" s="276">
        <v>0</v>
      </c>
      <c r="K32" s="276">
        <v>0</v>
      </c>
      <c r="L32" s="276">
        <f t="shared" si="8"/>
        <v>0</v>
      </c>
      <c r="M32" s="276"/>
      <c r="N32" s="276">
        <v>0</v>
      </c>
      <c r="O32" s="276">
        <v>0</v>
      </c>
      <c r="P32" s="276">
        <f t="shared" si="9"/>
        <v>0</v>
      </c>
      <c r="Q32" s="276"/>
      <c r="R32" s="276">
        <v>0</v>
      </c>
      <c r="S32" s="276">
        <v>0</v>
      </c>
      <c r="T32" s="276">
        <f t="shared" si="10"/>
        <v>0</v>
      </c>
      <c r="U32" s="276"/>
      <c r="V32" s="276">
        <v>0</v>
      </c>
      <c r="W32" s="276">
        <v>0</v>
      </c>
      <c r="X32" s="276">
        <f t="shared" si="11"/>
        <v>0</v>
      </c>
      <c r="Y32" s="276"/>
      <c r="Z32" s="276">
        <v>0</v>
      </c>
      <c r="AA32" s="276">
        <v>0</v>
      </c>
      <c r="AB32" s="276">
        <f t="shared" si="12"/>
        <v>0</v>
      </c>
      <c r="AC32" s="242"/>
      <c r="AD32" s="165" t="s">
        <v>97</v>
      </c>
      <c r="AE32" s="211">
        <v>2</v>
      </c>
      <c r="AF32" s="211">
        <v>1</v>
      </c>
      <c r="AG32" s="164">
        <v>1</v>
      </c>
      <c r="AH32" s="211"/>
      <c r="AI32" s="211">
        <v>0</v>
      </c>
      <c r="AJ32" s="211">
        <v>0</v>
      </c>
      <c r="AK32" s="164">
        <v>0</v>
      </c>
      <c r="AL32" s="211"/>
      <c r="AM32" s="211">
        <v>0</v>
      </c>
      <c r="AN32" s="211">
        <v>0</v>
      </c>
      <c r="AO32" s="164">
        <v>0</v>
      </c>
      <c r="AP32" s="211"/>
      <c r="AQ32" s="211">
        <v>0</v>
      </c>
      <c r="AR32" s="211">
        <v>0</v>
      </c>
      <c r="AS32" s="164">
        <v>0</v>
      </c>
      <c r="AT32" s="211"/>
      <c r="AU32" s="211">
        <v>1</v>
      </c>
      <c r="AV32" s="211">
        <v>1</v>
      </c>
      <c r="AW32" s="164">
        <v>0</v>
      </c>
      <c r="AX32" s="211"/>
      <c r="AY32" s="211">
        <v>1</v>
      </c>
      <c r="AZ32" s="211">
        <v>0</v>
      </c>
      <c r="BA32" s="164">
        <v>1</v>
      </c>
      <c r="BB32" s="211"/>
      <c r="BC32" s="211">
        <v>0</v>
      </c>
      <c r="BD32" s="211">
        <v>0</v>
      </c>
      <c r="BE32" s="164">
        <v>0</v>
      </c>
    </row>
    <row r="33" spans="1:57" s="116" customFormat="1" ht="14.25" customHeight="1" thickBot="1" x14ac:dyDescent="0.25">
      <c r="A33" s="245" t="s">
        <v>48</v>
      </c>
      <c r="B33" s="120">
        <v>0</v>
      </c>
      <c r="C33" s="276">
        <v>0</v>
      </c>
      <c r="D33" s="276">
        <v>0</v>
      </c>
      <c r="E33" s="276"/>
      <c r="F33" s="276">
        <v>0</v>
      </c>
      <c r="G33" s="276">
        <v>0</v>
      </c>
      <c r="H33" s="276">
        <f t="shared" si="7"/>
        <v>0</v>
      </c>
      <c r="I33" s="276"/>
      <c r="J33" s="276">
        <v>0</v>
      </c>
      <c r="K33" s="276">
        <v>0</v>
      </c>
      <c r="L33" s="276">
        <f t="shared" si="8"/>
        <v>0</v>
      </c>
      <c r="M33" s="276"/>
      <c r="N33" s="276">
        <v>0</v>
      </c>
      <c r="O33" s="276">
        <v>0</v>
      </c>
      <c r="P33" s="276">
        <f t="shared" si="9"/>
        <v>0</v>
      </c>
      <c r="Q33" s="276"/>
      <c r="R33" s="276">
        <v>0</v>
      </c>
      <c r="S33" s="276">
        <v>0</v>
      </c>
      <c r="T33" s="276">
        <f t="shared" si="10"/>
        <v>0</v>
      </c>
      <c r="U33" s="276"/>
      <c r="V33" s="276">
        <v>0</v>
      </c>
      <c r="W33" s="276">
        <v>0</v>
      </c>
      <c r="X33" s="276">
        <f t="shared" si="11"/>
        <v>0</v>
      </c>
      <c r="Y33" s="276"/>
      <c r="Z33" s="276">
        <v>0</v>
      </c>
      <c r="AA33" s="276">
        <v>0</v>
      </c>
      <c r="AB33" s="276">
        <f t="shared" si="12"/>
        <v>0</v>
      </c>
      <c r="AC33" s="242"/>
      <c r="AD33" s="208" t="s">
        <v>48</v>
      </c>
      <c r="AE33" s="168">
        <v>1</v>
      </c>
      <c r="AF33" s="168">
        <v>1</v>
      </c>
      <c r="AG33" s="168">
        <v>0</v>
      </c>
      <c r="AH33" s="168"/>
      <c r="AI33" s="168">
        <v>1</v>
      </c>
      <c r="AJ33" s="168">
        <v>1</v>
      </c>
      <c r="AK33" s="168">
        <v>0</v>
      </c>
      <c r="AL33" s="168"/>
      <c r="AM33" s="168">
        <v>0</v>
      </c>
      <c r="AN33" s="168">
        <v>0</v>
      </c>
      <c r="AO33" s="168">
        <v>0</v>
      </c>
      <c r="AP33" s="168"/>
      <c r="AQ33" s="168">
        <v>0</v>
      </c>
      <c r="AR33" s="168">
        <v>0</v>
      </c>
      <c r="AS33" s="168">
        <v>0</v>
      </c>
      <c r="AT33" s="168"/>
      <c r="AU33" s="168">
        <v>0</v>
      </c>
      <c r="AV33" s="168">
        <v>0</v>
      </c>
      <c r="AW33" s="168">
        <v>0</v>
      </c>
      <c r="AX33" s="168"/>
      <c r="AY33" s="168">
        <v>0</v>
      </c>
      <c r="AZ33" s="168">
        <v>0</v>
      </c>
      <c r="BA33" s="168">
        <v>0</v>
      </c>
      <c r="BB33" s="168"/>
      <c r="BC33" s="168">
        <v>0</v>
      </c>
      <c r="BD33" s="168">
        <v>0</v>
      </c>
      <c r="BE33" s="168">
        <v>0</v>
      </c>
    </row>
    <row r="34" spans="1:57" s="116" customFormat="1" ht="14.25" customHeight="1" x14ac:dyDescent="0.25"/>
    <row r="35" spans="1:57" s="116" customFormat="1" ht="14.25" customHeight="1" x14ac:dyDescent="0.25">
      <c r="A35" s="329" t="s">
        <v>139</v>
      </c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29"/>
    </row>
    <row r="36" spans="1:57" s="116" customFormat="1" ht="14.25" customHeight="1" x14ac:dyDescent="0.25">
      <c r="A36" s="17"/>
    </row>
    <row r="37" spans="1:57" s="123" customFormat="1" ht="14.25" customHeight="1" x14ac:dyDescent="0.25">
      <c r="A37" s="119" t="s">
        <v>11</v>
      </c>
      <c r="B37" s="125">
        <f>+B12/AE12*100</f>
        <v>10.141501279302952</v>
      </c>
      <c r="C37" s="125">
        <f t="shared" ref="C37:X37" si="13">+C12/AF12*100</f>
        <v>12.050524424170165</v>
      </c>
      <c r="D37" s="125">
        <f t="shared" si="13"/>
        <v>8.2305630026809649</v>
      </c>
      <c r="E37" s="125" t="e">
        <f t="shared" si="13"/>
        <v>#DIV/0!</v>
      </c>
      <c r="F37" s="125">
        <f t="shared" si="13"/>
        <v>12.623811637911238</v>
      </c>
      <c r="G37" s="125">
        <f t="shared" si="13"/>
        <v>14.301125430054231</v>
      </c>
      <c r="H37" s="125">
        <f t="shared" si="13"/>
        <v>10.769429133223737</v>
      </c>
      <c r="I37" s="125"/>
      <c r="J37" s="125">
        <f t="shared" si="13"/>
        <v>12.681790600716397</v>
      </c>
      <c r="K37" s="125">
        <f t="shared" si="13"/>
        <v>15.029836381135709</v>
      </c>
      <c r="L37" s="125">
        <f t="shared" si="13"/>
        <v>10.25324520187943</v>
      </c>
      <c r="M37" s="125"/>
      <c r="N37" s="125">
        <f t="shared" si="13"/>
        <v>7.9054856328663021</v>
      </c>
      <c r="O37" s="125">
        <f t="shared" si="13"/>
        <v>9.5169221868672249</v>
      </c>
      <c r="P37" s="125">
        <f t="shared" si="13"/>
        <v>6.3412579558217903</v>
      </c>
      <c r="Q37" s="125"/>
      <c r="R37" s="125">
        <f t="shared" si="13"/>
        <v>10.678153846153846</v>
      </c>
      <c r="S37" s="125">
        <f t="shared" si="13"/>
        <v>12.893257003900906</v>
      </c>
      <c r="T37" s="125">
        <f t="shared" si="13"/>
        <v>8.5846978837498789</v>
      </c>
      <c r="U37" s="125"/>
      <c r="V37" s="125">
        <f t="shared" si="13"/>
        <v>3.3903124901260706</v>
      </c>
      <c r="W37" s="125">
        <f t="shared" si="13"/>
        <v>4.203674825411893</v>
      </c>
      <c r="X37" s="125">
        <f t="shared" si="13"/>
        <v>2.6804733727810648</v>
      </c>
      <c r="Y37" s="125"/>
      <c r="Z37" s="288" t="s">
        <v>8</v>
      </c>
      <c r="AA37" s="288" t="s">
        <v>8</v>
      </c>
      <c r="AB37" s="288" t="s">
        <v>8</v>
      </c>
    </row>
    <row r="38" spans="1:57" s="116" customFormat="1" ht="14.25" customHeight="1" x14ac:dyDescent="0.25">
      <c r="A38" s="15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</row>
    <row r="39" spans="1:57" s="116" customFormat="1" ht="14.25" customHeight="1" x14ac:dyDescent="0.25">
      <c r="A39" s="244">
        <v>11</v>
      </c>
      <c r="B39" s="286">
        <f t="shared" ref="B39:B57" si="14">+B14/AE14*100</f>
        <v>0</v>
      </c>
      <c r="C39" s="286">
        <f t="shared" ref="C39:C57" si="15">+C14/AF14*100</f>
        <v>0</v>
      </c>
      <c r="D39" s="286">
        <f t="shared" ref="D39:D57" si="16">+D14/AG14*100</f>
        <v>0</v>
      </c>
      <c r="E39" s="126" t="e">
        <f t="shared" ref="E39:E58" si="17">+E14/AH14*100</f>
        <v>#DIV/0!</v>
      </c>
      <c r="F39" s="286">
        <f t="shared" ref="F39:F53" si="18">+F14/AI14*100</f>
        <v>0</v>
      </c>
      <c r="G39" s="286">
        <f t="shared" ref="G39:G53" si="19">+G14/AJ14*100</f>
        <v>0</v>
      </c>
      <c r="H39" s="286">
        <f t="shared" ref="H39:H53" si="20">+H14/AK14*100</f>
        <v>0</v>
      </c>
      <c r="I39" s="126"/>
      <c r="J39" s="286">
        <v>0</v>
      </c>
      <c r="K39" s="286">
        <v>0</v>
      </c>
      <c r="L39" s="286">
        <v>0</v>
      </c>
      <c r="M39" s="126"/>
      <c r="N39" s="286">
        <v>0</v>
      </c>
      <c r="O39" s="286">
        <v>0</v>
      </c>
      <c r="P39" s="286">
        <v>0</v>
      </c>
      <c r="Q39" s="126"/>
      <c r="R39" s="286">
        <v>0</v>
      </c>
      <c r="S39" s="286">
        <v>0</v>
      </c>
      <c r="T39" s="286">
        <v>0</v>
      </c>
      <c r="U39" s="126"/>
      <c r="V39" s="286">
        <v>0</v>
      </c>
      <c r="W39" s="286">
        <v>0</v>
      </c>
      <c r="X39" s="286">
        <v>0</v>
      </c>
      <c r="Y39" s="126"/>
      <c r="Z39" s="286" t="s">
        <v>8</v>
      </c>
      <c r="AA39" s="286" t="s">
        <v>8</v>
      </c>
      <c r="AB39" s="286" t="s">
        <v>8</v>
      </c>
    </row>
    <row r="40" spans="1:57" s="116" customFormat="1" ht="14.25" customHeight="1" x14ac:dyDescent="0.25">
      <c r="A40" s="244">
        <v>12</v>
      </c>
      <c r="B40" s="126">
        <f t="shared" si="14"/>
        <v>1.1522604742943727</v>
      </c>
      <c r="C40" s="126">
        <f t="shared" si="15"/>
        <v>1.1982881597717547</v>
      </c>
      <c r="D40" s="126">
        <f t="shared" si="16"/>
        <v>1.1073194512152658</v>
      </c>
      <c r="E40" s="126" t="e">
        <f t="shared" si="17"/>
        <v>#DIV/0!</v>
      </c>
      <c r="F40" s="126">
        <f t="shared" si="18"/>
        <v>1.1750332387078228</v>
      </c>
      <c r="G40" s="126">
        <f t="shared" si="19"/>
        <v>1.2196892696384491</v>
      </c>
      <c r="H40" s="126">
        <f t="shared" si="20"/>
        <v>1.1312700106723588</v>
      </c>
      <c r="I40" s="126"/>
      <c r="J40" s="286">
        <f t="shared" ref="J40:J54" si="21">+J15/AM15*100</f>
        <v>0</v>
      </c>
      <c r="K40" s="286">
        <f t="shared" ref="K40:K54" si="22">+K15/AN15*100</f>
        <v>0</v>
      </c>
      <c r="L40" s="286">
        <f t="shared" ref="L40:L54" si="23">+L15/AO15*100</f>
        <v>0</v>
      </c>
      <c r="M40" s="126"/>
      <c r="N40" s="286">
        <v>0</v>
      </c>
      <c r="O40" s="286">
        <v>0</v>
      </c>
      <c r="P40" s="286">
        <v>0</v>
      </c>
      <c r="Q40" s="126"/>
      <c r="R40" s="286">
        <v>0</v>
      </c>
      <c r="S40" s="286">
        <v>0</v>
      </c>
      <c r="T40" s="286">
        <v>0</v>
      </c>
      <c r="U40" s="126"/>
      <c r="V40" s="286">
        <v>0</v>
      </c>
      <c r="W40" s="286">
        <v>0</v>
      </c>
      <c r="X40" s="286">
        <v>0</v>
      </c>
      <c r="Y40" s="126"/>
      <c r="Z40" s="286" t="s">
        <v>8</v>
      </c>
      <c r="AA40" s="286" t="s">
        <v>8</v>
      </c>
      <c r="AB40" s="286" t="s">
        <v>8</v>
      </c>
    </row>
    <row r="41" spans="1:57" s="116" customFormat="1" ht="14.25" customHeight="1" x14ac:dyDescent="0.25">
      <c r="A41" s="244">
        <v>13</v>
      </c>
      <c r="B41" s="126">
        <f t="shared" si="14"/>
        <v>7.0360800959675185</v>
      </c>
      <c r="C41" s="126">
        <f t="shared" si="15"/>
        <v>8.1886547210101206</v>
      </c>
      <c r="D41" s="126">
        <f t="shared" si="16"/>
        <v>5.8974594148399522</v>
      </c>
      <c r="E41" s="126" t="e">
        <f t="shared" si="17"/>
        <v>#DIV/0!</v>
      </c>
      <c r="F41" s="126">
        <f t="shared" si="18"/>
        <v>12.953638609158274</v>
      </c>
      <c r="G41" s="126">
        <f t="shared" si="19"/>
        <v>14.319355130875827</v>
      </c>
      <c r="H41" s="126">
        <f t="shared" si="20"/>
        <v>11.447407851363501</v>
      </c>
      <c r="I41" s="126"/>
      <c r="J41" s="126">
        <f t="shared" si="21"/>
        <v>1.5021858431773787</v>
      </c>
      <c r="K41" s="126">
        <f t="shared" si="22"/>
        <v>1.8045557637313876</v>
      </c>
      <c r="L41" s="126">
        <f t="shared" si="23"/>
        <v>1.2322858903265557</v>
      </c>
      <c r="M41" s="126"/>
      <c r="N41" s="286">
        <f t="shared" ref="N41:N55" si="24">+N16/AQ16*100</f>
        <v>0</v>
      </c>
      <c r="O41" s="286">
        <f t="shared" ref="O41:O55" si="25">+O16/AR16*100</f>
        <v>0</v>
      </c>
      <c r="P41" s="286">
        <f t="shared" ref="P41:P55" si="26">+P16/AS16*100</f>
        <v>0</v>
      </c>
      <c r="Q41" s="126"/>
      <c r="R41" s="286">
        <v>0</v>
      </c>
      <c r="S41" s="286">
        <v>0</v>
      </c>
      <c r="T41" s="286">
        <v>0</v>
      </c>
      <c r="U41" s="126"/>
      <c r="V41" s="286">
        <v>0</v>
      </c>
      <c r="W41" s="286">
        <v>0</v>
      </c>
      <c r="X41" s="286">
        <v>0</v>
      </c>
      <c r="Y41" s="126"/>
      <c r="Z41" s="286" t="s">
        <v>8</v>
      </c>
      <c r="AA41" s="286" t="s">
        <v>8</v>
      </c>
      <c r="AB41" s="286" t="s">
        <v>8</v>
      </c>
    </row>
    <row r="42" spans="1:57" s="116" customFormat="1" ht="14.25" customHeight="1" x14ac:dyDescent="0.25">
      <c r="A42" s="244">
        <v>14</v>
      </c>
      <c r="B42" s="126">
        <f t="shared" si="14"/>
        <v>11.789313557710592</v>
      </c>
      <c r="C42" s="126">
        <f t="shared" si="15"/>
        <v>13.79700192613684</v>
      </c>
      <c r="D42" s="126">
        <f t="shared" si="16"/>
        <v>9.7445520064821523</v>
      </c>
      <c r="E42" s="126" t="e">
        <f t="shared" si="17"/>
        <v>#DIV/0!</v>
      </c>
      <c r="F42" s="126">
        <f t="shared" si="18"/>
        <v>30.597751035707237</v>
      </c>
      <c r="G42" s="126">
        <f t="shared" si="19"/>
        <v>32.133676092544988</v>
      </c>
      <c r="H42" s="126">
        <f t="shared" si="20"/>
        <v>28.514989542179876</v>
      </c>
      <c r="I42" s="126"/>
      <c r="J42" s="126">
        <f t="shared" si="21"/>
        <v>13.541053127576863</v>
      </c>
      <c r="K42" s="126">
        <f t="shared" si="22"/>
        <v>15.248593409117007</v>
      </c>
      <c r="L42" s="126">
        <f t="shared" si="23"/>
        <v>11.742653283347442</v>
      </c>
      <c r="M42" s="126"/>
      <c r="N42" s="126">
        <f t="shared" si="24"/>
        <v>0.92948385086717211</v>
      </c>
      <c r="O42" s="126">
        <f t="shared" si="25"/>
        <v>1.0280478265728015</v>
      </c>
      <c r="P42" s="126">
        <f t="shared" si="26"/>
        <v>0.84392278591521974</v>
      </c>
      <c r="Q42" s="126"/>
      <c r="R42" s="286">
        <f t="shared" ref="R42:R54" si="27">+R17/AU17*100</f>
        <v>0</v>
      </c>
      <c r="S42" s="286">
        <f t="shared" ref="S42:S54" si="28">+S17/AV17*100</f>
        <v>0</v>
      </c>
      <c r="T42" s="286">
        <f t="shared" ref="T42:T54" si="29">+T17/AW17*100</f>
        <v>0</v>
      </c>
      <c r="U42" s="126"/>
      <c r="V42" s="286">
        <v>0</v>
      </c>
      <c r="W42" s="286">
        <v>0</v>
      </c>
      <c r="X42" s="286">
        <v>0</v>
      </c>
      <c r="Y42" s="126"/>
      <c r="Z42" s="286" t="s">
        <v>8</v>
      </c>
      <c r="AA42" s="286" t="s">
        <v>8</v>
      </c>
      <c r="AB42" s="286" t="s">
        <v>8</v>
      </c>
    </row>
    <row r="43" spans="1:57" s="116" customFormat="1" ht="14.25" customHeight="1" x14ac:dyDescent="0.25">
      <c r="A43" s="244">
        <v>15</v>
      </c>
      <c r="B43" s="126">
        <f t="shared" si="14"/>
        <v>11.896855749192754</v>
      </c>
      <c r="C43" s="126">
        <f t="shared" si="15"/>
        <v>14.231411088447988</v>
      </c>
      <c r="D43" s="126">
        <f t="shared" si="16"/>
        <v>9.6175605340574783</v>
      </c>
      <c r="E43" s="126" t="e">
        <f t="shared" si="17"/>
        <v>#DIV/0!</v>
      </c>
      <c r="F43" s="126">
        <f t="shared" si="18"/>
        <v>36.25717017208413</v>
      </c>
      <c r="G43" s="126">
        <f t="shared" si="19"/>
        <v>37.570621468926554</v>
      </c>
      <c r="H43" s="126">
        <f t="shared" si="20"/>
        <v>34.349355216881591</v>
      </c>
      <c r="I43" s="126"/>
      <c r="J43" s="126">
        <f t="shared" si="21"/>
        <v>29.93304450571091</v>
      </c>
      <c r="K43" s="126">
        <f t="shared" si="22"/>
        <v>32.573057733428371</v>
      </c>
      <c r="L43" s="126">
        <f t="shared" si="23"/>
        <v>26.672535211267608</v>
      </c>
      <c r="M43" s="126"/>
      <c r="N43" s="126">
        <f t="shared" si="24"/>
        <v>9.2209609703001085</v>
      </c>
      <c r="O43" s="126">
        <f t="shared" si="25"/>
        <v>10.158227848101266</v>
      </c>
      <c r="P43" s="126">
        <f t="shared" si="26"/>
        <v>8.3154998471415471</v>
      </c>
      <c r="Q43" s="126"/>
      <c r="R43" s="126">
        <f t="shared" si="27"/>
        <v>1.1603086858956817</v>
      </c>
      <c r="S43" s="126">
        <f t="shared" si="28"/>
        <v>1.521371649360058</v>
      </c>
      <c r="T43" s="126">
        <f t="shared" si="29"/>
        <v>0.86094704174592052</v>
      </c>
      <c r="U43" s="126"/>
      <c r="V43" s="286">
        <f t="shared" ref="V43:V54" si="30">+V18/AY18*100</f>
        <v>0</v>
      </c>
      <c r="W43" s="286">
        <f t="shared" ref="W43:W54" si="31">+W18/AZ18*100</f>
        <v>0</v>
      </c>
      <c r="X43" s="286">
        <f t="shared" ref="X43:X54" si="32">+X18/BA18*100</f>
        <v>0</v>
      </c>
      <c r="Y43" s="126"/>
      <c r="Z43" s="286" t="s">
        <v>8</v>
      </c>
      <c r="AA43" s="286" t="s">
        <v>8</v>
      </c>
      <c r="AB43" s="286" t="s">
        <v>8</v>
      </c>
    </row>
    <row r="44" spans="1:57" s="116" customFormat="1" ht="14.25" customHeight="1" x14ac:dyDescent="0.25">
      <c r="A44" s="244">
        <v>16</v>
      </c>
      <c r="B44" s="126">
        <f t="shared" si="14"/>
        <v>12.121371476651241</v>
      </c>
      <c r="C44" s="126">
        <f t="shared" si="15"/>
        <v>14.879263264978315</v>
      </c>
      <c r="D44" s="126">
        <f t="shared" si="16"/>
        <v>9.4600878326013955</v>
      </c>
      <c r="E44" s="126" t="e">
        <f t="shared" si="17"/>
        <v>#DIV/0!</v>
      </c>
      <c r="F44" s="126">
        <f t="shared" si="18"/>
        <v>39.857651245551601</v>
      </c>
      <c r="G44" s="126">
        <f t="shared" si="19"/>
        <v>40.358744394618832</v>
      </c>
      <c r="H44" s="126">
        <f t="shared" si="20"/>
        <v>39.120879120879124</v>
      </c>
      <c r="I44" s="126"/>
      <c r="J44" s="126">
        <f t="shared" si="21"/>
        <v>37.310544985488555</v>
      </c>
      <c r="K44" s="126">
        <f t="shared" si="22"/>
        <v>39.871037076840409</v>
      </c>
      <c r="L44" s="126">
        <f t="shared" si="23"/>
        <v>33.467741935483872</v>
      </c>
      <c r="M44" s="126"/>
      <c r="N44" s="126">
        <f t="shared" si="24"/>
        <v>20.422535211267608</v>
      </c>
      <c r="O44" s="126">
        <f t="shared" si="25"/>
        <v>23.562091503267972</v>
      </c>
      <c r="P44" s="126">
        <f t="shared" si="26"/>
        <v>16.755725190839694</v>
      </c>
      <c r="Q44" s="126"/>
      <c r="R44" s="126">
        <f t="shared" si="27"/>
        <v>14.398292562797572</v>
      </c>
      <c r="S44" s="126">
        <f t="shared" si="28"/>
        <v>16.713833860496088</v>
      </c>
      <c r="T44" s="126">
        <f t="shared" si="29"/>
        <v>12.145748987854251</v>
      </c>
      <c r="U44" s="126"/>
      <c r="V44" s="126">
        <f t="shared" si="30"/>
        <v>0.5719673161533626</v>
      </c>
      <c r="W44" s="126">
        <f t="shared" si="31"/>
        <v>0.59431158907598702</v>
      </c>
      <c r="X44" s="126">
        <f t="shared" si="32"/>
        <v>0.55411059595160017</v>
      </c>
      <c r="Y44" s="126"/>
      <c r="Z44" s="286" t="s">
        <v>8</v>
      </c>
      <c r="AA44" s="286" t="s">
        <v>8</v>
      </c>
      <c r="AB44" s="286" t="s">
        <v>8</v>
      </c>
    </row>
    <row r="45" spans="1:57" s="116" customFormat="1" ht="14.25" customHeight="1" x14ac:dyDescent="0.25">
      <c r="A45" s="244">
        <v>17</v>
      </c>
      <c r="B45" s="126">
        <f t="shared" si="14"/>
        <v>15.036967614287203</v>
      </c>
      <c r="C45" s="126">
        <f t="shared" si="15"/>
        <v>18.071065989847714</v>
      </c>
      <c r="D45" s="126">
        <f t="shared" si="16"/>
        <v>11.842667806755024</v>
      </c>
      <c r="E45" s="126" t="e">
        <f t="shared" si="17"/>
        <v>#DIV/0!</v>
      </c>
      <c r="F45" s="126">
        <f t="shared" si="18"/>
        <v>37.45454545454546</v>
      </c>
      <c r="G45" s="126">
        <f t="shared" si="19"/>
        <v>41.139240506329116</v>
      </c>
      <c r="H45" s="126">
        <f t="shared" si="20"/>
        <v>32.478632478632477</v>
      </c>
      <c r="I45" s="126"/>
      <c r="J45" s="126">
        <f t="shared" si="21"/>
        <v>33.922651933701658</v>
      </c>
      <c r="K45" s="126">
        <f t="shared" si="22"/>
        <v>37.184115523465707</v>
      </c>
      <c r="L45" s="126">
        <f t="shared" si="23"/>
        <v>28.774928774928775</v>
      </c>
      <c r="M45" s="126"/>
      <c r="N45" s="126">
        <f t="shared" si="24"/>
        <v>23.720745735819118</v>
      </c>
      <c r="O45" s="126">
        <f t="shared" si="25"/>
        <v>26.784500339904827</v>
      </c>
      <c r="P45" s="126">
        <f t="shared" si="26"/>
        <v>19.428571428571427</v>
      </c>
      <c r="Q45" s="126"/>
      <c r="R45" s="126">
        <f t="shared" si="27"/>
        <v>25.552163763691865</v>
      </c>
      <c r="S45" s="126">
        <f t="shared" si="28"/>
        <v>28.161109276989105</v>
      </c>
      <c r="T45" s="126">
        <f t="shared" si="29"/>
        <v>22.440944881889763</v>
      </c>
      <c r="U45" s="126"/>
      <c r="V45" s="126">
        <f t="shared" si="30"/>
        <v>4.788850466310385</v>
      </c>
      <c r="W45" s="126">
        <f t="shared" si="31"/>
        <v>5.8261062930842789</v>
      </c>
      <c r="X45" s="126">
        <f t="shared" si="32"/>
        <v>3.8644470868014271</v>
      </c>
      <c r="Y45" s="126"/>
      <c r="Z45" s="286" t="s">
        <v>8</v>
      </c>
      <c r="AA45" s="286" t="s">
        <v>8</v>
      </c>
      <c r="AB45" s="286" t="s">
        <v>8</v>
      </c>
    </row>
    <row r="46" spans="1:57" s="116" customFormat="1" ht="14.25" customHeight="1" x14ac:dyDescent="0.25">
      <c r="A46" s="244">
        <v>18</v>
      </c>
      <c r="B46" s="126">
        <f t="shared" si="14"/>
        <v>17.174868812934335</v>
      </c>
      <c r="C46" s="126">
        <f t="shared" si="15"/>
        <v>19.312857886517438</v>
      </c>
      <c r="D46" s="126">
        <f t="shared" si="16"/>
        <v>14.615144904954814</v>
      </c>
      <c r="E46" s="126" t="e">
        <f t="shared" si="17"/>
        <v>#DIV/0!</v>
      </c>
      <c r="F46" s="126">
        <f t="shared" si="18"/>
        <v>21.212121212121211</v>
      </c>
      <c r="G46" s="126">
        <f t="shared" si="19"/>
        <v>37.931034482758619</v>
      </c>
      <c r="H46" s="126">
        <f t="shared" si="20"/>
        <v>8.1081081081081088</v>
      </c>
      <c r="I46" s="126"/>
      <c r="J46" s="126">
        <f t="shared" si="21"/>
        <v>25.2</v>
      </c>
      <c r="K46" s="126">
        <f t="shared" si="22"/>
        <v>29.220779220779221</v>
      </c>
      <c r="L46" s="126">
        <f t="shared" si="23"/>
        <v>18.75</v>
      </c>
      <c r="M46" s="126"/>
      <c r="N46" s="126">
        <f t="shared" si="24"/>
        <v>23.076923076923077</v>
      </c>
      <c r="O46" s="126">
        <f t="shared" si="25"/>
        <v>24.806201550387598</v>
      </c>
      <c r="P46" s="126">
        <f t="shared" si="26"/>
        <v>20.532319391634982</v>
      </c>
      <c r="Q46" s="126"/>
      <c r="R46" s="126">
        <f t="shared" si="27"/>
        <v>26.69610598153352</v>
      </c>
      <c r="S46" s="126">
        <f t="shared" si="28"/>
        <v>28.591851322373124</v>
      </c>
      <c r="T46" s="126">
        <f t="shared" si="29"/>
        <v>24.267399267399266</v>
      </c>
      <c r="U46" s="126"/>
      <c r="V46" s="126">
        <f t="shared" si="30"/>
        <v>9.2249855407750143</v>
      </c>
      <c r="W46" s="126">
        <f t="shared" si="31"/>
        <v>10.555555555555555</v>
      </c>
      <c r="X46" s="126">
        <f t="shared" si="32"/>
        <v>7.7804583835946923</v>
      </c>
      <c r="Y46" s="126"/>
      <c r="Z46" s="286" t="s">
        <v>8</v>
      </c>
      <c r="AA46" s="286" t="s">
        <v>8</v>
      </c>
      <c r="AB46" s="286" t="s">
        <v>8</v>
      </c>
    </row>
    <row r="47" spans="1:57" s="116" customFormat="1" ht="14.25" customHeight="1" x14ac:dyDescent="0.25">
      <c r="A47" s="244">
        <v>19</v>
      </c>
      <c r="B47" s="126">
        <f t="shared" si="14"/>
        <v>16.381825760733641</v>
      </c>
      <c r="C47" s="126">
        <f t="shared" si="15"/>
        <v>17.541229385307346</v>
      </c>
      <c r="D47" s="126">
        <f t="shared" si="16"/>
        <v>14.929577464788732</v>
      </c>
      <c r="E47" s="126" t="e">
        <f t="shared" si="17"/>
        <v>#DIV/0!</v>
      </c>
      <c r="F47" s="126">
        <f t="shared" si="18"/>
        <v>9.0909090909090917</v>
      </c>
      <c r="G47" s="126">
        <f t="shared" si="19"/>
        <v>15.384615384615385</v>
      </c>
      <c r="H47" s="126">
        <f t="shared" si="20"/>
        <v>0</v>
      </c>
      <c r="I47" s="126"/>
      <c r="J47" s="126">
        <f t="shared" si="21"/>
        <v>29.166666666666668</v>
      </c>
      <c r="K47" s="126">
        <f t="shared" si="22"/>
        <v>38.461538461538467</v>
      </c>
      <c r="L47" s="126">
        <f t="shared" si="23"/>
        <v>18.181818181818183</v>
      </c>
      <c r="M47" s="126"/>
      <c r="N47" s="126">
        <f t="shared" si="24"/>
        <v>19.680851063829788</v>
      </c>
      <c r="O47" s="126">
        <f t="shared" si="25"/>
        <v>17.142857142857142</v>
      </c>
      <c r="P47" s="126">
        <f t="shared" si="26"/>
        <v>22.891566265060241</v>
      </c>
      <c r="Q47" s="126"/>
      <c r="R47" s="126">
        <f t="shared" si="27"/>
        <v>24.601063829787233</v>
      </c>
      <c r="S47" s="126">
        <f t="shared" si="28"/>
        <v>27.102803738317753</v>
      </c>
      <c r="T47" s="126">
        <f t="shared" si="29"/>
        <v>21.296296296296298</v>
      </c>
      <c r="U47" s="126"/>
      <c r="V47" s="126">
        <f t="shared" si="30"/>
        <v>10.971089696071164</v>
      </c>
      <c r="W47" s="126">
        <f t="shared" si="31"/>
        <v>11.292517006802722</v>
      </c>
      <c r="X47" s="126">
        <f t="shared" si="32"/>
        <v>10.586319218241043</v>
      </c>
      <c r="Y47" s="126"/>
      <c r="Z47" s="286" t="s">
        <v>8</v>
      </c>
      <c r="AA47" s="286" t="s">
        <v>8</v>
      </c>
      <c r="AB47" s="286" t="s">
        <v>8</v>
      </c>
    </row>
    <row r="48" spans="1:57" s="116" customFormat="1" ht="14.25" customHeight="1" x14ac:dyDescent="0.25">
      <c r="A48" s="244">
        <v>20</v>
      </c>
      <c r="B48" s="126">
        <f t="shared" si="14"/>
        <v>14.447592067988669</v>
      </c>
      <c r="C48" s="126">
        <f t="shared" si="15"/>
        <v>14.432989690721648</v>
      </c>
      <c r="D48" s="126">
        <f t="shared" si="16"/>
        <v>14.465408805031446</v>
      </c>
      <c r="E48" s="126" t="e">
        <f t="shared" si="17"/>
        <v>#DIV/0!</v>
      </c>
      <c r="F48" s="126">
        <f t="shared" si="18"/>
        <v>10</v>
      </c>
      <c r="G48" s="126">
        <f t="shared" si="19"/>
        <v>0</v>
      </c>
      <c r="H48" s="126">
        <f t="shared" si="20"/>
        <v>11.111111111111111</v>
      </c>
      <c r="I48" s="126"/>
      <c r="J48" s="126">
        <f t="shared" si="21"/>
        <v>32.432432432432435</v>
      </c>
      <c r="K48" s="126">
        <f t="shared" si="22"/>
        <v>33.333333333333329</v>
      </c>
      <c r="L48" s="126">
        <f t="shared" si="23"/>
        <v>31.578947368421051</v>
      </c>
      <c r="M48" s="126"/>
      <c r="N48" s="126">
        <f t="shared" si="24"/>
        <v>8.9552238805970141</v>
      </c>
      <c r="O48" s="126">
        <f t="shared" si="25"/>
        <v>7.6923076923076925</v>
      </c>
      <c r="P48" s="126">
        <f t="shared" si="26"/>
        <v>10.714285714285714</v>
      </c>
      <c r="Q48" s="126"/>
      <c r="R48" s="126">
        <f t="shared" si="27"/>
        <v>23.188405797101449</v>
      </c>
      <c r="S48" s="126">
        <f t="shared" si="28"/>
        <v>18.421052631578945</v>
      </c>
      <c r="T48" s="126">
        <f t="shared" si="29"/>
        <v>29.032258064516132</v>
      </c>
      <c r="U48" s="126"/>
      <c r="V48" s="126">
        <f t="shared" si="30"/>
        <v>9.1383812010443854</v>
      </c>
      <c r="W48" s="126">
        <f t="shared" si="31"/>
        <v>12.149532710280374</v>
      </c>
      <c r="X48" s="126">
        <f t="shared" si="32"/>
        <v>5.3254437869822491</v>
      </c>
      <c r="Y48" s="126"/>
      <c r="Z48" s="286" t="s">
        <v>8</v>
      </c>
      <c r="AA48" s="286" t="s">
        <v>8</v>
      </c>
      <c r="AB48" s="286" t="s">
        <v>8</v>
      </c>
    </row>
    <row r="49" spans="1:28" s="116" customFormat="1" ht="14.25" customHeight="1" x14ac:dyDescent="0.25">
      <c r="A49" s="244">
        <v>21</v>
      </c>
      <c r="B49" s="126">
        <f t="shared" si="14"/>
        <v>17.894736842105264</v>
      </c>
      <c r="C49" s="126">
        <f t="shared" si="15"/>
        <v>17.948717948717949</v>
      </c>
      <c r="D49" s="126">
        <f t="shared" si="16"/>
        <v>17.829457364341085</v>
      </c>
      <c r="E49" s="126" t="e">
        <f t="shared" si="17"/>
        <v>#DIV/0!</v>
      </c>
      <c r="F49" s="126">
        <f t="shared" si="18"/>
        <v>10</v>
      </c>
      <c r="G49" s="126">
        <f t="shared" si="19"/>
        <v>0</v>
      </c>
      <c r="H49" s="126">
        <f t="shared" si="20"/>
        <v>14.285714285714285</v>
      </c>
      <c r="I49" s="126"/>
      <c r="J49" s="126">
        <f t="shared" si="21"/>
        <v>33.333333333333329</v>
      </c>
      <c r="K49" s="126">
        <f t="shared" si="22"/>
        <v>23.076923076923077</v>
      </c>
      <c r="L49" s="126">
        <f t="shared" si="23"/>
        <v>42.857142857142854</v>
      </c>
      <c r="M49" s="126"/>
      <c r="N49" s="126">
        <f t="shared" si="24"/>
        <v>26.315789473684209</v>
      </c>
      <c r="O49" s="126">
        <f t="shared" si="25"/>
        <v>27.27272727272727</v>
      </c>
      <c r="P49" s="126">
        <f t="shared" si="26"/>
        <v>25</v>
      </c>
      <c r="Q49" s="126"/>
      <c r="R49" s="126">
        <f t="shared" si="27"/>
        <v>24.096385542168676</v>
      </c>
      <c r="S49" s="126">
        <f t="shared" si="28"/>
        <v>26.315789473684209</v>
      </c>
      <c r="T49" s="126">
        <f t="shared" si="29"/>
        <v>22.222222222222221</v>
      </c>
      <c r="U49" s="126"/>
      <c r="V49" s="126">
        <f t="shared" si="30"/>
        <v>10.95890410958904</v>
      </c>
      <c r="W49" s="126">
        <f t="shared" si="31"/>
        <v>13.186813186813188</v>
      </c>
      <c r="X49" s="126">
        <f t="shared" si="32"/>
        <v>7.2727272727272725</v>
      </c>
      <c r="Y49" s="126"/>
      <c r="Z49" s="286" t="s">
        <v>8</v>
      </c>
      <c r="AA49" s="286" t="s">
        <v>8</v>
      </c>
      <c r="AB49" s="286" t="s">
        <v>8</v>
      </c>
    </row>
    <row r="50" spans="1:28" s="116" customFormat="1" ht="14.25" customHeight="1" x14ac:dyDescent="0.25">
      <c r="A50" s="244">
        <v>22</v>
      </c>
      <c r="B50" s="126">
        <f t="shared" si="14"/>
        <v>15.957446808510639</v>
      </c>
      <c r="C50" s="126">
        <f t="shared" si="15"/>
        <v>15.217391304347828</v>
      </c>
      <c r="D50" s="126">
        <f t="shared" si="16"/>
        <v>16.666666666666664</v>
      </c>
      <c r="E50" s="126" t="e">
        <f t="shared" si="17"/>
        <v>#DIV/0!</v>
      </c>
      <c r="F50" s="126">
        <f t="shared" si="18"/>
        <v>25</v>
      </c>
      <c r="G50" s="126">
        <f t="shared" si="19"/>
        <v>33.333333333333329</v>
      </c>
      <c r="H50" s="126">
        <f t="shared" si="20"/>
        <v>20</v>
      </c>
      <c r="I50" s="126"/>
      <c r="J50" s="126">
        <f t="shared" si="21"/>
        <v>27.27272727272727</v>
      </c>
      <c r="K50" s="126">
        <f t="shared" si="22"/>
        <v>40</v>
      </c>
      <c r="L50" s="126">
        <f t="shared" si="23"/>
        <v>16.666666666666664</v>
      </c>
      <c r="M50" s="126"/>
      <c r="N50" s="126">
        <f t="shared" si="24"/>
        <v>15.384615384615385</v>
      </c>
      <c r="O50" s="126">
        <f t="shared" si="25"/>
        <v>0</v>
      </c>
      <c r="P50" s="126">
        <f t="shared" si="26"/>
        <v>25</v>
      </c>
      <c r="Q50" s="126"/>
      <c r="R50" s="126">
        <f t="shared" si="27"/>
        <v>26.923076923076923</v>
      </c>
      <c r="S50" s="126">
        <f t="shared" si="28"/>
        <v>25</v>
      </c>
      <c r="T50" s="126">
        <f t="shared" si="29"/>
        <v>28.571428571428569</v>
      </c>
      <c r="U50" s="126"/>
      <c r="V50" s="126">
        <f t="shared" si="30"/>
        <v>2.7777777777777777</v>
      </c>
      <c r="W50" s="126">
        <f t="shared" si="31"/>
        <v>4.7619047619047619</v>
      </c>
      <c r="X50" s="126">
        <f t="shared" si="32"/>
        <v>0</v>
      </c>
      <c r="Y50" s="126"/>
      <c r="Z50" s="286" t="s">
        <v>8</v>
      </c>
      <c r="AA50" s="286" t="s">
        <v>8</v>
      </c>
      <c r="AB50" s="286" t="s">
        <v>8</v>
      </c>
    </row>
    <row r="51" spans="1:28" s="116" customFormat="1" ht="14.25" customHeight="1" x14ac:dyDescent="0.25">
      <c r="A51" s="244">
        <v>23</v>
      </c>
      <c r="B51" s="126">
        <f t="shared" si="14"/>
        <v>13.402061855670103</v>
      </c>
      <c r="C51" s="126">
        <f t="shared" si="15"/>
        <v>11.76470588235294</v>
      </c>
      <c r="D51" s="126">
        <f t="shared" si="16"/>
        <v>15.217391304347828</v>
      </c>
      <c r="E51" s="126" t="e">
        <f t="shared" si="17"/>
        <v>#DIV/0!</v>
      </c>
      <c r="F51" s="126">
        <f t="shared" si="18"/>
        <v>16.666666666666664</v>
      </c>
      <c r="G51" s="126">
        <f t="shared" si="19"/>
        <v>25</v>
      </c>
      <c r="H51" s="126">
        <f t="shared" si="20"/>
        <v>12.5</v>
      </c>
      <c r="I51" s="126"/>
      <c r="J51" s="126">
        <f t="shared" si="21"/>
        <v>8.3333333333333321</v>
      </c>
      <c r="K51" s="126">
        <f t="shared" si="22"/>
        <v>0</v>
      </c>
      <c r="L51" s="126">
        <f t="shared" si="23"/>
        <v>33.333333333333329</v>
      </c>
      <c r="M51" s="126"/>
      <c r="N51" s="126">
        <f t="shared" si="24"/>
        <v>20</v>
      </c>
      <c r="O51" s="126">
        <f t="shared" si="25"/>
        <v>16.666666666666664</v>
      </c>
      <c r="P51" s="126">
        <f t="shared" si="26"/>
        <v>33.333333333333329</v>
      </c>
      <c r="Q51" s="126"/>
      <c r="R51" s="126">
        <f t="shared" si="27"/>
        <v>26.923076923076923</v>
      </c>
      <c r="S51" s="126">
        <f t="shared" si="28"/>
        <v>27.27272727272727</v>
      </c>
      <c r="T51" s="126">
        <f t="shared" si="29"/>
        <v>26.666666666666668</v>
      </c>
      <c r="U51" s="126"/>
      <c r="V51" s="286">
        <f t="shared" si="30"/>
        <v>0</v>
      </c>
      <c r="W51" s="286">
        <f t="shared" si="31"/>
        <v>0</v>
      </c>
      <c r="X51" s="286">
        <f t="shared" si="32"/>
        <v>0</v>
      </c>
      <c r="Y51" s="126"/>
      <c r="Z51" s="286" t="s">
        <v>8</v>
      </c>
      <c r="AA51" s="286" t="s">
        <v>8</v>
      </c>
      <c r="AB51" s="286" t="s">
        <v>8</v>
      </c>
    </row>
    <row r="52" spans="1:28" s="116" customFormat="1" ht="14.25" customHeight="1" x14ac:dyDescent="0.25">
      <c r="A52" s="244">
        <v>24</v>
      </c>
      <c r="B52" s="126">
        <f t="shared" si="14"/>
        <v>26.190476190476193</v>
      </c>
      <c r="C52" s="126">
        <f t="shared" si="15"/>
        <v>33.333333333333329</v>
      </c>
      <c r="D52" s="126">
        <f t="shared" si="16"/>
        <v>19.047619047619047</v>
      </c>
      <c r="E52" s="126" t="e">
        <f t="shared" si="17"/>
        <v>#DIV/0!</v>
      </c>
      <c r="F52" s="286">
        <f t="shared" si="18"/>
        <v>0</v>
      </c>
      <c r="G52" s="286">
        <f t="shared" si="19"/>
        <v>0</v>
      </c>
      <c r="H52" s="286">
        <f t="shared" si="20"/>
        <v>0</v>
      </c>
      <c r="I52" s="126"/>
      <c r="J52" s="286">
        <f t="shared" si="21"/>
        <v>0</v>
      </c>
      <c r="K52" s="286">
        <f t="shared" si="22"/>
        <v>0</v>
      </c>
      <c r="L52" s="286">
        <f t="shared" si="23"/>
        <v>0</v>
      </c>
      <c r="M52" s="126"/>
      <c r="N52" s="126">
        <f t="shared" si="24"/>
        <v>18.181818181818183</v>
      </c>
      <c r="O52" s="126">
        <f t="shared" si="25"/>
        <v>33.333333333333329</v>
      </c>
      <c r="P52" s="126">
        <f t="shared" si="26"/>
        <v>0</v>
      </c>
      <c r="Q52" s="126"/>
      <c r="R52" s="126">
        <f t="shared" si="27"/>
        <v>53.333333333333336</v>
      </c>
      <c r="S52" s="126">
        <f t="shared" si="28"/>
        <v>55.555555555555557</v>
      </c>
      <c r="T52" s="126">
        <f t="shared" si="29"/>
        <v>50</v>
      </c>
      <c r="U52" s="126"/>
      <c r="V52" s="126">
        <f t="shared" si="30"/>
        <v>10</v>
      </c>
      <c r="W52" s="126">
        <f t="shared" si="31"/>
        <v>0</v>
      </c>
      <c r="X52" s="126">
        <f t="shared" si="32"/>
        <v>12.5</v>
      </c>
      <c r="Y52" s="126"/>
      <c r="Z52" s="286" t="s">
        <v>8</v>
      </c>
      <c r="AA52" s="286" t="s">
        <v>8</v>
      </c>
      <c r="AB52" s="286" t="s">
        <v>8</v>
      </c>
    </row>
    <row r="53" spans="1:28" s="116" customFormat="1" ht="14.25" customHeight="1" x14ac:dyDescent="0.25">
      <c r="A53" s="244" t="s">
        <v>43</v>
      </c>
      <c r="B53" s="126">
        <f t="shared" si="14"/>
        <v>12.096774193548388</v>
      </c>
      <c r="C53" s="126">
        <f t="shared" si="15"/>
        <v>16.666666666666664</v>
      </c>
      <c r="D53" s="126">
        <f t="shared" si="16"/>
        <v>7.8125</v>
      </c>
      <c r="E53" s="126" t="e">
        <f t="shared" si="17"/>
        <v>#DIV/0!</v>
      </c>
      <c r="F53" s="286">
        <f t="shared" si="18"/>
        <v>0</v>
      </c>
      <c r="G53" s="286">
        <f t="shared" si="19"/>
        <v>0</v>
      </c>
      <c r="H53" s="286">
        <f t="shared" si="20"/>
        <v>0</v>
      </c>
      <c r="I53" s="126"/>
      <c r="J53" s="126">
        <f t="shared" si="21"/>
        <v>21.052631578947366</v>
      </c>
      <c r="K53" s="126">
        <f t="shared" si="22"/>
        <v>27.27272727272727</v>
      </c>
      <c r="L53" s="126">
        <f t="shared" si="23"/>
        <v>12.5</v>
      </c>
      <c r="M53" s="126"/>
      <c r="N53" s="126">
        <f t="shared" si="24"/>
        <v>4.3478260869565215</v>
      </c>
      <c r="O53" s="126">
        <f t="shared" si="25"/>
        <v>7.6923076923076925</v>
      </c>
      <c r="P53" s="126">
        <f t="shared" si="26"/>
        <v>0</v>
      </c>
      <c r="Q53" s="126"/>
      <c r="R53" s="126">
        <f t="shared" si="27"/>
        <v>14.705882352941178</v>
      </c>
      <c r="S53" s="126">
        <f t="shared" si="28"/>
        <v>15.384615384615385</v>
      </c>
      <c r="T53" s="126">
        <f t="shared" si="29"/>
        <v>14.285714285714285</v>
      </c>
      <c r="U53" s="126"/>
      <c r="V53" s="126">
        <f t="shared" si="30"/>
        <v>14.285714285714285</v>
      </c>
      <c r="W53" s="126">
        <f t="shared" si="31"/>
        <v>23.52941176470588</v>
      </c>
      <c r="X53" s="126">
        <f t="shared" si="32"/>
        <v>5.5555555555555554</v>
      </c>
      <c r="Y53" s="126"/>
      <c r="Z53" s="286" t="s">
        <v>8</v>
      </c>
      <c r="AA53" s="286" t="s">
        <v>8</v>
      </c>
      <c r="AB53" s="286" t="s">
        <v>8</v>
      </c>
    </row>
    <row r="54" spans="1:28" s="116" customFormat="1" ht="14.25" customHeight="1" x14ac:dyDescent="0.25">
      <c r="A54" s="244" t="s">
        <v>44</v>
      </c>
      <c r="B54" s="126">
        <f t="shared" si="14"/>
        <v>12.121212121212121</v>
      </c>
      <c r="C54" s="126">
        <f t="shared" si="15"/>
        <v>10</v>
      </c>
      <c r="D54" s="126">
        <f t="shared" si="16"/>
        <v>15.384615384615385</v>
      </c>
      <c r="E54" s="126" t="e">
        <f t="shared" si="17"/>
        <v>#DIV/0!</v>
      </c>
      <c r="F54" s="286">
        <v>0</v>
      </c>
      <c r="G54" s="286">
        <v>0</v>
      </c>
      <c r="H54" s="286">
        <v>0</v>
      </c>
      <c r="I54" s="126"/>
      <c r="J54" s="286">
        <f t="shared" si="21"/>
        <v>0</v>
      </c>
      <c r="K54" s="286">
        <f t="shared" si="22"/>
        <v>0</v>
      </c>
      <c r="L54" s="286">
        <f t="shared" si="23"/>
        <v>0</v>
      </c>
      <c r="M54" s="126"/>
      <c r="N54" s="286">
        <f t="shared" si="24"/>
        <v>0</v>
      </c>
      <c r="O54" s="286">
        <f t="shared" si="25"/>
        <v>0</v>
      </c>
      <c r="P54" s="286">
        <f t="shared" si="26"/>
        <v>0</v>
      </c>
      <c r="Q54" s="126"/>
      <c r="R54" s="126">
        <f t="shared" si="27"/>
        <v>40</v>
      </c>
      <c r="S54" s="126">
        <f t="shared" si="28"/>
        <v>28.571428571428569</v>
      </c>
      <c r="T54" s="126">
        <f t="shared" si="29"/>
        <v>66.666666666666657</v>
      </c>
      <c r="U54" s="126"/>
      <c r="V54" s="286">
        <f t="shared" si="30"/>
        <v>0</v>
      </c>
      <c r="W54" s="286">
        <f t="shared" si="31"/>
        <v>0</v>
      </c>
      <c r="X54" s="286">
        <f t="shared" si="32"/>
        <v>0</v>
      </c>
      <c r="Y54" s="126"/>
      <c r="Z54" s="286" t="s">
        <v>8</v>
      </c>
      <c r="AA54" s="286" t="s">
        <v>8</v>
      </c>
      <c r="AB54" s="286" t="s">
        <v>8</v>
      </c>
    </row>
    <row r="55" spans="1:28" s="116" customFormat="1" ht="14.25" customHeight="1" x14ac:dyDescent="0.25">
      <c r="A55" s="244" t="s">
        <v>45</v>
      </c>
      <c r="B55" s="286">
        <f t="shared" si="14"/>
        <v>0</v>
      </c>
      <c r="C55" s="286">
        <f t="shared" si="15"/>
        <v>0</v>
      </c>
      <c r="D55" s="286">
        <f t="shared" si="16"/>
        <v>0</v>
      </c>
      <c r="E55" s="286" t="e">
        <f t="shared" si="17"/>
        <v>#DIV/0!</v>
      </c>
      <c r="F55" s="286">
        <v>0</v>
      </c>
      <c r="G55" s="286">
        <v>0</v>
      </c>
      <c r="H55" s="286">
        <v>0</v>
      </c>
      <c r="I55" s="286"/>
      <c r="J55" s="286">
        <v>0</v>
      </c>
      <c r="K55" s="286">
        <v>0</v>
      </c>
      <c r="L55" s="286">
        <v>0</v>
      </c>
      <c r="M55" s="286"/>
      <c r="N55" s="286">
        <f t="shared" si="24"/>
        <v>0</v>
      </c>
      <c r="O55" s="286">
        <f t="shared" si="25"/>
        <v>0</v>
      </c>
      <c r="P55" s="286">
        <f t="shared" si="26"/>
        <v>0</v>
      </c>
      <c r="Q55" s="286"/>
      <c r="R55" s="286">
        <v>0</v>
      </c>
      <c r="S55" s="286">
        <v>0</v>
      </c>
      <c r="T55" s="286">
        <v>0</v>
      </c>
      <c r="U55" s="286"/>
      <c r="V55" s="286">
        <v>0</v>
      </c>
      <c r="W55" s="286">
        <v>0</v>
      </c>
      <c r="X55" s="286">
        <v>0</v>
      </c>
      <c r="Y55" s="286"/>
      <c r="Z55" s="286" t="s">
        <v>8</v>
      </c>
      <c r="AA55" s="286" t="s">
        <v>8</v>
      </c>
      <c r="AB55" s="286" t="s">
        <v>8</v>
      </c>
    </row>
    <row r="56" spans="1:28" s="116" customFormat="1" ht="14.25" customHeight="1" x14ac:dyDescent="0.25">
      <c r="A56" s="244" t="s">
        <v>46</v>
      </c>
      <c r="B56" s="286">
        <v>0</v>
      </c>
      <c r="C56" s="286">
        <v>0</v>
      </c>
      <c r="D56" s="286">
        <v>0</v>
      </c>
      <c r="E56" s="286" t="e">
        <f t="shared" si="17"/>
        <v>#DIV/0!</v>
      </c>
      <c r="F56" s="286">
        <v>0</v>
      </c>
      <c r="G56" s="286">
        <v>0</v>
      </c>
      <c r="H56" s="286">
        <v>0</v>
      </c>
      <c r="I56" s="286"/>
      <c r="J56" s="286">
        <v>0</v>
      </c>
      <c r="K56" s="286">
        <v>0</v>
      </c>
      <c r="L56" s="286">
        <v>0</v>
      </c>
      <c r="M56" s="286"/>
      <c r="N56" s="286">
        <v>0</v>
      </c>
      <c r="O56" s="286">
        <v>0</v>
      </c>
      <c r="P56" s="286">
        <v>0</v>
      </c>
      <c r="Q56" s="286"/>
      <c r="R56" s="286">
        <v>0</v>
      </c>
      <c r="S56" s="286">
        <v>0</v>
      </c>
      <c r="T56" s="286">
        <v>0</v>
      </c>
      <c r="U56" s="286"/>
      <c r="V56" s="286">
        <v>0</v>
      </c>
      <c r="W56" s="286">
        <v>0</v>
      </c>
      <c r="X56" s="286">
        <v>0</v>
      </c>
      <c r="Y56" s="286"/>
      <c r="Z56" s="286" t="s">
        <v>8</v>
      </c>
      <c r="AA56" s="286" t="s">
        <v>8</v>
      </c>
      <c r="AB56" s="286" t="s">
        <v>8</v>
      </c>
    </row>
    <row r="57" spans="1:28" s="116" customFormat="1" ht="14.25" customHeight="1" x14ac:dyDescent="0.25">
      <c r="A57" s="244" t="s">
        <v>97</v>
      </c>
      <c r="B57" s="286">
        <f t="shared" si="14"/>
        <v>0</v>
      </c>
      <c r="C57" s="286">
        <f t="shared" si="15"/>
        <v>0</v>
      </c>
      <c r="D57" s="286">
        <f t="shared" si="16"/>
        <v>0</v>
      </c>
      <c r="E57" s="286" t="e">
        <f t="shared" si="17"/>
        <v>#DIV/0!</v>
      </c>
      <c r="F57" s="286">
        <v>0</v>
      </c>
      <c r="G57" s="286">
        <v>0</v>
      </c>
      <c r="H57" s="286">
        <v>0</v>
      </c>
      <c r="I57" s="286"/>
      <c r="J57" s="286">
        <v>0</v>
      </c>
      <c r="K57" s="286">
        <v>0</v>
      </c>
      <c r="L57" s="286">
        <v>0</v>
      </c>
      <c r="M57" s="286"/>
      <c r="N57" s="286">
        <v>0</v>
      </c>
      <c r="O57" s="286">
        <v>0</v>
      </c>
      <c r="P57" s="286">
        <v>0</v>
      </c>
      <c r="Q57" s="286"/>
      <c r="R57" s="286">
        <v>0</v>
      </c>
      <c r="S57" s="286">
        <v>0</v>
      </c>
      <c r="T57" s="286">
        <v>0</v>
      </c>
      <c r="U57" s="286"/>
      <c r="V57" s="286">
        <v>0</v>
      </c>
      <c r="W57" s="286">
        <v>0</v>
      </c>
      <c r="X57" s="286">
        <v>0</v>
      </c>
      <c r="Y57" s="286"/>
      <c r="Z57" s="286" t="s">
        <v>8</v>
      </c>
      <c r="AA57" s="286" t="s">
        <v>8</v>
      </c>
      <c r="AB57" s="286" t="s">
        <v>8</v>
      </c>
    </row>
    <row r="58" spans="1:28" s="116" customFormat="1" ht="14.25" customHeight="1" thickBot="1" x14ac:dyDescent="0.3">
      <c r="A58" s="246" t="s">
        <v>48</v>
      </c>
      <c r="B58" s="286">
        <v>0</v>
      </c>
      <c r="C58" s="286">
        <v>0</v>
      </c>
      <c r="D58" s="286">
        <v>0</v>
      </c>
      <c r="E58" s="286" t="e">
        <f t="shared" si="17"/>
        <v>#DIV/0!</v>
      </c>
      <c r="F58" s="286">
        <v>0</v>
      </c>
      <c r="G58" s="286">
        <v>0</v>
      </c>
      <c r="H58" s="286">
        <v>0</v>
      </c>
      <c r="I58" s="286"/>
      <c r="J58" s="286">
        <v>0</v>
      </c>
      <c r="K58" s="286">
        <v>0</v>
      </c>
      <c r="L58" s="286">
        <v>0</v>
      </c>
      <c r="M58" s="286"/>
      <c r="N58" s="286">
        <v>0</v>
      </c>
      <c r="O58" s="286">
        <v>0</v>
      </c>
      <c r="P58" s="286">
        <v>0</v>
      </c>
      <c r="Q58" s="286"/>
      <c r="R58" s="286">
        <v>0</v>
      </c>
      <c r="S58" s="286">
        <v>0</v>
      </c>
      <c r="T58" s="286">
        <v>0</v>
      </c>
      <c r="U58" s="286"/>
      <c r="V58" s="286">
        <v>0</v>
      </c>
      <c r="W58" s="286">
        <v>0</v>
      </c>
      <c r="X58" s="286">
        <v>0</v>
      </c>
      <c r="Y58" s="286"/>
      <c r="Z58" s="286" t="s">
        <v>8</v>
      </c>
      <c r="AA58" s="286" t="s">
        <v>8</v>
      </c>
      <c r="AB58" s="286" t="s">
        <v>8</v>
      </c>
    </row>
    <row r="59" spans="1:28" ht="14.25" customHeight="1" x14ac:dyDescent="0.25">
      <c r="A59" s="314" t="s">
        <v>140</v>
      </c>
      <c r="B59" s="314"/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</row>
    <row r="60" spans="1:28" ht="14.25" customHeight="1" x14ac:dyDescent="0.25">
      <c r="A60" s="328" t="s">
        <v>116</v>
      </c>
      <c r="B60" s="328"/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</row>
  </sheetData>
  <mergeCells count="31">
    <mergeCell ref="A60:AB60"/>
    <mergeCell ref="A5:AB5"/>
    <mergeCell ref="A1:AB1"/>
    <mergeCell ref="A2:AB2"/>
    <mergeCell ref="A3:AB3"/>
    <mergeCell ref="A4:AB4"/>
    <mergeCell ref="A6:AB6"/>
    <mergeCell ref="F8:H8"/>
    <mergeCell ref="J8:L8"/>
    <mergeCell ref="N8:P8"/>
    <mergeCell ref="R8:T8"/>
    <mergeCell ref="V8:X8"/>
    <mergeCell ref="Z8:AB8"/>
    <mergeCell ref="A8:A9"/>
    <mergeCell ref="B8:D8"/>
    <mergeCell ref="AD3:BE3"/>
    <mergeCell ref="AD4:BE4"/>
    <mergeCell ref="AD5:BE5"/>
    <mergeCell ref="AD6:BE6"/>
    <mergeCell ref="A59:AB59"/>
    <mergeCell ref="AY9:BA9"/>
    <mergeCell ref="BC9:BE9"/>
    <mergeCell ref="AD7:BE7"/>
    <mergeCell ref="AD8:BE8"/>
    <mergeCell ref="AD9:AD10"/>
    <mergeCell ref="AE9:AG9"/>
    <mergeCell ref="AI9:AK9"/>
    <mergeCell ref="AM9:AO9"/>
    <mergeCell ref="AQ9:AS9"/>
    <mergeCell ref="AU9:AW9"/>
    <mergeCell ref="A35:AB35"/>
  </mergeCells>
  <hyperlinks>
    <hyperlink ref="BG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70" orientation="portrait" horizontalDpi="300" verticalDpi="300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90"/>
  <sheetViews>
    <sheetView zoomScaleNormal="100" zoomScaleSheetLayoutView="100" workbookViewId="0">
      <selection activeCell="BI34" sqref="BI34"/>
    </sheetView>
  </sheetViews>
  <sheetFormatPr baseColWidth="10" defaultRowHeight="12.75" x14ac:dyDescent="0.25"/>
  <cols>
    <col min="1" max="1" width="16.140625" style="4" customWidth="1"/>
    <col min="2" max="3" width="6.7109375" style="4" customWidth="1"/>
    <col min="4" max="4" width="5.42578125" style="4" customWidth="1"/>
    <col min="5" max="5" width="1.7109375" style="4" customWidth="1"/>
    <col min="6" max="8" width="5.42578125" style="4" customWidth="1"/>
    <col min="9" max="9" width="1.7109375" style="4" customWidth="1"/>
    <col min="10" max="12" width="5.42578125" style="4" customWidth="1"/>
    <col min="13" max="13" width="1.7109375" style="4" customWidth="1"/>
    <col min="14" max="16" width="5.42578125" style="4" customWidth="1"/>
    <col min="17" max="17" width="1.7109375" style="4" customWidth="1"/>
    <col min="18" max="20" width="5.42578125" style="4" customWidth="1"/>
    <col min="21" max="21" width="1.7109375" style="4" customWidth="1"/>
    <col min="22" max="22" width="5.42578125" style="4" customWidth="1"/>
    <col min="23" max="24" width="4.5703125" style="4" customWidth="1"/>
    <col min="25" max="25" width="1.7109375" style="4" customWidth="1"/>
    <col min="26" max="28" width="4.5703125" style="4" customWidth="1"/>
    <col min="29" max="29" width="8.85546875" style="4" customWidth="1"/>
    <col min="30" max="30" width="12" style="8" hidden="1" customWidth="1"/>
    <col min="31" max="33" width="6.5703125" style="24" hidden="1" customWidth="1"/>
    <col min="34" max="34" width="1.7109375" style="24" hidden="1" customWidth="1"/>
    <col min="35" max="37" width="6.7109375" style="24" hidden="1" customWidth="1"/>
    <col min="38" max="38" width="1.7109375" style="24" hidden="1" customWidth="1"/>
    <col min="39" max="41" width="5.85546875" style="24" hidden="1" customWidth="1"/>
    <col min="42" max="42" width="1.7109375" style="24" hidden="1" customWidth="1"/>
    <col min="43" max="45" width="5.5703125" style="24" hidden="1" customWidth="1"/>
    <col min="46" max="46" width="1.7109375" style="24" hidden="1" customWidth="1"/>
    <col min="47" max="49" width="6" style="24" hidden="1" customWidth="1"/>
    <col min="50" max="50" width="1.7109375" style="24" hidden="1" customWidth="1"/>
    <col min="51" max="53" width="5.7109375" style="24" hidden="1" customWidth="1"/>
    <col min="54" max="54" width="1.7109375" style="24" hidden="1" customWidth="1"/>
    <col min="55" max="56" width="5" style="24" hidden="1" customWidth="1"/>
    <col min="57" max="57" width="5.28515625" style="24" hidden="1" customWidth="1"/>
    <col min="58" max="58" width="11.42578125" style="4" customWidth="1"/>
    <col min="59" max="256" width="11.42578125" style="4"/>
    <col min="257" max="257" width="16.140625" style="4" customWidth="1"/>
    <col min="258" max="258" width="6" style="4" customWidth="1"/>
    <col min="259" max="259" width="6" style="4" bestFit="1" customWidth="1"/>
    <col min="260" max="260" width="5.7109375" style="4" bestFit="1" customWidth="1"/>
    <col min="261" max="261" width="1.7109375" style="4" customWidth="1"/>
    <col min="262" max="262" width="6" style="4" bestFit="1" customWidth="1"/>
    <col min="263" max="264" width="5" style="4" customWidth="1"/>
    <col min="265" max="265" width="1.7109375" style="4" customWidth="1"/>
    <col min="266" max="268" width="5" style="4" customWidth="1"/>
    <col min="269" max="269" width="1.7109375" style="4" customWidth="1"/>
    <col min="270" max="272" width="5.140625" style="4" bestFit="1" customWidth="1"/>
    <col min="273" max="273" width="1.7109375" style="4" customWidth="1"/>
    <col min="274" max="276" width="5.140625" style="4" bestFit="1" customWidth="1"/>
    <col min="277" max="277" width="1.7109375" style="4" customWidth="1"/>
    <col min="278" max="280" width="5.140625" style="4" bestFit="1" customWidth="1"/>
    <col min="281" max="281" width="1.7109375" style="4" customWidth="1"/>
    <col min="282" max="282" width="4.85546875" style="4" bestFit="1" customWidth="1"/>
    <col min="283" max="284" width="4.42578125" style="4" customWidth="1"/>
    <col min="285" max="285" width="8.85546875" style="4" customWidth="1"/>
    <col min="286" max="286" width="12" style="4" customWidth="1"/>
    <col min="287" max="289" width="6" style="4" customWidth="1"/>
    <col min="290" max="290" width="1.7109375" style="4" customWidth="1"/>
    <col min="291" max="291" width="6.140625" style="4" customWidth="1"/>
    <col min="292" max="293" width="5.140625" style="4" customWidth="1"/>
    <col min="294" max="294" width="1.7109375" style="4" customWidth="1"/>
    <col min="295" max="297" width="5" style="4" customWidth="1"/>
    <col min="298" max="298" width="1.7109375" style="4" customWidth="1"/>
    <col min="299" max="301" width="5" style="4" customWidth="1"/>
    <col min="302" max="302" width="1.7109375" style="4" customWidth="1"/>
    <col min="303" max="305" width="5" style="4" customWidth="1"/>
    <col min="306" max="306" width="1.7109375" style="4" customWidth="1"/>
    <col min="307" max="309" width="5.140625" style="4" customWidth="1"/>
    <col min="310" max="310" width="1.7109375" style="4" customWidth="1"/>
    <col min="311" max="312" width="5" style="4" customWidth="1"/>
    <col min="313" max="313" width="5.28515625" style="4" customWidth="1"/>
    <col min="314" max="512" width="11.42578125" style="4"/>
    <col min="513" max="513" width="16.140625" style="4" customWidth="1"/>
    <col min="514" max="514" width="6" style="4" customWidth="1"/>
    <col min="515" max="515" width="6" style="4" bestFit="1" customWidth="1"/>
    <col min="516" max="516" width="5.7109375" style="4" bestFit="1" customWidth="1"/>
    <col min="517" max="517" width="1.7109375" style="4" customWidth="1"/>
    <col min="518" max="518" width="6" style="4" bestFit="1" customWidth="1"/>
    <col min="519" max="520" width="5" style="4" customWidth="1"/>
    <col min="521" max="521" width="1.7109375" style="4" customWidth="1"/>
    <col min="522" max="524" width="5" style="4" customWidth="1"/>
    <col min="525" max="525" width="1.7109375" style="4" customWidth="1"/>
    <col min="526" max="528" width="5.140625" style="4" bestFit="1" customWidth="1"/>
    <col min="529" max="529" width="1.7109375" style="4" customWidth="1"/>
    <col min="530" max="532" width="5.140625" style="4" bestFit="1" customWidth="1"/>
    <col min="533" max="533" width="1.7109375" style="4" customWidth="1"/>
    <col min="534" max="536" width="5.140625" style="4" bestFit="1" customWidth="1"/>
    <col min="537" max="537" width="1.7109375" style="4" customWidth="1"/>
    <col min="538" max="538" width="4.85546875" style="4" bestFit="1" customWidth="1"/>
    <col min="539" max="540" width="4.42578125" style="4" customWidth="1"/>
    <col min="541" max="541" width="8.85546875" style="4" customWidth="1"/>
    <col min="542" max="542" width="12" style="4" customWidth="1"/>
    <col min="543" max="545" width="6" style="4" customWidth="1"/>
    <col min="546" max="546" width="1.7109375" style="4" customWidth="1"/>
    <col min="547" max="547" width="6.140625" style="4" customWidth="1"/>
    <col min="548" max="549" width="5.140625" style="4" customWidth="1"/>
    <col min="550" max="550" width="1.7109375" style="4" customWidth="1"/>
    <col min="551" max="553" width="5" style="4" customWidth="1"/>
    <col min="554" max="554" width="1.7109375" style="4" customWidth="1"/>
    <col min="555" max="557" width="5" style="4" customWidth="1"/>
    <col min="558" max="558" width="1.7109375" style="4" customWidth="1"/>
    <col min="559" max="561" width="5" style="4" customWidth="1"/>
    <col min="562" max="562" width="1.7109375" style="4" customWidth="1"/>
    <col min="563" max="565" width="5.140625" style="4" customWidth="1"/>
    <col min="566" max="566" width="1.7109375" style="4" customWidth="1"/>
    <col min="567" max="568" width="5" style="4" customWidth="1"/>
    <col min="569" max="569" width="5.28515625" style="4" customWidth="1"/>
    <col min="570" max="768" width="11.42578125" style="4"/>
    <col min="769" max="769" width="16.140625" style="4" customWidth="1"/>
    <col min="770" max="770" width="6" style="4" customWidth="1"/>
    <col min="771" max="771" width="6" style="4" bestFit="1" customWidth="1"/>
    <col min="772" max="772" width="5.7109375" style="4" bestFit="1" customWidth="1"/>
    <col min="773" max="773" width="1.7109375" style="4" customWidth="1"/>
    <col min="774" max="774" width="6" style="4" bestFit="1" customWidth="1"/>
    <col min="775" max="776" width="5" style="4" customWidth="1"/>
    <col min="777" max="777" width="1.7109375" style="4" customWidth="1"/>
    <col min="778" max="780" width="5" style="4" customWidth="1"/>
    <col min="781" max="781" width="1.7109375" style="4" customWidth="1"/>
    <col min="782" max="784" width="5.140625" style="4" bestFit="1" customWidth="1"/>
    <col min="785" max="785" width="1.7109375" style="4" customWidth="1"/>
    <col min="786" max="788" width="5.140625" style="4" bestFit="1" customWidth="1"/>
    <col min="789" max="789" width="1.7109375" style="4" customWidth="1"/>
    <col min="790" max="792" width="5.140625" style="4" bestFit="1" customWidth="1"/>
    <col min="793" max="793" width="1.7109375" style="4" customWidth="1"/>
    <col min="794" max="794" width="4.85546875" style="4" bestFit="1" customWidth="1"/>
    <col min="795" max="796" width="4.42578125" style="4" customWidth="1"/>
    <col min="797" max="797" width="8.85546875" style="4" customWidth="1"/>
    <col min="798" max="798" width="12" style="4" customWidth="1"/>
    <col min="799" max="801" width="6" style="4" customWidth="1"/>
    <col min="802" max="802" width="1.7109375" style="4" customWidth="1"/>
    <col min="803" max="803" width="6.140625" style="4" customWidth="1"/>
    <col min="804" max="805" width="5.140625" style="4" customWidth="1"/>
    <col min="806" max="806" width="1.7109375" style="4" customWidth="1"/>
    <col min="807" max="809" width="5" style="4" customWidth="1"/>
    <col min="810" max="810" width="1.7109375" style="4" customWidth="1"/>
    <col min="811" max="813" width="5" style="4" customWidth="1"/>
    <col min="814" max="814" width="1.7109375" style="4" customWidth="1"/>
    <col min="815" max="817" width="5" style="4" customWidth="1"/>
    <col min="818" max="818" width="1.7109375" style="4" customWidth="1"/>
    <col min="819" max="821" width="5.140625" style="4" customWidth="1"/>
    <col min="822" max="822" width="1.7109375" style="4" customWidth="1"/>
    <col min="823" max="824" width="5" style="4" customWidth="1"/>
    <col min="825" max="825" width="5.28515625" style="4" customWidth="1"/>
    <col min="826" max="1024" width="11.42578125" style="4"/>
    <col min="1025" max="1025" width="16.140625" style="4" customWidth="1"/>
    <col min="1026" max="1026" width="6" style="4" customWidth="1"/>
    <col min="1027" max="1027" width="6" style="4" bestFit="1" customWidth="1"/>
    <col min="1028" max="1028" width="5.7109375" style="4" bestFit="1" customWidth="1"/>
    <col min="1029" max="1029" width="1.7109375" style="4" customWidth="1"/>
    <col min="1030" max="1030" width="6" style="4" bestFit="1" customWidth="1"/>
    <col min="1031" max="1032" width="5" style="4" customWidth="1"/>
    <col min="1033" max="1033" width="1.7109375" style="4" customWidth="1"/>
    <col min="1034" max="1036" width="5" style="4" customWidth="1"/>
    <col min="1037" max="1037" width="1.7109375" style="4" customWidth="1"/>
    <col min="1038" max="1040" width="5.140625" style="4" bestFit="1" customWidth="1"/>
    <col min="1041" max="1041" width="1.7109375" style="4" customWidth="1"/>
    <col min="1042" max="1044" width="5.140625" style="4" bestFit="1" customWidth="1"/>
    <col min="1045" max="1045" width="1.7109375" style="4" customWidth="1"/>
    <col min="1046" max="1048" width="5.140625" style="4" bestFit="1" customWidth="1"/>
    <col min="1049" max="1049" width="1.7109375" style="4" customWidth="1"/>
    <col min="1050" max="1050" width="4.85546875" style="4" bestFit="1" customWidth="1"/>
    <col min="1051" max="1052" width="4.42578125" style="4" customWidth="1"/>
    <col min="1053" max="1053" width="8.85546875" style="4" customWidth="1"/>
    <col min="1054" max="1054" width="12" style="4" customWidth="1"/>
    <col min="1055" max="1057" width="6" style="4" customWidth="1"/>
    <col min="1058" max="1058" width="1.7109375" style="4" customWidth="1"/>
    <col min="1059" max="1059" width="6.140625" style="4" customWidth="1"/>
    <col min="1060" max="1061" width="5.140625" style="4" customWidth="1"/>
    <col min="1062" max="1062" width="1.7109375" style="4" customWidth="1"/>
    <col min="1063" max="1065" width="5" style="4" customWidth="1"/>
    <col min="1066" max="1066" width="1.7109375" style="4" customWidth="1"/>
    <col min="1067" max="1069" width="5" style="4" customWidth="1"/>
    <col min="1070" max="1070" width="1.7109375" style="4" customWidth="1"/>
    <col min="1071" max="1073" width="5" style="4" customWidth="1"/>
    <col min="1074" max="1074" width="1.7109375" style="4" customWidth="1"/>
    <col min="1075" max="1077" width="5.140625" style="4" customWidth="1"/>
    <col min="1078" max="1078" width="1.7109375" style="4" customWidth="1"/>
    <col min="1079" max="1080" width="5" style="4" customWidth="1"/>
    <col min="1081" max="1081" width="5.28515625" style="4" customWidth="1"/>
    <col min="1082" max="1280" width="11.42578125" style="4"/>
    <col min="1281" max="1281" width="16.140625" style="4" customWidth="1"/>
    <col min="1282" max="1282" width="6" style="4" customWidth="1"/>
    <col min="1283" max="1283" width="6" style="4" bestFit="1" customWidth="1"/>
    <col min="1284" max="1284" width="5.7109375" style="4" bestFit="1" customWidth="1"/>
    <col min="1285" max="1285" width="1.7109375" style="4" customWidth="1"/>
    <col min="1286" max="1286" width="6" style="4" bestFit="1" customWidth="1"/>
    <col min="1287" max="1288" width="5" style="4" customWidth="1"/>
    <col min="1289" max="1289" width="1.7109375" style="4" customWidth="1"/>
    <col min="1290" max="1292" width="5" style="4" customWidth="1"/>
    <col min="1293" max="1293" width="1.7109375" style="4" customWidth="1"/>
    <col min="1294" max="1296" width="5.140625" style="4" bestFit="1" customWidth="1"/>
    <col min="1297" max="1297" width="1.7109375" style="4" customWidth="1"/>
    <col min="1298" max="1300" width="5.140625" style="4" bestFit="1" customWidth="1"/>
    <col min="1301" max="1301" width="1.7109375" style="4" customWidth="1"/>
    <col min="1302" max="1304" width="5.140625" style="4" bestFit="1" customWidth="1"/>
    <col min="1305" max="1305" width="1.7109375" style="4" customWidth="1"/>
    <col min="1306" max="1306" width="4.85546875" style="4" bestFit="1" customWidth="1"/>
    <col min="1307" max="1308" width="4.42578125" style="4" customWidth="1"/>
    <col min="1309" max="1309" width="8.85546875" style="4" customWidth="1"/>
    <col min="1310" max="1310" width="12" style="4" customWidth="1"/>
    <col min="1311" max="1313" width="6" style="4" customWidth="1"/>
    <col min="1314" max="1314" width="1.7109375" style="4" customWidth="1"/>
    <col min="1315" max="1315" width="6.140625" style="4" customWidth="1"/>
    <col min="1316" max="1317" width="5.140625" style="4" customWidth="1"/>
    <col min="1318" max="1318" width="1.7109375" style="4" customWidth="1"/>
    <col min="1319" max="1321" width="5" style="4" customWidth="1"/>
    <col min="1322" max="1322" width="1.7109375" style="4" customWidth="1"/>
    <col min="1323" max="1325" width="5" style="4" customWidth="1"/>
    <col min="1326" max="1326" width="1.7109375" style="4" customWidth="1"/>
    <col min="1327" max="1329" width="5" style="4" customWidth="1"/>
    <col min="1330" max="1330" width="1.7109375" style="4" customWidth="1"/>
    <col min="1331" max="1333" width="5.140625" style="4" customWidth="1"/>
    <col min="1334" max="1334" width="1.7109375" style="4" customWidth="1"/>
    <col min="1335" max="1336" width="5" style="4" customWidth="1"/>
    <col min="1337" max="1337" width="5.28515625" style="4" customWidth="1"/>
    <col min="1338" max="1536" width="11.42578125" style="4"/>
    <col min="1537" max="1537" width="16.140625" style="4" customWidth="1"/>
    <col min="1538" max="1538" width="6" style="4" customWidth="1"/>
    <col min="1539" max="1539" width="6" style="4" bestFit="1" customWidth="1"/>
    <col min="1540" max="1540" width="5.7109375" style="4" bestFit="1" customWidth="1"/>
    <col min="1541" max="1541" width="1.7109375" style="4" customWidth="1"/>
    <col min="1542" max="1542" width="6" style="4" bestFit="1" customWidth="1"/>
    <col min="1543" max="1544" width="5" style="4" customWidth="1"/>
    <col min="1545" max="1545" width="1.7109375" style="4" customWidth="1"/>
    <col min="1546" max="1548" width="5" style="4" customWidth="1"/>
    <col min="1549" max="1549" width="1.7109375" style="4" customWidth="1"/>
    <col min="1550" max="1552" width="5.140625" style="4" bestFit="1" customWidth="1"/>
    <col min="1553" max="1553" width="1.7109375" style="4" customWidth="1"/>
    <col min="1554" max="1556" width="5.140625" style="4" bestFit="1" customWidth="1"/>
    <col min="1557" max="1557" width="1.7109375" style="4" customWidth="1"/>
    <col min="1558" max="1560" width="5.140625" style="4" bestFit="1" customWidth="1"/>
    <col min="1561" max="1561" width="1.7109375" style="4" customWidth="1"/>
    <col min="1562" max="1562" width="4.85546875" style="4" bestFit="1" customWidth="1"/>
    <col min="1563" max="1564" width="4.42578125" style="4" customWidth="1"/>
    <col min="1565" max="1565" width="8.85546875" style="4" customWidth="1"/>
    <col min="1566" max="1566" width="12" style="4" customWidth="1"/>
    <col min="1567" max="1569" width="6" style="4" customWidth="1"/>
    <col min="1570" max="1570" width="1.7109375" style="4" customWidth="1"/>
    <col min="1571" max="1571" width="6.140625" style="4" customWidth="1"/>
    <col min="1572" max="1573" width="5.140625" style="4" customWidth="1"/>
    <col min="1574" max="1574" width="1.7109375" style="4" customWidth="1"/>
    <col min="1575" max="1577" width="5" style="4" customWidth="1"/>
    <col min="1578" max="1578" width="1.7109375" style="4" customWidth="1"/>
    <col min="1579" max="1581" width="5" style="4" customWidth="1"/>
    <col min="1582" max="1582" width="1.7109375" style="4" customWidth="1"/>
    <col min="1583" max="1585" width="5" style="4" customWidth="1"/>
    <col min="1586" max="1586" width="1.7109375" style="4" customWidth="1"/>
    <col min="1587" max="1589" width="5.140625" style="4" customWidth="1"/>
    <col min="1590" max="1590" width="1.7109375" style="4" customWidth="1"/>
    <col min="1591" max="1592" width="5" style="4" customWidth="1"/>
    <col min="1593" max="1593" width="5.28515625" style="4" customWidth="1"/>
    <col min="1594" max="1792" width="11.42578125" style="4"/>
    <col min="1793" max="1793" width="16.140625" style="4" customWidth="1"/>
    <col min="1794" max="1794" width="6" style="4" customWidth="1"/>
    <col min="1795" max="1795" width="6" style="4" bestFit="1" customWidth="1"/>
    <col min="1796" max="1796" width="5.7109375" style="4" bestFit="1" customWidth="1"/>
    <col min="1797" max="1797" width="1.7109375" style="4" customWidth="1"/>
    <col min="1798" max="1798" width="6" style="4" bestFit="1" customWidth="1"/>
    <col min="1799" max="1800" width="5" style="4" customWidth="1"/>
    <col min="1801" max="1801" width="1.7109375" style="4" customWidth="1"/>
    <col min="1802" max="1804" width="5" style="4" customWidth="1"/>
    <col min="1805" max="1805" width="1.7109375" style="4" customWidth="1"/>
    <col min="1806" max="1808" width="5.140625" style="4" bestFit="1" customWidth="1"/>
    <col min="1809" max="1809" width="1.7109375" style="4" customWidth="1"/>
    <col min="1810" max="1812" width="5.140625" style="4" bestFit="1" customWidth="1"/>
    <col min="1813" max="1813" width="1.7109375" style="4" customWidth="1"/>
    <col min="1814" max="1816" width="5.140625" style="4" bestFit="1" customWidth="1"/>
    <col min="1817" max="1817" width="1.7109375" style="4" customWidth="1"/>
    <col min="1818" max="1818" width="4.85546875" style="4" bestFit="1" customWidth="1"/>
    <col min="1819" max="1820" width="4.42578125" style="4" customWidth="1"/>
    <col min="1821" max="1821" width="8.85546875" style="4" customWidth="1"/>
    <col min="1822" max="1822" width="12" style="4" customWidth="1"/>
    <col min="1823" max="1825" width="6" style="4" customWidth="1"/>
    <col min="1826" max="1826" width="1.7109375" style="4" customWidth="1"/>
    <col min="1827" max="1827" width="6.140625" style="4" customWidth="1"/>
    <col min="1828" max="1829" width="5.140625" style="4" customWidth="1"/>
    <col min="1830" max="1830" width="1.7109375" style="4" customWidth="1"/>
    <col min="1831" max="1833" width="5" style="4" customWidth="1"/>
    <col min="1834" max="1834" width="1.7109375" style="4" customWidth="1"/>
    <col min="1835" max="1837" width="5" style="4" customWidth="1"/>
    <col min="1838" max="1838" width="1.7109375" style="4" customWidth="1"/>
    <col min="1839" max="1841" width="5" style="4" customWidth="1"/>
    <col min="1842" max="1842" width="1.7109375" style="4" customWidth="1"/>
    <col min="1843" max="1845" width="5.140625" style="4" customWidth="1"/>
    <col min="1846" max="1846" width="1.7109375" style="4" customWidth="1"/>
    <col min="1847" max="1848" width="5" style="4" customWidth="1"/>
    <col min="1849" max="1849" width="5.28515625" style="4" customWidth="1"/>
    <col min="1850" max="2048" width="11.42578125" style="4"/>
    <col min="2049" max="2049" width="16.140625" style="4" customWidth="1"/>
    <col min="2050" max="2050" width="6" style="4" customWidth="1"/>
    <col min="2051" max="2051" width="6" style="4" bestFit="1" customWidth="1"/>
    <col min="2052" max="2052" width="5.7109375" style="4" bestFit="1" customWidth="1"/>
    <col min="2053" max="2053" width="1.7109375" style="4" customWidth="1"/>
    <col min="2054" max="2054" width="6" style="4" bestFit="1" customWidth="1"/>
    <col min="2055" max="2056" width="5" style="4" customWidth="1"/>
    <col min="2057" max="2057" width="1.7109375" style="4" customWidth="1"/>
    <col min="2058" max="2060" width="5" style="4" customWidth="1"/>
    <col min="2061" max="2061" width="1.7109375" style="4" customWidth="1"/>
    <col min="2062" max="2064" width="5.140625" style="4" bestFit="1" customWidth="1"/>
    <col min="2065" max="2065" width="1.7109375" style="4" customWidth="1"/>
    <col min="2066" max="2068" width="5.140625" style="4" bestFit="1" customWidth="1"/>
    <col min="2069" max="2069" width="1.7109375" style="4" customWidth="1"/>
    <col min="2070" max="2072" width="5.140625" style="4" bestFit="1" customWidth="1"/>
    <col min="2073" max="2073" width="1.7109375" style="4" customWidth="1"/>
    <col min="2074" max="2074" width="4.85546875" style="4" bestFit="1" customWidth="1"/>
    <col min="2075" max="2076" width="4.42578125" style="4" customWidth="1"/>
    <col min="2077" max="2077" width="8.85546875" style="4" customWidth="1"/>
    <col min="2078" max="2078" width="12" style="4" customWidth="1"/>
    <col min="2079" max="2081" width="6" style="4" customWidth="1"/>
    <col min="2082" max="2082" width="1.7109375" style="4" customWidth="1"/>
    <col min="2083" max="2083" width="6.140625" style="4" customWidth="1"/>
    <col min="2084" max="2085" width="5.140625" style="4" customWidth="1"/>
    <col min="2086" max="2086" width="1.7109375" style="4" customWidth="1"/>
    <col min="2087" max="2089" width="5" style="4" customWidth="1"/>
    <col min="2090" max="2090" width="1.7109375" style="4" customWidth="1"/>
    <col min="2091" max="2093" width="5" style="4" customWidth="1"/>
    <col min="2094" max="2094" width="1.7109375" style="4" customWidth="1"/>
    <col min="2095" max="2097" width="5" style="4" customWidth="1"/>
    <col min="2098" max="2098" width="1.7109375" style="4" customWidth="1"/>
    <col min="2099" max="2101" width="5.140625" style="4" customWidth="1"/>
    <col min="2102" max="2102" width="1.7109375" style="4" customWidth="1"/>
    <col min="2103" max="2104" width="5" style="4" customWidth="1"/>
    <col min="2105" max="2105" width="5.28515625" style="4" customWidth="1"/>
    <col min="2106" max="2304" width="11.42578125" style="4"/>
    <col min="2305" max="2305" width="16.140625" style="4" customWidth="1"/>
    <col min="2306" max="2306" width="6" style="4" customWidth="1"/>
    <col min="2307" max="2307" width="6" style="4" bestFit="1" customWidth="1"/>
    <col min="2308" max="2308" width="5.7109375" style="4" bestFit="1" customWidth="1"/>
    <col min="2309" max="2309" width="1.7109375" style="4" customWidth="1"/>
    <col min="2310" max="2310" width="6" style="4" bestFit="1" customWidth="1"/>
    <col min="2311" max="2312" width="5" style="4" customWidth="1"/>
    <col min="2313" max="2313" width="1.7109375" style="4" customWidth="1"/>
    <col min="2314" max="2316" width="5" style="4" customWidth="1"/>
    <col min="2317" max="2317" width="1.7109375" style="4" customWidth="1"/>
    <col min="2318" max="2320" width="5.140625" style="4" bestFit="1" customWidth="1"/>
    <col min="2321" max="2321" width="1.7109375" style="4" customWidth="1"/>
    <col min="2322" max="2324" width="5.140625" style="4" bestFit="1" customWidth="1"/>
    <col min="2325" max="2325" width="1.7109375" style="4" customWidth="1"/>
    <col min="2326" max="2328" width="5.140625" style="4" bestFit="1" customWidth="1"/>
    <col min="2329" max="2329" width="1.7109375" style="4" customWidth="1"/>
    <col min="2330" max="2330" width="4.85546875" style="4" bestFit="1" customWidth="1"/>
    <col min="2331" max="2332" width="4.42578125" style="4" customWidth="1"/>
    <col min="2333" max="2333" width="8.85546875" style="4" customWidth="1"/>
    <col min="2334" max="2334" width="12" style="4" customWidth="1"/>
    <col min="2335" max="2337" width="6" style="4" customWidth="1"/>
    <col min="2338" max="2338" width="1.7109375" style="4" customWidth="1"/>
    <col min="2339" max="2339" width="6.140625" style="4" customWidth="1"/>
    <col min="2340" max="2341" width="5.140625" style="4" customWidth="1"/>
    <col min="2342" max="2342" width="1.7109375" style="4" customWidth="1"/>
    <col min="2343" max="2345" width="5" style="4" customWidth="1"/>
    <col min="2346" max="2346" width="1.7109375" style="4" customWidth="1"/>
    <col min="2347" max="2349" width="5" style="4" customWidth="1"/>
    <col min="2350" max="2350" width="1.7109375" style="4" customWidth="1"/>
    <col min="2351" max="2353" width="5" style="4" customWidth="1"/>
    <col min="2354" max="2354" width="1.7109375" style="4" customWidth="1"/>
    <col min="2355" max="2357" width="5.140625" style="4" customWidth="1"/>
    <col min="2358" max="2358" width="1.7109375" style="4" customWidth="1"/>
    <col min="2359" max="2360" width="5" style="4" customWidth="1"/>
    <col min="2361" max="2361" width="5.28515625" style="4" customWidth="1"/>
    <col min="2362" max="2560" width="11.42578125" style="4"/>
    <col min="2561" max="2561" width="16.140625" style="4" customWidth="1"/>
    <col min="2562" max="2562" width="6" style="4" customWidth="1"/>
    <col min="2563" max="2563" width="6" style="4" bestFit="1" customWidth="1"/>
    <col min="2564" max="2564" width="5.7109375" style="4" bestFit="1" customWidth="1"/>
    <col min="2565" max="2565" width="1.7109375" style="4" customWidth="1"/>
    <col min="2566" max="2566" width="6" style="4" bestFit="1" customWidth="1"/>
    <col min="2567" max="2568" width="5" style="4" customWidth="1"/>
    <col min="2569" max="2569" width="1.7109375" style="4" customWidth="1"/>
    <col min="2570" max="2572" width="5" style="4" customWidth="1"/>
    <col min="2573" max="2573" width="1.7109375" style="4" customWidth="1"/>
    <col min="2574" max="2576" width="5.140625" style="4" bestFit="1" customWidth="1"/>
    <col min="2577" max="2577" width="1.7109375" style="4" customWidth="1"/>
    <col min="2578" max="2580" width="5.140625" style="4" bestFit="1" customWidth="1"/>
    <col min="2581" max="2581" width="1.7109375" style="4" customWidth="1"/>
    <col min="2582" max="2584" width="5.140625" style="4" bestFit="1" customWidth="1"/>
    <col min="2585" max="2585" width="1.7109375" style="4" customWidth="1"/>
    <col min="2586" max="2586" width="4.85546875" style="4" bestFit="1" customWidth="1"/>
    <col min="2587" max="2588" width="4.42578125" style="4" customWidth="1"/>
    <col min="2589" max="2589" width="8.85546875" style="4" customWidth="1"/>
    <col min="2590" max="2590" width="12" style="4" customWidth="1"/>
    <col min="2591" max="2593" width="6" style="4" customWidth="1"/>
    <col min="2594" max="2594" width="1.7109375" style="4" customWidth="1"/>
    <col min="2595" max="2595" width="6.140625" style="4" customWidth="1"/>
    <col min="2596" max="2597" width="5.140625" style="4" customWidth="1"/>
    <col min="2598" max="2598" width="1.7109375" style="4" customWidth="1"/>
    <col min="2599" max="2601" width="5" style="4" customWidth="1"/>
    <col min="2602" max="2602" width="1.7109375" style="4" customWidth="1"/>
    <col min="2603" max="2605" width="5" style="4" customWidth="1"/>
    <col min="2606" max="2606" width="1.7109375" style="4" customWidth="1"/>
    <col min="2607" max="2609" width="5" style="4" customWidth="1"/>
    <col min="2610" max="2610" width="1.7109375" style="4" customWidth="1"/>
    <col min="2611" max="2613" width="5.140625" style="4" customWidth="1"/>
    <col min="2614" max="2614" width="1.7109375" style="4" customWidth="1"/>
    <col min="2615" max="2616" width="5" style="4" customWidth="1"/>
    <col min="2617" max="2617" width="5.28515625" style="4" customWidth="1"/>
    <col min="2618" max="2816" width="11.42578125" style="4"/>
    <col min="2817" max="2817" width="16.140625" style="4" customWidth="1"/>
    <col min="2818" max="2818" width="6" style="4" customWidth="1"/>
    <col min="2819" max="2819" width="6" style="4" bestFit="1" customWidth="1"/>
    <col min="2820" max="2820" width="5.7109375" style="4" bestFit="1" customWidth="1"/>
    <col min="2821" max="2821" width="1.7109375" style="4" customWidth="1"/>
    <col min="2822" max="2822" width="6" style="4" bestFit="1" customWidth="1"/>
    <col min="2823" max="2824" width="5" style="4" customWidth="1"/>
    <col min="2825" max="2825" width="1.7109375" style="4" customWidth="1"/>
    <col min="2826" max="2828" width="5" style="4" customWidth="1"/>
    <col min="2829" max="2829" width="1.7109375" style="4" customWidth="1"/>
    <col min="2830" max="2832" width="5.140625" style="4" bestFit="1" customWidth="1"/>
    <col min="2833" max="2833" width="1.7109375" style="4" customWidth="1"/>
    <col min="2834" max="2836" width="5.140625" style="4" bestFit="1" customWidth="1"/>
    <col min="2837" max="2837" width="1.7109375" style="4" customWidth="1"/>
    <col min="2838" max="2840" width="5.140625" style="4" bestFit="1" customWidth="1"/>
    <col min="2841" max="2841" width="1.7109375" style="4" customWidth="1"/>
    <col min="2842" max="2842" width="4.85546875" style="4" bestFit="1" customWidth="1"/>
    <col min="2843" max="2844" width="4.42578125" style="4" customWidth="1"/>
    <col min="2845" max="2845" width="8.85546875" style="4" customWidth="1"/>
    <col min="2846" max="2846" width="12" style="4" customWidth="1"/>
    <col min="2847" max="2849" width="6" style="4" customWidth="1"/>
    <col min="2850" max="2850" width="1.7109375" style="4" customWidth="1"/>
    <col min="2851" max="2851" width="6.140625" style="4" customWidth="1"/>
    <col min="2852" max="2853" width="5.140625" style="4" customWidth="1"/>
    <col min="2854" max="2854" width="1.7109375" style="4" customWidth="1"/>
    <col min="2855" max="2857" width="5" style="4" customWidth="1"/>
    <col min="2858" max="2858" width="1.7109375" style="4" customWidth="1"/>
    <col min="2859" max="2861" width="5" style="4" customWidth="1"/>
    <col min="2862" max="2862" width="1.7109375" style="4" customWidth="1"/>
    <col min="2863" max="2865" width="5" style="4" customWidth="1"/>
    <col min="2866" max="2866" width="1.7109375" style="4" customWidth="1"/>
    <col min="2867" max="2869" width="5.140625" style="4" customWidth="1"/>
    <col min="2870" max="2870" width="1.7109375" style="4" customWidth="1"/>
    <col min="2871" max="2872" width="5" style="4" customWidth="1"/>
    <col min="2873" max="2873" width="5.28515625" style="4" customWidth="1"/>
    <col min="2874" max="3072" width="11.42578125" style="4"/>
    <col min="3073" max="3073" width="16.140625" style="4" customWidth="1"/>
    <col min="3074" max="3074" width="6" style="4" customWidth="1"/>
    <col min="3075" max="3075" width="6" style="4" bestFit="1" customWidth="1"/>
    <col min="3076" max="3076" width="5.7109375" style="4" bestFit="1" customWidth="1"/>
    <col min="3077" max="3077" width="1.7109375" style="4" customWidth="1"/>
    <col min="3078" max="3078" width="6" style="4" bestFit="1" customWidth="1"/>
    <col min="3079" max="3080" width="5" style="4" customWidth="1"/>
    <col min="3081" max="3081" width="1.7109375" style="4" customWidth="1"/>
    <col min="3082" max="3084" width="5" style="4" customWidth="1"/>
    <col min="3085" max="3085" width="1.7109375" style="4" customWidth="1"/>
    <col min="3086" max="3088" width="5.140625" style="4" bestFit="1" customWidth="1"/>
    <col min="3089" max="3089" width="1.7109375" style="4" customWidth="1"/>
    <col min="3090" max="3092" width="5.140625" style="4" bestFit="1" customWidth="1"/>
    <col min="3093" max="3093" width="1.7109375" style="4" customWidth="1"/>
    <col min="3094" max="3096" width="5.140625" style="4" bestFit="1" customWidth="1"/>
    <col min="3097" max="3097" width="1.7109375" style="4" customWidth="1"/>
    <col min="3098" max="3098" width="4.85546875" style="4" bestFit="1" customWidth="1"/>
    <col min="3099" max="3100" width="4.42578125" style="4" customWidth="1"/>
    <col min="3101" max="3101" width="8.85546875" style="4" customWidth="1"/>
    <col min="3102" max="3102" width="12" style="4" customWidth="1"/>
    <col min="3103" max="3105" width="6" style="4" customWidth="1"/>
    <col min="3106" max="3106" width="1.7109375" style="4" customWidth="1"/>
    <col min="3107" max="3107" width="6.140625" style="4" customWidth="1"/>
    <col min="3108" max="3109" width="5.140625" style="4" customWidth="1"/>
    <col min="3110" max="3110" width="1.7109375" style="4" customWidth="1"/>
    <col min="3111" max="3113" width="5" style="4" customWidth="1"/>
    <col min="3114" max="3114" width="1.7109375" style="4" customWidth="1"/>
    <col min="3115" max="3117" width="5" style="4" customWidth="1"/>
    <col min="3118" max="3118" width="1.7109375" style="4" customWidth="1"/>
    <col min="3119" max="3121" width="5" style="4" customWidth="1"/>
    <col min="3122" max="3122" width="1.7109375" style="4" customWidth="1"/>
    <col min="3123" max="3125" width="5.140625" style="4" customWidth="1"/>
    <col min="3126" max="3126" width="1.7109375" style="4" customWidth="1"/>
    <col min="3127" max="3128" width="5" style="4" customWidth="1"/>
    <col min="3129" max="3129" width="5.28515625" style="4" customWidth="1"/>
    <col min="3130" max="3328" width="11.42578125" style="4"/>
    <col min="3329" max="3329" width="16.140625" style="4" customWidth="1"/>
    <col min="3330" max="3330" width="6" style="4" customWidth="1"/>
    <col min="3331" max="3331" width="6" style="4" bestFit="1" customWidth="1"/>
    <col min="3332" max="3332" width="5.7109375" style="4" bestFit="1" customWidth="1"/>
    <col min="3333" max="3333" width="1.7109375" style="4" customWidth="1"/>
    <col min="3334" max="3334" width="6" style="4" bestFit="1" customWidth="1"/>
    <col min="3335" max="3336" width="5" style="4" customWidth="1"/>
    <col min="3337" max="3337" width="1.7109375" style="4" customWidth="1"/>
    <col min="3338" max="3340" width="5" style="4" customWidth="1"/>
    <col min="3341" max="3341" width="1.7109375" style="4" customWidth="1"/>
    <col min="3342" max="3344" width="5.140625" style="4" bestFit="1" customWidth="1"/>
    <col min="3345" max="3345" width="1.7109375" style="4" customWidth="1"/>
    <col min="3346" max="3348" width="5.140625" style="4" bestFit="1" customWidth="1"/>
    <col min="3349" max="3349" width="1.7109375" style="4" customWidth="1"/>
    <col min="3350" max="3352" width="5.140625" style="4" bestFit="1" customWidth="1"/>
    <col min="3353" max="3353" width="1.7109375" style="4" customWidth="1"/>
    <col min="3354" max="3354" width="4.85546875" style="4" bestFit="1" customWidth="1"/>
    <col min="3355" max="3356" width="4.42578125" style="4" customWidth="1"/>
    <col min="3357" max="3357" width="8.85546875" style="4" customWidth="1"/>
    <col min="3358" max="3358" width="12" style="4" customWidth="1"/>
    <col min="3359" max="3361" width="6" style="4" customWidth="1"/>
    <col min="3362" max="3362" width="1.7109375" style="4" customWidth="1"/>
    <col min="3363" max="3363" width="6.140625" style="4" customWidth="1"/>
    <col min="3364" max="3365" width="5.140625" style="4" customWidth="1"/>
    <col min="3366" max="3366" width="1.7109375" style="4" customWidth="1"/>
    <col min="3367" max="3369" width="5" style="4" customWidth="1"/>
    <col min="3370" max="3370" width="1.7109375" style="4" customWidth="1"/>
    <col min="3371" max="3373" width="5" style="4" customWidth="1"/>
    <col min="3374" max="3374" width="1.7109375" style="4" customWidth="1"/>
    <col min="3375" max="3377" width="5" style="4" customWidth="1"/>
    <col min="3378" max="3378" width="1.7109375" style="4" customWidth="1"/>
    <col min="3379" max="3381" width="5.140625" style="4" customWidth="1"/>
    <col min="3382" max="3382" width="1.7109375" style="4" customWidth="1"/>
    <col min="3383" max="3384" width="5" style="4" customWidth="1"/>
    <col min="3385" max="3385" width="5.28515625" style="4" customWidth="1"/>
    <col min="3386" max="3584" width="11.42578125" style="4"/>
    <col min="3585" max="3585" width="16.140625" style="4" customWidth="1"/>
    <col min="3586" max="3586" width="6" style="4" customWidth="1"/>
    <col min="3587" max="3587" width="6" style="4" bestFit="1" customWidth="1"/>
    <col min="3588" max="3588" width="5.7109375" style="4" bestFit="1" customWidth="1"/>
    <col min="3589" max="3589" width="1.7109375" style="4" customWidth="1"/>
    <col min="3590" max="3590" width="6" style="4" bestFit="1" customWidth="1"/>
    <col min="3591" max="3592" width="5" style="4" customWidth="1"/>
    <col min="3593" max="3593" width="1.7109375" style="4" customWidth="1"/>
    <col min="3594" max="3596" width="5" style="4" customWidth="1"/>
    <col min="3597" max="3597" width="1.7109375" style="4" customWidth="1"/>
    <col min="3598" max="3600" width="5.140625" style="4" bestFit="1" customWidth="1"/>
    <col min="3601" max="3601" width="1.7109375" style="4" customWidth="1"/>
    <col min="3602" max="3604" width="5.140625" style="4" bestFit="1" customWidth="1"/>
    <col min="3605" max="3605" width="1.7109375" style="4" customWidth="1"/>
    <col min="3606" max="3608" width="5.140625" style="4" bestFit="1" customWidth="1"/>
    <col min="3609" max="3609" width="1.7109375" style="4" customWidth="1"/>
    <col min="3610" max="3610" width="4.85546875" style="4" bestFit="1" customWidth="1"/>
    <col min="3611" max="3612" width="4.42578125" style="4" customWidth="1"/>
    <col min="3613" max="3613" width="8.85546875" style="4" customWidth="1"/>
    <col min="3614" max="3614" width="12" style="4" customWidth="1"/>
    <col min="3615" max="3617" width="6" style="4" customWidth="1"/>
    <col min="3618" max="3618" width="1.7109375" style="4" customWidth="1"/>
    <col min="3619" max="3619" width="6.140625" style="4" customWidth="1"/>
    <col min="3620" max="3621" width="5.140625" style="4" customWidth="1"/>
    <col min="3622" max="3622" width="1.7109375" style="4" customWidth="1"/>
    <col min="3623" max="3625" width="5" style="4" customWidth="1"/>
    <col min="3626" max="3626" width="1.7109375" style="4" customWidth="1"/>
    <col min="3627" max="3629" width="5" style="4" customWidth="1"/>
    <col min="3630" max="3630" width="1.7109375" style="4" customWidth="1"/>
    <col min="3631" max="3633" width="5" style="4" customWidth="1"/>
    <col min="3634" max="3634" width="1.7109375" style="4" customWidth="1"/>
    <col min="3635" max="3637" width="5.140625" style="4" customWidth="1"/>
    <col min="3638" max="3638" width="1.7109375" style="4" customWidth="1"/>
    <col min="3639" max="3640" width="5" style="4" customWidth="1"/>
    <col min="3641" max="3641" width="5.28515625" style="4" customWidth="1"/>
    <col min="3642" max="3840" width="11.42578125" style="4"/>
    <col min="3841" max="3841" width="16.140625" style="4" customWidth="1"/>
    <col min="3842" max="3842" width="6" style="4" customWidth="1"/>
    <col min="3843" max="3843" width="6" style="4" bestFit="1" customWidth="1"/>
    <col min="3844" max="3844" width="5.7109375" style="4" bestFit="1" customWidth="1"/>
    <col min="3845" max="3845" width="1.7109375" style="4" customWidth="1"/>
    <col min="3846" max="3846" width="6" style="4" bestFit="1" customWidth="1"/>
    <col min="3847" max="3848" width="5" style="4" customWidth="1"/>
    <col min="3849" max="3849" width="1.7109375" style="4" customWidth="1"/>
    <col min="3850" max="3852" width="5" style="4" customWidth="1"/>
    <col min="3853" max="3853" width="1.7109375" style="4" customWidth="1"/>
    <col min="3854" max="3856" width="5.140625" style="4" bestFit="1" customWidth="1"/>
    <col min="3857" max="3857" width="1.7109375" style="4" customWidth="1"/>
    <col min="3858" max="3860" width="5.140625" style="4" bestFit="1" customWidth="1"/>
    <col min="3861" max="3861" width="1.7109375" style="4" customWidth="1"/>
    <col min="3862" max="3864" width="5.140625" style="4" bestFit="1" customWidth="1"/>
    <col min="3865" max="3865" width="1.7109375" style="4" customWidth="1"/>
    <col min="3866" max="3866" width="4.85546875" style="4" bestFit="1" customWidth="1"/>
    <col min="3867" max="3868" width="4.42578125" style="4" customWidth="1"/>
    <col min="3869" max="3869" width="8.85546875" style="4" customWidth="1"/>
    <col min="3870" max="3870" width="12" style="4" customWidth="1"/>
    <col min="3871" max="3873" width="6" style="4" customWidth="1"/>
    <col min="3874" max="3874" width="1.7109375" style="4" customWidth="1"/>
    <col min="3875" max="3875" width="6.140625" style="4" customWidth="1"/>
    <col min="3876" max="3877" width="5.140625" style="4" customWidth="1"/>
    <col min="3878" max="3878" width="1.7109375" style="4" customWidth="1"/>
    <col min="3879" max="3881" width="5" style="4" customWidth="1"/>
    <col min="3882" max="3882" width="1.7109375" style="4" customWidth="1"/>
    <col min="3883" max="3885" width="5" style="4" customWidth="1"/>
    <col min="3886" max="3886" width="1.7109375" style="4" customWidth="1"/>
    <col min="3887" max="3889" width="5" style="4" customWidth="1"/>
    <col min="3890" max="3890" width="1.7109375" style="4" customWidth="1"/>
    <col min="3891" max="3893" width="5.140625" style="4" customWidth="1"/>
    <col min="3894" max="3894" width="1.7109375" style="4" customWidth="1"/>
    <col min="3895" max="3896" width="5" style="4" customWidth="1"/>
    <col min="3897" max="3897" width="5.28515625" style="4" customWidth="1"/>
    <col min="3898" max="4096" width="11.42578125" style="4"/>
    <col min="4097" max="4097" width="16.140625" style="4" customWidth="1"/>
    <col min="4098" max="4098" width="6" style="4" customWidth="1"/>
    <col min="4099" max="4099" width="6" style="4" bestFit="1" customWidth="1"/>
    <col min="4100" max="4100" width="5.7109375" style="4" bestFit="1" customWidth="1"/>
    <col min="4101" max="4101" width="1.7109375" style="4" customWidth="1"/>
    <col min="4102" max="4102" width="6" style="4" bestFit="1" customWidth="1"/>
    <col min="4103" max="4104" width="5" style="4" customWidth="1"/>
    <col min="4105" max="4105" width="1.7109375" style="4" customWidth="1"/>
    <col min="4106" max="4108" width="5" style="4" customWidth="1"/>
    <col min="4109" max="4109" width="1.7109375" style="4" customWidth="1"/>
    <col min="4110" max="4112" width="5.140625" style="4" bestFit="1" customWidth="1"/>
    <col min="4113" max="4113" width="1.7109375" style="4" customWidth="1"/>
    <col min="4114" max="4116" width="5.140625" style="4" bestFit="1" customWidth="1"/>
    <col min="4117" max="4117" width="1.7109375" style="4" customWidth="1"/>
    <col min="4118" max="4120" width="5.140625" style="4" bestFit="1" customWidth="1"/>
    <col min="4121" max="4121" width="1.7109375" style="4" customWidth="1"/>
    <col min="4122" max="4122" width="4.85546875" style="4" bestFit="1" customWidth="1"/>
    <col min="4123" max="4124" width="4.42578125" style="4" customWidth="1"/>
    <col min="4125" max="4125" width="8.85546875" style="4" customWidth="1"/>
    <col min="4126" max="4126" width="12" style="4" customWidth="1"/>
    <col min="4127" max="4129" width="6" style="4" customWidth="1"/>
    <col min="4130" max="4130" width="1.7109375" style="4" customWidth="1"/>
    <col min="4131" max="4131" width="6.140625" style="4" customWidth="1"/>
    <col min="4132" max="4133" width="5.140625" style="4" customWidth="1"/>
    <col min="4134" max="4134" width="1.7109375" style="4" customWidth="1"/>
    <col min="4135" max="4137" width="5" style="4" customWidth="1"/>
    <col min="4138" max="4138" width="1.7109375" style="4" customWidth="1"/>
    <col min="4139" max="4141" width="5" style="4" customWidth="1"/>
    <col min="4142" max="4142" width="1.7109375" style="4" customWidth="1"/>
    <col min="4143" max="4145" width="5" style="4" customWidth="1"/>
    <col min="4146" max="4146" width="1.7109375" style="4" customWidth="1"/>
    <col min="4147" max="4149" width="5.140625" style="4" customWidth="1"/>
    <col min="4150" max="4150" width="1.7109375" style="4" customWidth="1"/>
    <col min="4151" max="4152" width="5" style="4" customWidth="1"/>
    <col min="4153" max="4153" width="5.28515625" style="4" customWidth="1"/>
    <col min="4154" max="4352" width="11.42578125" style="4"/>
    <col min="4353" max="4353" width="16.140625" style="4" customWidth="1"/>
    <col min="4354" max="4354" width="6" style="4" customWidth="1"/>
    <col min="4355" max="4355" width="6" style="4" bestFit="1" customWidth="1"/>
    <col min="4356" max="4356" width="5.7109375" style="4" bestFit="1" customWidth="1"/>
    <col min="4357" max="4357" width="1.7109375" style="4" customWidth="1"/>
    <col min="4358" max="4358" width="6" style="4" bestFit="1" customWidth="1"/>
    <col min="4359" max="4360" width="5" style="4" customWidth="1"/>
    <col min="4361" max="4361" width="1.7109375" style="4" customWidth="1"/>
    <col min="4362" max="4364" width="5" style="4" customWidth="1"/>
    <col min="4365" max="4365" width="1.7109375" style="4" customWidth="1"/>
    <col min="4366" max="4368" width="5.140625" style="4" bestFit="1" customWidth="1"/>
    <col min="4369" max="4369" width="1.7109375" style="4" customWidth="1"/>
    <col min="4370" max="4372" width="5.140625" style="4" bestFit="1" customWidth="1"/>
    <col min="4373" max="4373" width="1.7109375" style="4" customWidth="1"/>
    <col min="4374" max="4376" width="5.140625" style="4" bestFit="1" customWidth="1"/>
    <col min="4377" max="4377" width="1.7109375" style="4" customWidth="1"/>
    <col min="4378" max="4378" width="4.85546875" style="4" bestFit="1" customWidth="1"/>
    <col min="4379" max="4380" width="4.42578125" style="4" customWidth="1"/>
    <col min="4381" max="4381" width="8.85546875" style="4" customWidth="1"/>
    <col min="4382" max="4382" width="12" style="4" customWidth="1"/>
    <col min="4383" max="4385" width="6" style="4" customWidth="1"/>
    <col min="4386" max="4386" width="1.7109375" style="4" customWidth="1"/>
    <col min="4387" max="4387" width="6.140625" style="4" customWidth="1"/>
    <col min="4388" max="4389" width="5.140625" style="4" customWidth="1"/>
    <col min="4390" max="4390" width="1.7109375" style="4" customWidth="1"/>
    <col min="4391" max="4393" width="5" style="4" customWidth="1"/>
    <col min="4394" max="4394" width="1.7109375" style="4" customWidth="1"/>
    <col min="4395" max="4397" width="5" style="4" customWidth="1"/>
    <col min="4398" max="4398" width="1.7109375" style="4" customWidth="1"/>
    <col min="4399" max="4401" width="5" style="4" customWidth="1"/>
    <col min="4402" max="4402" width="1.7109375" style="4" customWidth="1"/>
    <col min="4403" max="4405" width="5.140625" style="4" customWidth="1"/>
    <col min="4406" max="4406" width="1.7109375" style="4" customWidth="1"/>
    <col min="4407" max="4408" width="5" style="4" customWidth="1"/>
    <col min="4409" max="4409" width="5.28515625" style="4" customWidth="1"/>
    <col min="4410" max="4608" width="11.42578125" style="4"/>
    <col min="4609" max="4609" width="16.140625" style="4" customWidth="1"/>
    <col min="4610" max="4610" width="6" style="4" customWidth="1"/>
    <col min="4611" max="4611" width="6" style="4" bestFit="1" customWidth="1"/>
    <col min="4612" max="4612" width="5.7109375" style="4" bestFit="1" customWidth="1"/>
    <col min="4613" max="4613" width="1.7109375" style="4" customWidth="1"/>
    <col min="4614" max="4614" width="6" style="4" bestFit="1" customWidth="1"/>
    <col min="4615" max="4616" width="5" style="4" customWidth="1"/>
    <col min="4617" max="4617" width="1.7109375" style="4" customWidth="1"/>
    <col min="4618" max="4620" width="5" style="4" customWidth="1"/>
    <col min="4621" max="4621" width="1.7109375" style="4" customWidth="1"/>
    <col min="4622" max="4624" width="5.140625" style="4" bestFit="1" customWidth="1"/>
    <col min="4625" max="4625" width="1.7109375" style="4" customWidth="1"/>
    <col min="4626" max="4628" width="5.140625" style="4" bestFit="1" customWidth="1"/>
    <col min="4629" max="4629" width="1.7109375" style="4" customWidth="1"/>
    <col min="4630" max="4632" width="5.140625" style="4" bestFit="1" customWidth="1"/>
    <col min="4633" max="4633" width="1.7109375" style="4" customWidth="1"/>
    <col min="4634" max="4634" width="4.85546875" style="4" bestFit="1" customWidth="1"/>
    <col min="4635" max="4636" width="4.42578125" style="4" customWidth="1"/>
    <col min="4637" max="4637" width="8.85546875" style="4" customWidth="1"/>
    <col min="4638" max="4638" width="12" style="4" customWidth="1"/>
    <col min="4639" max="4641" width="6" style="4" customWidth="1"/>
    <col min="4642" max="4642" width="1.7109375" style="4" customWidth="1"/>
    <col min="4643" max="4643" width="6.140625" style="4" customWidth="1"/>
    <col min="4644" max="4645" width="5.140625" style="4" customWidth="1"/>
    <col min="4646" max="4646" width="1.7109375" style="4" customWidth="1"/>
    <col min="4647" max="4649" width="5" style="4" customWidth="1"/>
    <col min="4650" max="4650" width="1.7109375" style="4" customWidth="1"/>
    <col min="4651" max="4653" width="5" style="4" customWidth="1"/>
    <col min="4654" max="4654" width="1.7109375" style="4" customWidth="1"/>
    <col min="4655" max="4657" width="5" style="4" customWidth="1"/>
    <col min="4658" max="4658" width="1.7109375" style="4" customWidth="1"/>
    <col min="4659" max="4661" width="5.140625" style="4" customWidth="1"/>
    <col min="4662" max="4662" width="1.7109375" style="4" customWidth="1"/>
    <col min="4663" max="4664" width="5" style="4" customWidth="1"/>
    <col min="4665" max="4665" width="5.28515625" style="4" customWidth="1"/>
    <col min="4666" max="4864" width="11.42578125" style="4"/>
    <col min="4865" max="4865" width="16.140625" style="4" customWidth="1"/>
    <col min="4866" max="4866" width="6" style="4" customWidth="1"/>
    <col min="4867" max="4867" width="6" style="4" bestFit="1" customWidth="1"/>
    <col min="4868" max="4868" width="5.7109375" style="4" bestFit="1" customWidth="1"/>
    <col min="4869" max="4869" width="1.7109375" style="4" customWidth="1"/>
    <col min="4870" max="4870" width="6" style="4" bestFit="1" customWidth="1"/>
    <col min="4871" max="4872" width="5" style="4" customWidth="1"/>
    <col min="4873" max="4873" width="1.7109375" style="4" customWidth="1"/>
    <col min="4874" max="4876" width="5" style="4" customWidth="1"/>
    <col min="4877" max="4877" width="1.7109375" style="4" customWidth="1"/>
    <col min="4878" max="4880" width="5.140625" style="4" bestFit="1" customWidth="1"/>
    <col min="4881" max="4881" width="1.7109375" style="4" customWidth="1"/>
    <col min="4882" max="4884" width="5.140625" style="4" bestFit="1" customWidth="1"/>
    <col min="4885" max="4885" width="1.7109375" style="4" customWidth="1"/>
    <col min="4886" max="4888" width="5.140625" style="4" bestFit="1" customWidth="1"/>
    <col min="4889" max="4889" width="1.7109375" style="4" customWidth="1"/>
    <col min="4890" max="4890" width="4.85546875" style="4" bestFit="1" customWidth="1"/>
    <col min="4891" max="4892" width="4.42578125" style="4" customWidth="1"/>
    <col min="4893" max="4893" width="8.85546875" style="4" customWidth="1"/>
    <col min="4894" max="4894" width="12" style="4" customWidth="1"/>
    <col min="4895" max="4897" width="6" style="4" customWidth="1"/>
    <col min="4898" max="4898" width="1.7109375" style="4" customWidth="1"/>
    <col min="4899" max="4899" width="6.140625" style="4" customWidth="1"/>
    <col min="4900" max="4901" width="5.140625" style="4" customWidth="1"/>
    <col min="4902" max="4902" width="1.7109375" style="4" customWidth="1"/>
    <col min="4903" max="4905" width="5" style="4" customWidth="1"/>
    <col min="4906" max="4906" width="1.7109375" style="4" customWidth="1"/>
    <col min="4907" max="4909" width="5" style="4" customWidth="1"/>
    <col min="4910" max="4910" width="1.7109375" style="4" customWidth="1"/>
    <col min="4911" max="4913" width="5" style="4" customWidth="1"/>
    <col min="4914" max="4914" width="1.7109375" style="4" customWidth="1"/>
    <col min="4915" max="4917" width="5.140625" style="4" customWidth="1"/>
    <col min="4918" max="4918" width="1.7109375" style="4" customWidth="1"/>
    <col min="4919" max="4920" width="5" style="4" customWidth="1"/>
    <col min="4921" max="4921" width="5.28515625" style="4" customWidth="1"/>
    <col min="4922" max="5120" width="11.42578125" style="4"/>
    <col min="5121" max="5121" width="16.140625" style="4" customWidth="1"/>
    <col min="5122" max="5122" width="6" style="4" customWidth="1"/>
    <col min="5123" max="5123" width="6" style="4" bestFit="1" customWidth="1"/>
    <col min="5124" max="5124" width="5.7109375" style="4" bestFit="1" customWidth="1"/>
    <col min="5125" max="5125" width="1.7109375" style="4" customWidth="1"/>
    <col min="5126" max="5126" width="6" style="4" bestFit="1" customWidth="1"/>
    <col min="5127" max="5128" width="5" style="4" customWidth="1"/>
    <col min="5129" max="5129" width="1.7109375" style="4" customWidth="1"/>
    <col min="5130" max="5132" width="5" style="4" customWidth="1"/>
    <col min="5133" max="5133" width="1.7109375" style="4" customWidth="1"/>
    <col min="5134" max="5136" width="5.140625" style="4" bestFit="1" customWidth="1"/>
    <col min="5137" max="5137" width="1.7109375" style="4" customWidth="1"/>
    <col min="5138" max="5140" width="5.140625" style="4" bestFit="1" customWidth="1"/>
    <col min="5141" max="5141" width="1.7109375" style="4" customWidth="1"/>
    <col min="5142" max="5144" width="5.140625" style="4" bestFit="1" customWidth="1"/>
    <col min="5145" max="5145" width="1.7109375" style="4" customWidth="1"/>
    <col min="5146" max="5146" width="4.85546875" style="4" bestFit="1" customWidth="1"/>
    <col min="5147" max="5148" width="4.42578125" style="4" customWidth="1"/>
    <col min="5149" max="5149" width="8.85546875" style="4" customWidth="1"/>
    <col min="5150" max="5150" width="12" style="4" customWidth="1"/>
    <col min="5151" max="5153" width="6" style="4" customWidth="1"/>
    <col min="5154" max="5154" width="1.7109375" style="4" customWidth="1"/>
    <col min="5155" max="5155" width="6.140625" style="4" customWidth="1"/>
    <col min="5156" max="5157" width="5.140625" style="4" customWidth="1"/>
    <col min="5158" max="5158" width="1.7109375" style="4" customWidth="1"/>
    <col min="5159" max="5161" width="5" style="4" customWidth="1"/>
    <col min="5162" max="5162" width="1.7109375" style="4" customWidth="1"/>
    <col min="5163" max="5165" width="5" style="4" customWidth="1"/>
    <col min="5166" max="5166" width="1.7109375" style="4" customWidth="1"/>
    <col min="5167" max="5169" width="5" style="4" customWidth="1"/>
    <col min="5170" max="5170" width="1.7109375" style="4" customWidth="1"/>
    <col min="5171" max="5173" width="5.140625" style="4" customWidth="1"/>
    <col min="5174" max="5174" width="1.7109375" style="4" customWidth="1"/>
    <col min="5175" max="5176" width="5" style="4" customWidth="1"/>
    <col min="5177" max="5177" width="5.28515625" style="4" customWidth="1"/>
    <col min="5178" max="5376" width="11.42578125" style="4"/>
    <col min="5377" max="5377" width="16.140625" style="4" customWidth="1"/>
    <col min="5378" max="5378" width="6" style="4" customWidth="1"/>
    <col min="5379" max="5379" width="6" style="4" bestFit="1" customWidth="1"/>
    <col min="5380" max="5380" width="5.7109375" style="4" bestFit="1" customWidth="1"/>
    <col min="5381" max="5381" width="1.7109375" style="4" customWidth="1"/>
    <col min="5382" max="5382" width="6" style="4" bestFit="1" customWidth="1"/>
    <col min="5383" max="5384" width="5" style="4" customWidth="1"/>
    <col min="5385" max="5385" width="1.7109375" style="4" customWidth="1"/>
    <col min="5386" max="5388" width="5" style="4" customWidth="1"/>
    <col min="5389" max="5389" width="1.7109375" style="4" customWidth="1"/>
    <col min="5390" max="5392" width="5.140625" style="4" bestFit="1" customWidth="1"/>
    <col min="5393" max="5393" width="1.7109375" style="4" customWidth="1"/>
    <col min="5394" max="5396" width="5.140625" style="4" bestFit="1" customWidth="1"/>
    <col min="5397" max="5397" width="1.7109375" style="4" customWidth="1"/>
    <col min="5398" max="5400" width="5.140625" style="4" bestFit="1" customWidth="1"/>
    <col min="5401" max="5401" width="1.7109375" style="4" customWidth="1"/>
    <col min="5402" max="5402" width="4.85546875" style="4" bestFit="1" customWidth="1"/>
    <col min="5403" max="5404" width="4.42578125" style="4" customWidth="1"/>
    <col min="5405" max="5405" width="8.85546875" style="4" customWidth="1"/>
    <col min="5406" max="5406" width="12" style="4" customWidth="1"/>
    <col min="5407" max="5409" width="6" style="4" customWidth="1"/>
    <col min="5410" max="5410" width="1.7109375" style="4" customWidth="1"/>
    <col min="5411" max="5411" width="6.140625" style="4" customWidth="1"/>
    <col min="5412" max="5413" width="5.140625" style="4" customWidth="1"/>
    <col min="5414" max="5414" width="1.7109375" style="4" customWidth="1"/>
    <col min="5415" max="5417" width="5" style="4" customWidth="1"/>
    <col min="5418" max="5418" width="1.7109375" style="4" customWidth="1"/>
    <col min="5419" max="5421" width="5" style="4" customWidth="1"/>
    <col min="5422" max="5422" width="1.7109375" style="4" customWidth="1"/>
    <col min="5423" max="5425" width="5" style="4" customWidth="1"/>
    <col min="5426" max="5426" width="1.7109375" style="4" customWidth="1"/>
    <col min="5427" max="5429" width="5.140625" style="4" customWidth="1"/>
    <col min="5430" max="5430" width="1.7109375" style="4" customWidth="1"/>
    <col min="5431" max="5432" width="5" style="4" customWidth="1"/>
    <col min="5433" max="5433" width="5.28515625" style="4" customWidth="1"/>
    <col min="5434" max="5632" width="11.42578125" style="4"/>
    <col min="5633" max="5633" width="16.140625" style="4" customWidth="1"/>
    <col min="5634" max="5634" width="6" style="4" customWidth="1"/>
    <col min="5635" max="5635" width="6" style="4" bestFit="1" customWidth="1"/>
    <col min="5636" max="5636" width="5.7109375" style="4" bestFit="1" customWidth="1"/>
    <col min="5637" max="5637" width="1.7109375" style="4" customWidth="1"/>
    <col min="5638" max="5638" width="6" style="4" bestFit="1" customWidth="1"/>
    <col min="5639" max="5640" width="5" style="4" customWidth="1"/>
    <col min="5641" max="5641" width="1.7109375" style="4" customWidth="1"/>
    <col min="5642" max="5644" width="5" style="4" customWidth="1"/>
    <col min="5645" max="5645" width="1.7109375" style="4" customWidth="1"/>
    <col min="5646" max="5648" width="5.140625" style="4" bestFit="1" customWidth="1"/>
    <col min="5649" max="5649" width="1.7109375" style="4" customWidth="1"/>
    <col min="5650" max="5652" width="5.140625" style="4" bestFit="1" customWidth="1"/>
    <col min="5653" max="5653" width="1.7109375" style="4" customWidth="1"/>
    <col min="5654" max="5656" width="5.140625" style="4" bestFit="1" customWidth="1"/>
    <col min="5657" max="5657" width="1.7109375" style="4" customWidth="1"/>
    <col min="5658" max="5658" width="4.85546875" style="4" bestFit="1" customWidth="1"/>
    <col min="5659" max="5660" width="4.42578125" style="4" customWidth="1"/>
    <col min="5661" max="5661" width="8.85546875" style="4" customWidth="1"/>
    <col min="5662" max="5662" width="12" style="4" customWidth="1"/>
    <col min="5663" max="5665" width="6" style="4" customWidth="1"/>
    <col min="5666" max="5666" width="1.7109375" style="4" customWidth="1"/>
    <col min="5667" max="5667" width="6.140625" style="4" customWidth="1"/>
    <col min="5668" max="5669" width="5.140625" style="4" customWidth="1"/>
    <col min="5670" max="5670" width="1.7109375" style="4" customWidth="1"/>
    <col min="5671" max="5673" width="5" style="4" customWidth="1"/>
    <col min="5674" max="5674" width="1.7109375" style="4" customWidth="1"/>
    <col min="5675" max="5677" width="5" style="4" customWidth="1"/>
    <col min="5678" max="5678" width="1.7109375" style="4" customWidth="1"/>
    <col min="5679" max="5681" width="5" style="4" customWidth="1"/>
    <col min="5682" max="5682" width="1.7109375" style="4" customWidth="1"/>
    <col min="5683" max="5685" width="5.140625" style="4" customWidth="1"/>
    <col min="5686" max="5686" width="1.7109375" style="4" customWidth="1"/>
    <col min="5687" max="5688" width="5" style="4" customWidth="1"/>
    <col min="5689" max="5689" width="5.28515625" style="4" customWidth="1"/>
    <col min="5690" max="5888" width="11.42578125" style="4"/>
    <col min="5889" max="5889" width="16.140625" style="4" customWidth="1"/>
    <col min="5890" max="5890" width="6" style="4" customWidth="1"/>
    <col min="5891" max="5891" width="6" style="4" bestFit="1" customWidth="1"/>
    <col min="5892" max="5892" width="5.7109375" style="4" bestFit="1" customWidth="1"/>
    <col min="5893" max="5893" width="1.7109375" style="4" customWidth="1"/>
    <col min="5894" max="5894" width="6" style="4" bestFit="1" customWidth="1"/>
    <col min="5895" max="5896" width="5" style="4" customWidth="1"/>
    <col min="5897" max="5897" width="1.7109375" style="4" customWidth="1"/>
    <col min="5898" max="5900" width="5" style="4" customWidth="1"/>
    <col min="5901" max="5901" width="1.7109375" style="4" customWidth="1"/>
    <col min="5902" max="5904" width="5.140625" style="4" bestFit="1" customWidth="1"/>
    <col min="5905" max="5905" width="1.7109375" style="4" customWidth="1"/>
    <col min="5906" max="5908" width="5.140625" style="4" bestFit="1" customWidth="1"/>
    <col min="5909" max="5909" width="1.7109375" style="4" customWidth="1"/>
    <col min="5910" max="5912" width="5.140625" style="4" bestFit="1" customWidth="1"/>
    <col min="5913" max="5913" width="1.7109375" style="4" customWidth="1"/>
    <col min="5914" max="5914" width="4.85546875" style="4" bestFit="1" customWidth="1"/>
    <col min="5915" max="5916" width="4.42578125" style="4" customWidth="1"/>
    <col min="5917" max="5917" width="8.85546875" style="4" customWidth="1"/>
    <col min="5918" max="5918" width="12" style="4" customWidth="1"/>
    <col min="5919" max="5921" width="6" style="4" customWidth="1"/>
    <col min="5922" max="5922" width="1.7109375" style="4" customWidth="1"/>
    <col min="5923" max="5923" width="6.140625" style="4" customWidth="1"/>
    <col min="5924" max="5925" width="5.140625" style="4" customWidth="1"/>
    <col min="5926" max="5926" width="1.7109375" style="4" customWidth="1"/>
    <col min="5927" max="5929" width="5" style="4" customWidth="1"/>
    <col min="5930" max="5930" width="1.7109375" style="4" customWidth="1"/>
    <col min="5931" max="5933" width="5" style="4" customWidth="1"/>
    <col min="5934" max="5934" width="1.7109375" style="4" customWidth="1"/>
    <col min="5935" max="5937" width="5" style="4" customWidth="1"/>
    <col min="5938" max="5938" width="1.7109375" style="4" customWidth="1"/>
    <col min="5939" max="5941" width="5.140625" style="4" customWidth="1"/>
    <col min="5942" max="5942" width="1.7109375" style="4" customWidth="1"/>
    <col min="5943" max="5944" width="5" style="4" customWidth="1"/>
    <col min="5945" max="5945" width="5.28515625" style="4" customWidth="1"/>
    <col min="5946" max="6144" width="11.42578125" style="4"/>
    <col min="6145" max="6145" width="16.140625" style="4" customWidth="1"/>
    <col min="6146" max="6146" width="6" style="4" customWidth="1"/>
    <col min="6147" max="6147" width="6" style="4" bestFit="1" customWidth="1"/>
    <col min="6148" max="6148" width="5.7109375" style="4" bestFit="1" customWidth="1"/>
    <col min="6149" max="6149" width="1.7109375" style="4" customWidth="1"/>
    <col min="6150" max="6150" width="6" style="4" bestFit="1" customWidth="1"/>
    <col min="6151" max="6152" width="5" style="4" customWidth="1"/>
    <col min="6153" max="6153" width="1.7109375" style="4" customWidth="1"/>
    <col min="6154" max="6156" width="5" style="4" customWidth="1"/>
    <col min="6157" max="6157" width="1.7109375" style="4" customWidth="1"/>
    <col min="6158" max="6160" width="5.140625" style="4" bestFit="1" customWidth="1"/>
    <col min="6161" max="6161" width="1.7109375" style="4" customWidth="1"/>
    <col min="6162" max="6164" width="5.140625" style="4" bestFit="1" customWidth="1"/>
    <col min="6165" max="6165" width="1.7109375" style="4" customWidth="1"/>
    <col min="6166" max="6168" width="5.140625" style="4" bestFit="1" customWidth="1"/>
    <col min="6169" max="6169" width="1.7109375" style="4" customWidth="1"/>
    <col min="6170" max="6170" width="4.85546875" style="4" bestFit="1" customWidth="1"/>
    <col min="6171" max="6172" width="4.42578125" style="4" customWidth="1"/>
    <col min="6173" max="6173" width="8.85546875" style="4" customWidth="1"/>
    <col min="6174" max="6174" width="12" style="4" customWidth="1"/>
    <col min="6175" max="6177" width="6" style="4" customWidth="1"/>
    <col min="6178" max="6178" width="1.7109375" style="4" customWidth="1"/>
    <col min="6179" max="6179" width="6.140625" style="4" customWidth="1"/>
    <col min="6180" max="6181" width="5.140625" style="4" customWidth="1"/>
    <col min="6182" max="6182" width="1.7109375" style="4" customWidth="1"/>
    <col min="6183" max="6185" width="5" style="4" customWidth="1"/>
    <col min="6186" max="6186" width="1.7109375" style="4" customWidth="1"/>
    <col min="6187" max="6189" width="5" style="4" customWidth="1"/>
    <col min="6190" max="6190" width="1.7109375" style="4" customWidth="1"/>
    <col min="6191" max="6193" width="5" style="4" customWidth="1"/>
    <col min="6194" max="6194" width="1.7109375" style="4" customWidth="1"/>
    <col min="6195" max="6197" width="5.140625" style="4" customWidth="1"/>
    <col min="6198" max="6198" width="1.7109375" style="4" customWidth="1"/>
    <col min="6199" max="6200" width="5" style="4" customWidth="1"/>
    <col min="6201" max="6201" width="5.28515625" style="4" customWidth="1"/>
    <col min="6202" max="6400" width="11.42578125" style="4"/>
    <col min="6401" max="6401" width="16.140625" style="4" customWidth="1"/>
    <col min="6402" max="6402" width="6" style="4" customWidth="1"/>
    <col min="6403" max="6403" width="6" style="4" bestFit="1" customWidth="1"/>
    <col min="6404" max="6404" width="5.7109375" style="4" bestFit="1" customWidth="1"/>
    <col min="6405" max="6405" width="1.7109375" style="4" customWidth="1"/>
    <col min="6406" max="6406" width="6" style="4" bestFit="1" customWidth="1"/>
    <col min="6407" max="6408" width="5" style="4" customWidth="1"/>
    <col min="6409" max="6409" width="1.7109375" style="4" customWidth="1"/>
    <col min="6410" max="6412" width="5" style="4" customWidth="1"/>
    <col min="6413" max="6413" width="1.7109375" style="4" customWidth="1"/>
    <col min="6414" max="6416" width="5.140625" style="4" bestFit="1" customWidth="1"/>
    <col min="6417" max="6417" width="1.7109375" style="4" customWidth="1"/>
    <col min="6418" max="6420" width="5.140625" style="4" bestFit="1" customWidth="1"/>
    <col min="6421" max="6421" width="1.7109375" style="4" customWidth="1"/>
    <col min="6422" max="6424" width="5.140625" style="4" bestFit="1" customWidth="1"/>
    <col min="6425" max="6425" width="1.7109375" style="4" customWidth="1"/>
    <col min="6426" max="6426" width="4.85546875" style="4" bestFit="1" customWidth="1"/>
    <col min="6427" max="6428" width="4.42578125" style="4" customWidth="1"/>
    <col min="6429" max="6429" width="8.85546875" style="4" customWidth="1"/>
    <col min="6430" max="6430" width="12" style="4" customWidth="1"/>
    <col min="6431" max="6433" width="6" style="4" customWidth="1"/>
    <col min="6434" max="6434" width="1.7109375" style="4" customWidth="1"/>
    <col min="6435" max="6435" width="6.140625" style="4" customWidth="1"/>
    <col min="6436" max="6437" width="5.140625" style="4" customWidth="1"/>
    <col min="6438" max="6438" width="1.7109375" style="4" customWidth="1"/>
    <col min="6439" max="6441" width="5" style="4" customWidth="1"/>
    <col min="6442" max="6442" width="1.7109375" style="4" customWidth="1"/>
    <col min="6443" max="6445" width="5" style="4" customWidth="1"/>
    <col min="6446" max="6446" width="1.7109375" style="4" customWidth="1"/>
    <col min="6447" max="6449" width="5" style="4" customWidth="1"/>
    <col min="6450" max="6450" width="1.7109375" style="4" customWidth="1"/>
    <col min="6451" max="6453" width="5.140625" style="4" customWidth="1"/>
    <col min="6454" max="6454" width="1.7109375" style="4" customWidth="1"/>
    <col min="6455" max="6456" width="5" style="4" customWidth="1"/>
    <col min="6457" max="6457" width="5.28515625" style="4" customWidth="1"/>
    <col min="6458" max="6656" width="11.42578125" style="4"/>
    <col min="6657" max="6657" width="16.140625" style="4" customWidth="1"/>
    <col min="6658" max="6658" width="6" style="4" customWidth="1"/>
    <col min="6659" max="6659" width="6" style="4" bestFit="1" customWidth="1"/>
    <col min="6660" max="6660" width="5.7109375" style="4" bestFit="1" customWidth="1"/>
    <col min="6661" max="6661" width="1.7109375" style="4" customWidth="1"/>
    <col min="6662" max="6662" width="6" style="4" bestFit="1" customWidth="1"/>
    <col min="6663" max="6664" width="5" style="4" customWidth="1"/>
    <col min="6665" max="6665" width="1.7109375" style="4" customWidth="1"/>
    <col min="6666" max="6668" width="5" style="4" customWidth="1"/>
    <col min="6669" max="6669" width="1.7109375" style="4" customWidth="1"/>
    <col min="6670" max="6672" width="5.140625" style="4" bestFit="1" customWidth="1"/>
    <col min="6673" max="6673" width="1.7109375" style="4" customWidth="1"/>
    <col min="6674" max="6676" width="5.140625" style="4" bestFit="1" customWidth="1"/>
    <col min="6677" max="6677" width="1.7109375" style="4" customWidth="1"/>
    <col min="6678" max="6680" width="5.140625" style="4" bestFit="1" customWidth="1"/>
    <col min="6681" max="6681" width="1.7109375" style="4" customWidth="1"/>
    <col min="6682" max="6682" width="4.85546875" style="4" bestFit="1" customWidth="1"/>
    <col min="6683" max="6684" width="4.42578125" style="4" customWidth="1"/>
    <col min="6685" max="6685" width="8.85546875" style="4" customWidth="1"/>
    <col min="6686" max="6686" width="12" style="4" customWidth="1"/>
    <col min="6687" max="6689" width="6" style="4" customWidth="1"/>
    <col min="6690" max="6690" width="1.7109375" style="4" customWidth="1"/>
    <col min="6691" max="6691" width="6.140625" style="4" customWidth="1"/>
    <col min="6692" max="6693" width="5.140625" style="4" customWidth="1"/>
    <col min="6694" max="6694" width="1.7109375" style="4" customWidth="1"/>
    <col min="6695" max="6697" width="5" style="4" customWidth="1"/>
    <col min="6698" max="6698" width="1.7109375" style="4" customWidth="1"/>
    <col min="6699" max="6701" width="5" style="4" customWidth="1"/>
    <col min="6702" max="6702" width="1.7109375" style="4" customWidth="1"/>
    <col min="6703" max="6705" width="5" style="4" customWidth="1"/>
    <col min="6706" max="6706" width="1.7109375" style="4" customWidth="1"/>
    <col min="6707" max="6709" width="5.140625" style="4" customWidth="1"/>
    <col min="6710" max="6710" width="1.7109375" style="4" customWidth="1"/>
    <col min="6711" max="6712" width="5" style="4" customWidth="1"/>
    <col min="6713" max="6713" width="5.28515625" style="4" customWidth="1"/>
    <col min="6714" max="6912" width="11.42578125" style="4"/>
    <col min="6913" max="6913" width="16.140625" style="4" customWidth="1"/>
    <col min="6914" max="6914" width="6" style="4" customWidth="1"/>
    <col min="6915" max="6915" width="6" style="4" bestFit="1" customWidth="1"/>
    <col min="6916" max="6916" width="5.7109375" style="4" bestFit="1" customWidth="1"/>
    <col min="6917" max="6917" width="1.7109375" style="4" customWidth="1"/>
    <col min="6918" max="6918" width="6" style="4" bestFit="1" customWidth="1"/>
    <col min="6919" max="6920" width="5" style="4" customWidth="1"/>
    <col min="6921" max="6921" width="1.7109375" style="4" customWidth="1"/>
    <col min="6922" max="6924" width="5" style="4" customWidth="1"/>
    <col min="6925" max="6925" width="1.7109375" style="4" customWidth="1"/>
    <col min="6926" max="6928" width="5.140625" style="4" bestFit="1" customWidth="1"/>
    <col min="6929" max="6929" width="1.7109375" style="4" customWidth="1"/>
    <col min="6930" max="6932" width="5.140625" style="4" bestFit="1" customWidth="1"/>
    <col min="6933" max="6933" width="1.7109375" style="4" customWidth="1"/>
    <col min="6934" max="6936" width="5.140625" style="4" bestFit="1" customWidth="1"/>
    <col min="6937" max="6937" width="1.7109375" style="4" customWidth="1"/>
    <col min="6938" max="6938" width="4.85546875" style="4" bestFit="1" customWidth="1"/>
    <col min="6939" max="6940" width="4.42578125" style="4" customWidth="1"/>
    <col min="6941" max="6941" width="8.85546875" style="4" customWidth="1"/>
    <col min="6942" max="6942" width="12" style="4" customWidth="1"/>
    <col min="6943" max="6945" width="6" style="4" customWidth="1"/>
    <col min="6946" max="6946" width="1.7109375" style="4" customWidth="1"/>
    <col min="6947" max="6947" width="6.140625" style="4" customWidth="1"/>
    <col min="6948" max="6949" width="5.140625" style="4" customWidth="1"/>
    <col min="6950" max="6950" width="1.7109375" style="4" customWidth="1"/>
    <col min="6951" max="6953" width="5" style="4" customWidth="1"/>
    <col min="6954" max="6954" width="1.7109375" style="4" customWidth="1"/>
    <col min="6955" max="6957" width="5" style="4" customWidth="1"/>
    <col min="6958" max="6958" width="1.7109375" style="4" customWidth="1"/>
    <col min="6959" max="6961" width="5" style="4" customWidth="1"/>
    <col min="6962" max="6962" width="1.7109375" style="4" customWidth="1"/>
    <col min="6963" max="6965" width="5.140625" style="4" customWidth="1"/>
    <col min="6966" max="6966" width="1.7109375" style="4" customWidth="1"/>
    <col min="6967" max="6968" width="5" style="4" customWidth="1"/>
    <col min="6969" max="6969" width="5.28515625" style="4" customWidth="1"/>
    <col min="6970" max="7168" width="11.42578125" style="4"/>
    <col min="7169" max="7169" width="16.140625" style="4" customWidth="1"/>
    <col min="7170" max="7170" width="6" style="4" customWidth="1"/>
    <col min="7171" max="7171" width="6" style="4" bestFit="1" customWidth="1"/>
    <col min="7172" max="7172" width="5.7109375" style="4" bestFit="1" customWidth="1"/>
    <col min="7173" max="7173" width="1.7109375" style="4" customWidth="1"/>
    <col min="7174" max="7174" width="6" style="4" bestFit="1" customWidth="1"/>
    <col min="7175" max="7176" width="5" style="4" customWidth="1"/>
    <col min="7177" max="7177" width="1.7109375" style="4" customWidth="1"/>
    <col min="7178" max="7180" width="5" style="4" customWidth="1"/>
    <col min="7181" max="7181" width="1.7109375" style="4" customWidth="1"/>
    <col min="7182" max="7184" width="5.140625" style="4" bestFit="1" customWidth="1"/>
    <col min="7185" max="7185" width="1.7109375" style="4" customWidth="1"/>
    <col min="7186" max="7188" width="5.140625" style="4" bestFit="1" customWidth="1"/>
    <col min="7189" max="7189" width="1.7109375" style="4" customWidth="1"/>
    <col min="7190" max="7192" width="5.140625" style="4" bestFit="1" customWidth="1"/>
    <col min="7193" max="7193" width="1.7109375" style="4" customWidth="1"/>
    <col min="7194" max="7194" width="4.85546875" style="4" bestFit="1" customWidth="1"/>
    <col min="7195" max="7196" width="4.42578125" style="4" customWidth="1"/>
    <col min="7197" max="7197" width="8.85546875" style="4" customWidth="1"/>
    <col min="7198" max="7198" width="12" style="4" customWidth="1"/>
    <col min="7199" max="7201" width="6" style="4" customWidth="1"/>
    <col min="7202" max="7202" width="1.7109375" style="4" customWidth="1"/>
    <col min="7203" max="7203" width="6.140625" style="4" customWidth="1"/>
    <col min="7204" max="7205" width="5.140625" style="4" customWidth="1"/>
    <col min="7206" max="7206" width="1.7109375" style="4" customWidth="1"/>
    <col min="7207" max="7209" width="5" style="4" customWidth="1"/>
    <col min="7210" max="7210" width="1.7109375" style="4" customWidth="1"/>
    <col min="7211" max="7213" width="5" style="4" customWidth="1"/>
    <col min="7214" max="7214" width="1.7109375" style="4" customWidth="1"/>
    <col min="7215" max="7217" width="5" style="4" customWidth="1"/>
    <col min="7218" max="7218" width="1.7109375" style="4" customWidth="1"/>
    <col min="7219" max="7221" width="5.140625" style="4" customWidth="1"/>
    <col min="7222" max="7222" width="1.7109375" style="4" customWidth="1"/>
    <col min="7223" max="7224" width="5" style="4" customWidth="1"/>
    <col min="7225" max="7225" width="5.28515625" style="4" customWidth="1"/>
    <col min="7226" max="7424" width="11.42578125" style="4"/>
    <col min="7425" max="7425" width="16.140625" style="4" customWidth="1"/>
    <col min="7426" max="7426" width="6" style="4" customWidth="1"/>
    <col min="7427" max="7427" width="6" style="4" bestFit="1" customWidth="1"/>
    <col min="7428" max="7428" width="5.7109375" style="4" bestFit="1" customWidth="1"/>
    <col min="7429" max="7429" width="1.7109375" style="4" customWidth="1"/>
    <col min="7430" max="7430" width="6" style="4" bestFit="1" customWidth="1"/>
    <col min="7431" max="7432" width="5" style="4" customWidth="1"/>
    <col min="7433" max="7433" width="1.7109375" style="4" customWidth="1"/>
    <col min="7434" max="7436" width="5" style="4" customWidth="1"/>
    <col min="7437" max="7437" width="1.7109375" style="4" customWidth="1"/>
    <col min="7438" max="7440" width="5.140625" style="4" bestFit="1" customWidth="1"/>
    <col min="7441" max="7441" width="1.7109375" style="4" customWidth="1"/>
    <col min="7442" max="7444" width="5.140625" style="4" bestFit="1" customWidth="1"/>
    <col min="7445" max="7445" width="1.7109375" style="4" customWidth="1"/>
    <col min="7446" max="7448" width="5.140625" style="4" bestFit="1" customWidth="1"/>
    <col min="7449" max="7449" width="1.7109375" style="4" customWidth="1"/>
    <col min="7450" max="7450" width="4.85546875" style="4" bestFit="1" customWidth="1"/>
    <col min="7451" max="7452" width="4.42578125" style="4" customWidth="1"/>
    <col min="7453" max="7453" width="8.85546875" style="4" customWidth="1"/>
    <col min="7454" max="7454" width="12" style="4" customWidth="1"/>
    <col min="7455" max="7457" width="6" style="4" customWidth="1"/>
    <col min="7458" max="7458" width="1.7109375" style="4" customWidth="1"/>
    <col min="7459" max="7459" width="6.140625" style="4" customWidth="1"/>
    <col min="7460" max="7461" width="5.140625" style="4" customWidth="1"/>
    <col min="7462" max="7462" width="1.7109375" style="4" customWidth="1"/>
    <col min="7463" max="7465" width="5" style="4" customWidth="1"/>
    <col min="7466" max="7466" width="1.7109375" style="4" customWidth="1"/>
    <col min="7467" max="7469" width="5" style="4" customWidth="1"/>
    <col min="7470" max="7470" width="1.7109375" style="4" customWidth="1"/>
    <col min="7471" max="7473" width="5" style="4" customWidth="1"/>
    <col min="7474" max="7474" width="1.7109375" style="4" customWidth="1"/>
    <col min="7475" max="7477" width="5.140625" style="4" customWidth="1"/>
    <col min="7478" max="7478" width="1.7109375" style="4" customWidth="1"/>
    <col min="7479" max="7480" width="5" style="4" customWidth="1"/>
    <col min="7481" max="7481" width="5.28515625" style="4" customWidth="1"/>
    <col min="7482" max="7680" width="11.42578125" style="4"/>
    <col min="7681" max="7681" width="16.140625" style="4" customWidth="1"/>
    <col min="7682" max="7682" width="6" style="4" customWidth="1"/>
    <col min="7683" max="7683" width="6" style="4" bestFit="1" customWidth="1"/>
    <col min="7684" max="7684" width="5.7109375" style="4" bestFit="1" customWidth="1"/>
    <col min="7685" max="7685" width="1.7109375" style="4" customWidth="1"/>
    <col min="7686" max="7686" width="6" style="4" bestFit="1" customWidth="1"/>
    <col min="7687" max="7688" width="5" style="4" customWidth="1"/>
    <col min="7689" max="7689" width="1.7109375" style="4" customWidth="1"/>
    <col min="7690" max="7692" width="5" style="4" customWidth="1"/>
    <col min="7693" max="7693" width="1.7109375" style="4" customWidth="1"/>
    <col min="7694" max="7696" width="5.140625" style="4" bestFit="1" customWidth="1"/>
    <col min="7697" max="7697" width="1.7109375" style="4" customWidth="1"/>
    <col min="7698" max="7700" width="5.140625" style="4" bestFit="1" customWidth="1"/>
    <col min="7701" max="7701" width="1.7109375" style="4" customWidth="1"/>
    <col min="7702" max="7704" width="5.140625" style="4" bestFit="1" customWidth="1"/>
    <col min="7705" max="7705" width="1.7109375" style="4" customWidth="1"/>
    <col min="7706" max="7706" width="4.85546875" style="4" bestFit="1" customWidth="1"/>
    <col min="7707" max="7708" width="4.42578125" style="4" customWidth="1"/>
    <col min="7709" max="7709" width="8.85546875" style="4" customWidth="1"/>
    <col min="7710" max="7710" width="12" style="4" customWidth="1"/>
    <col min="7711" max="7713" width="6" style="4" customWidth="1"/>
    <col min="7714" max="7714" width="1.7109375" style="4" customWidth="1"/>
    <col min="7715" max="7715" width="6.140625" style="4" customWidth="1"/>
    <col min="7716" max="7717" width="5.140625" style="4" customWidth="1"/>
    <col min="7718" max="7718" width="1.7109375" style="4" customWidth="1"/>
    <col min="7719" max="7721" width="5" style="4" customWidth="1"/>
    <col min="7722" max="7722" width="1.7109375" style="4" customWidth="1"/>
    <col min="7723" max="7725" width="5" style="4" customWidth="1"/>
    <col min="7726" max="7726" width="1.7109375" style="4" customWidth="1"/>
    <col min="7727" max="7729" width="5" style="4" customWidth="1"/>
    <col min="7730" max="7730" width="1.7109375" style="4" customWidth="1"/>
    <col min="7731" max="7733" width="5.140625" style="4" customWidth="1"/>
    <col min="7734" max="7734" width="1.7109375" style="4" customWidth="1"/>
    <col min="7735" max="7736" width="5" style="4" customWidth="1"/>
    <col min="7737" max="7737" width="5.28515625" style="4" customWidth="1"/>
    <col min="7738" max="7936" width="11.42578125" style="4"/>
    <col min="7937" max="7937" width="16.140625" style="4" customWidth="1"/>
    <col min="7938" max="7938" width="6" style="4" customWidth="1"/>
    <col min="7939" max="7939" width="6" style="4" bestFit="1" customWidth="1"/>
    <col min="7940" max="7940" width="5.7109375" style="4" bestFit="1" customWidth="1"/>
    <col min="7941" max="7941" width="1.7109375" style="4" customWidth="1"/>
    <col min="7942" max="7942" width="6" style="4" bestFit="1" customWidth="1"/>
    <col min="7943" max="7944" width="5" style="4" customWidth="1"/>
    <col min="7945" max="7945" width="1.7109375" style="4" customWidth="1"/>
    <col min="7946" max="7948" width="5" style="4" customWidth="1"/>
    <col min="7949" max="7949" width="1.7109375" style="4" customWidth="1"/>
    <col min="7950" max="7952" width="5.140625" style="4" bestFit="1" customWidth="1"/>
    <col min="7953" max="7953" width="1.7109375" style="4" customWidth="1"/>
    <col min="7954" max="7956" width="5.140625" style="4" bestFit="1" customWidth="1"/>
    <col min="7957" max="7957" width="1.7109375" style="4" customWidth="1"/>
    <col min="7958" max="7960" width="5.140625" style="4" bestFit="1" customWidth="1"/>
    <col min="7961" max="7961" width="1.7109375" style="4" customWidth="1"/>
    <col min="7962" max="7962" width="4.85546875" style="4" bestFit="1" customWidth="1"/>
    <col min="7963" max="7964" width="4.42578125" style="4" customWidth="1"/>
    <col min="7965" max="7965" width="8.85546875" style="4" customWidth="1"/>
    <col min="7966" max="7966" width="12" style="4" customWidth="1"/>
    <col min="7967" max="7969" width="6" style="4" customWidth="1"/>
    <col min="7970" max="7970" width="1.7109375" style="4" customWidth="1"/>
    <col min="7971" max="7971" width="6.140625" style="4" customWidth="1"/>
    <col min="7972" max="7973" width="5.140625" style="4" customWidth="1"/>
    <col min="7974" max="7974" width="1.7109375" style="4" customWidth="1"/>
    <col min="7975" max="7977" width="5" style="4" customWidth="1"/>
    <col min="7978" max="7978" width="1.7109375" style="4" customWidth="1"/>
    <col min="7979" max="7981" width="5" style="4" customWidth="1"/>
    <col min="7982" max="7982" width="1.7109375" style="4" customWidth="1"/>
    <col min="7983" max="7985" width="5" style="4" customWidth="1"/>
    <col min="7986" max="7986" width="1.7109375" style="4" customWidth="1"/>
    <col min="7987" max="7989" width="5.140625" style="4" customWidth="1"/>
    <col min="7990" max="7990" width="1.7109375" style="4" customWidth="1"/>
    <col min="7991" max="7992" width="5" style="4" customWidth="1"/>
    <col min="7993" max="7993" width="5.28515625" style="4" customWidth="1"/>
    <col min="7994" max="8192" width="11.42578125" style="4"/>
    <col min="8193" max="8193" width="16.140625" style="4" customWidth="1"/>
    <col min="8194" max="8194" width="6" style="4" customWidth="1"/>
    <col min="8195" max="8195" width="6" style="4" bestFit="1" customWidth="1"/>
    <col min="8196" max="8196" width="5.7109375" style="4" bestFit="1" customWidth="1"/>
    <col min="8197" max="8197" width="1.7109375" style="4" customWidth="1"/>
    <col min="8198" max="8198" width="6" style="4" bestFit="1" customWidth="1"/>
    <col min="8199" max="8200" width="5" style="4" customWidth="1"/>
    <col min="8201" max="8201" width="1.7109375" style="4" customWidth="1"/>
    <col min="8202" max="8204" width="5" style="4" customWidth="1"/>
    <col min="8205" max="8205" width="1.7109375" style="4" customWidth="1"/>
    <col min="8206" max="8208" width="5.140625" style="4" bestFit="1" customWidth="1"/>
    <col min="8209" max="8209" width="1.7109375" style="4" customWidth="1"/>
    <col min="8210" max="8212" width="5.140625" style="4" bestFit="1" customWidth="1"/>
    <col min="8213" max="8213" width="1.7109375" style="4" customWidth="1"/>
    <col min="8214" max="8216" width="5.140625" style="4" bestFit="1" customWidth="1"/>
    <col min="8217" max="8217" width="1.7109375" style="4" customWidth="1"/>
    <col min="8218" max="8218" width="4.85546875" style="4" bestFit="1" customWidth="1"/>
    <col min="8219" max="8220" width="4.42578125" style="4" customWidth="1"/>
    <col min="8221" max="8221" width="8.85546875" style="4" customWidth="1"/>
    <col min="8222" max="8222" width="12" style="4" customWidth="1"/>
    <col min="8223" max="8225" width="6" style="4" customWidth="1"/>
    <col min="8226" max="8226" width="1.7109375" style="4" customWidth="1"/>
    <col min="8227" max="8227" width="6.140625" style="4" customWidth="1"/>
    <col min="8228" max="8229" width="5.140625" style="4" customWidth="1"/>
    <col min="8230" max="8230" width="1.7109375" style="4" customWidth="1"/>
    <col min="8231" max="8233" width="5" style="4" customWidth="1"/>
    <col min="8234" max="8234" width="1.7109375" style="4" customWidth="1"/>
    <col min="8235" max="8237" width="5" style="4" customWidth="1"/>
    <col min="8238" max="8238" width="1.7109375" style="4" customWidth="1"/>
    <col min="8239" max="8241" width="5" style="4" customWidth="1"/>
    <col min="8242" max="8242" width="1.7109375" style="4" customWidth="1"/>
    <col min="8243" max="8245" width="5.140625" style="4" customWidth="1"/>
    <col min="8246" max="8246" width="1.7109375" style="4" customWidth="1"/>
    <col min="8247" max="8248" width="5" style="4" customWidth="1"/>
    <col min="8249" max="8249" width="5.28515625" style="4" customWidth="1"/>
    <col min="8250" max="8448" width="11.42578125" style="4"/>
    <col min="8449" max="8449" width="16.140625" style="4" customWidth="1"/>
    <col min="8450" max="8450" width="6" style="4" customWidth="1"/>
    <col min="8451" max="8451" width="6" style="4" bestFit="1" customWidth="1"/>
    <col min="8452" max="8452" width="5.7109375" style="4" bestFit="1" customWidth="1"/>
    <col min="8453" max="8453" width="1.7109375" style="4" customWidth="1"/>
    <col min="8454" max="8454" width="6" style="4" bestFit="1" customWidth="1"/>
    <col min="8455" max="8456" width="5" style="4" customWidth="1"/>
    <col min="8457" max="8457" width="1.7109375" style="4" customWidth="1"/>
    <col min="8458" max="8460" width="5" style="4" customWidth="1"/>
    <col min="8461" max="8461" width="1.7109375" style="4" customWidth="1"/>
    <col min="8462" max="8464" width="5.140625" style="4" bestFit="1" customWidth="1"/>
    <col min="8465" max="8465" width="1.7109375" style="4" customWidth="1"/>
    <col min="8466" max="8468" width="5.140625" style="4" bestFit="1" customWidth="1"/>
    <col min="8469" max="8469" width="1.7109375" style="4" customWidth="1"/>
    <col min="8470" max="8472" width="5.140625" style="4" bestFit="1" customWidth="1"/>
    <col min="8473" max="8473" width="1.7109375" style="4" customWidth="1"/>
    <col min="8474" max="8474" width="4.85546875" style="4" bestFit="1" customWidth="1"/>
    <col min="8475" max="8476" width="4.42578125" style="4" customWidth="1"/>
    <col min="8477" max="8477" width="8.85546875" style="4" customWidth="1"/>
    <col min="8478" max="8478" width="12" style="4" customWidth="1"/>
    <col min="8479" max="8481" width="6" style="4" customWidth="1"/>
    <col min="8482" max="8482" width="1.7109375" style="4" customWidth="1"/>
    <col min="8483" max="8483" width="6.140625" style="4" customWidth="1"/>
    <col min="8484" max="8485" width="5.140625" style="4" customWidth="1"/>
    <col min="8486" max="8486" width="1.7109375" style="4" customWidth="1"/>
    <col min="8487" max="8489" width="5" style="4" customWidth="1"/>
    <col min="8490" max="8490" width="1.7109375" style="4" customWidth="1"/>
    <col min="8491" max="8493" width="5" style="4" customWidth="1"/>
    <col min="8494" max="8494" width="1.7109375" style="4" customWidth="1"/>
    <col min="8495" max="8497" width="5" style="4" customWidth="1"/>
    <col min="8498" max="8498" width="1.7109375" style="4" customWidth="1"/>
    <col min="8499" max="8501" width="5.140625" style="4" customWidth="1"/>
    <col min="8502" max="8502" width="1.7109375" style="4" customWidth="1"/>
    <col min="8503" max="8504" width="5" style="4" customWidth="1"/>
    <col min="8505" max="8505" width="5.28515625" style="4" customWidth="1"/>
    <col min="8506" max="8704" width="11.42578125" style="4"/>
    <col min="8705" max="8705" width="16.140625" style="4" customWidth="1"/>
    <col min="8706" max="8706" width="6" style="4" customWidth="1"/>
    <col min="8707" max="8707" width="6" style="4" bestFit="1" customWidth="1"/>
    <col min="8708" max="8708" width="5.7109375" style="4" bestFit="1" customWidth="1"/>
    <col min="8709" max="8709" width="1.7109375" style="4" customWidth="1"/>
    <col min="8710" max="8710" width="6" style="4" bestFit="1" customWidth="1"/>
    <col min="8711" max="8712" width="5" style="4" customWidth="1"/>
    <col min="8713" max="8713" width="1.7109375" style="4" customWidth="1"/>
    <col min="8714" max="8716" width="5" style="4" customWidth="1"/>
    <col min="8717" max="8717" width="1.7109375" style="4" customWidth="1"/>
    <col min="8718" max="8720" width="5.140625" style="4" bestFit="1" customWidth="1"/>
    <col min="8721" max="8721" width="1.7109375" style="4" customWidth="1"/>
    <col min="8722" max="8724" width="5.140625" style="4" bestFit="1" customWidth="1"/>
    <col min="8725" max="8725" width="1.7109375" style="4" customWidth="1"/>
    <col min="8726" max="8728" width="5.140625" style="4" bestFit="1" customWidth="1"/>
    <col min="8729" max="8729" width="1.7109375" style="4" customWidth="1"/>
    <col min="8730" max="8730" width="4.85546875" style="4" bestFit="1" customWidth="1"/>
    <col min="8731" max="8732" width="4.42578125" style="4" customWidth="1"/>
    <col min="8733" max="8733" width="8.85546875" style="4" customWidth="1"/>
    <col min="8734" max="8734" width="12" style="4" customWidth="1"/>
    <col min="8735" max="8737" width="6" style="4" customWidth="1"/>
    <col min="8738" max="8738" width="1.7109375" style="4" customWidth="1"/>
    <col min="8739" max="8739" width="6.140625" style="4" customWidth="1"/>
    <col min="8740" max="8741" width="5.140625" style="4" customWidth="1"/>
    <col min="8742" max="8742" width="1.7109375" style="4" customWidth="1"/>
    <col min="8743" max="8745" width="5" style="4" customWidth="1"/>
    <col min="8746" max="8746" width="1.7109375" style="4" customWidth="1"/>
    <col min="8747" max="8749" width="5" style="4" customWidth="1"/>
    <col min="8750" max="8750" width="1.7109375" style="4" customWidth="1"/>
    <col min="8751" max="8753" width="5" style="4" customWidth="1"/>
    <col min="8754" max="8754" width="1.7109375" style="4" customWidth="1"/>
    <col min="8755" max="8757" width="5.140625" style="4" customWidth="1"/>
    <col min="8758" max="8758" width="1.7109375" style="4" customWidth="1"/>
    <col min="8759" max="8760" width="5" style="4" customWidth="1"/>
    <col min="8761" max="8761" width="5.28515625" style="4" customWidth="1"/>
    <col min="8762" max="8960" width="11.42578125" style="4"/>
    <col min="8961" max="8961" width="16.140625" style="4" customWidth="1"/>
    <col min="8962" max="8962" width="6" style="4" customWidth="1"/>
    <col min="8963" max="8963" width="6" style="4" bestFit="1" customWidth="1"/>
    <col min="8964" max="8964" width="5.7109375" style="4" bestFit="1" customWidth="1"/>
    <col min="8965" max="8965" width="1.7109375" style="4" customWidth="1"/>
    <col min="8966" max="8966" width="6" style="4" bestFit="1" customWidth="1"/>
    <col min="8967" max="8968" width="5" style="4" customWidth="1"/>
    <col min="8969" max="8969" width="1.7109375" style="4" customWidth="1"/>
    <col min="8970" max="8972" width="5" style="4" customWidth="1"/>
    <col min="8973" max="8973" width="1.7109375" style="4" customWidth="1"/>
    <col min="8974" max="8976" width="5.140625" style="4" bestFit="1" customWidth="1"/>
    <col min="8977" max="8977" width="1.7109375" style="4" customWidth="1"/>
    <col min="8978" max="8980" width="5.140625" style="4" bestFit="1" customWidth="1"/>
    <col min="8981" max="8981" width="1.7109375" style="4" customWidth="1"/>
    <col min="8982" max="8984" width="5.140625" style="4" bestFit="1" customWidth="1"/>
    <col min="8985" max="8985" width="1.7109375" style="4" customWidth="1"/>
    <col min="8986" max="8986" width="4.85546875" style="4" bestFit="1" customWidth="1"/>
    <col min="8987" max="8988" width="4.42578125" style="4" customWidth="1"/>
    <col min="8989" max="8989" width="8.85546875" style="4" customWidth="1"/>
    <col min="8990" max="8990" width="12" style="4" customWidth="1"/>
    <col min="8991" max="8993" width="6" style="4" customWidth="1"/>
    <col min="8994" max="8994" width="1.7109375" style="4" customWidth="1"/>
    <col min="8995" max="8995" width="6.140625" style="4" customWidth="1"/>
    <col min="8996" max="8997" width="5.140625" style="4" customWidth="1"/>
    <col min="8998" max="8998" width="1.7109375" style="4" customWidth="1"/>
    <col min="8999" max="9001" width="5" style="4" customWidth="1"/>
    <col min="9002" max="9002" width="1.7109375" style="4" customWidth="1"/>
    <col min="9003" max="9005" width="5" style="4" customWidth="1"/>
    <col min="9006" max="9006" width="1.7109375" style="4" customWidth="1"/>
    <col min="9007" max="9009" width="5" style="4" customWidth="1"/>
    <col min="9010" max="9010" width="1.7109375" style="4" customWidth="1"/>
    <col min="9011" max="9013" width="5.140625" style="4" customWidth="1"/>
    <col min="9014" max="9014" width="1.7109375" style="4" customWidth="1"/>
    <col min="9015" max="9016" width="5" style="4" customWidth="1"/>
    <col min="9017" max="9017" width="5.28515625" style="4" customWidth="1"/>
    <col min="9018" max="9216" width="11.42578125" style="4"/>
    <col min="9217" max="9217" width="16.140625" style="4" customWidth="1"/>
    <col min="9218" max="9218" width="6" style="4" customWidth="1"/>
    <col min="9219" max="9219" width="6" style="4" bestFit="1" customWidth="1"/>
    <col min="9220" max="9220" width="5.7109375" style="4" bestFit="1" customWidth="1"/>
    <col min="9221" max="9221" width="1.7109375" style="4" customWidth="1"/>
    <col min="9222" max="9222" width="6" style="4" bestFit="1" customWidth="1"/>
    <col min="9223" max="9224" width="5" style="4" customWidth="1"/>
    <col min="9225" max="9225" width="1.7109375" style="4" customWidth="1"/>
    <col min="9226" max="9228" width="5" style="4" customWidth="1"/>
    <col min="9229" max="9229" width="1.7109375" style="4" customWidth="1"/>
    <col min="9230" max="9232" width="5.140625" style="4" bestFit="1" customWidth="1"/>
    <col min="9233" max="9233" width="1.7109375" style="4" customWidth="1"/>
    <col min="9234" max="9236" width="5.140625" style="4" bestFit="1" customWidth="1"/>
    <col min="9237" max="9237" width="1.7109375" style="4" customWidth="1"/>
    <col min="9238" max="9240" width="5.140625" style="4" bestFit="1" customWidth="1"/>
    <col min="9241" max="9241" width="1.7109375" style="4" customWidth="1"/>
    <col min="9242" max="9242" width="4.85546875" style="4" bestFit="1" customWidth="1"/>
    <col min="9243" max="9244" width="4.42578125" style="4" customWidth="1"/>
    <col min="9245" max="9245" width="8.85546875" style="4" customWidth="1"/>
    <col min="9246" max="9246" width="12" style="4" customWidth="1"/>
    <col min="9247" max="9249" width="6" style="4" customWidth="1"/>
    <col min="9250" max="9250" width="1.7109375" style="4" customWidth="1"/>
    <col min="9251" max="9251" width="6.140625" style="4" customWidth="1"/>
    <col min="9252" max="9253" width="5.140625" style="4" customWidth="1"/>
    <col min="9254" max="9254" width="1.7109375" style="4" customWidth="1"/>
    <col min="9255" max="9257" width="5" style="4" customWidth="1"/>
    <col min="9258" max="9258" width="1.7109375" style="4" customWidth="1"/>
    <col min="9259" max="9261" width="5" style="4" customWidth="1"/>
    <col min="9262" max="9262" width="1.7109375" style="4" customWidth="1"/>
    <col min="9263" max="9265" width="5" style="4" customWidth="1"/>
    <col min="9266" max="9266" width="1.7109375" style="4" customWidth="1"/>
    <col min="9267" max="9269" width="5.140625" style="4" customWidth="1"/>
    <col min="9270" max="9270" width="1.7109375" style="4" customWidth="1"/>
    <col min="9271" max="9272" width="5" style="4" customWidth="1"/>
    <col min="9273" max="9273" width="5.28515625" style="4" customWidth="1"/>
    <col min="9274" max="9472" width="11.42578125" style="4"/>
    <col min="9473" max="9473" width="16.140625" style="4" customWidth="1"/>
    <col min="9474" max="9474" width="6" style="4" customWidth="1"/>
    <col min="9475" max="9475" width="6" style="4" bestFit="1" customWidth="1"/>
    <col min="9476" max="9476" width="5.7109375" style="4" bestFit="1" customWidth="1"/>
    <col min="9477" max="9477" width="1.7109375" style="4" customWidth="1"/>
    <col min="9478" max="9478" width="6" style="4" bestFit="1" customWidth="1"/>
    <col min="9479" max="9480" width="5" style="4" customWidth="1"/>
    <col min="9481" max="9481" width="1.7109375" style="4" customWidth="1"/>
    <col min="9482" max="9484" width="5" style="4" customWidth="1"/>
    <col min="9485" max="9485" width="1.7109375" style="4" customWidth="1"/>
    <col min="9486" max="9488" width="5.140625" style="4" bestFit="1" customWidth="1"/>
    <col min="9489" max="9489" width="1.7109375" style="4" customWidth="1"/>
    <col min="9490" max="9492" width="5.140625" style="4" bestFit="1" customWidth="1"/>
    <col min="9493" max="9493" width="1.7109375" style="4" customWidth="1"/>
    <col min="9494" max="9496" width="5.140625" style="4" bestFit="1" customWidth="1"/>
    <col min="9497" max="9497" width="1.7109375" style="4" customWidth="1"/>
    <col min="9498" max="9498" width="4.85546875" style="4" bestFit="1" customWidth="1"/>
    <col min="9499" max="9500" width="4.42578125" style="4" customWidth="1"/>
    <col min="9501" max="9501" width="8.85546875" style="4" customWidth="1"/>
    <col min="9502" max="9502" width="12" style="4" customWidth="1"/>
    <col min="9503" max="9505" width="6" style="4" customWidth="1"/>
    <col min="9506" max="9506" width="1.7109375" style="4" customWidth="1"/>
    <col min="9507" max="9507" width="6.140625" style="4" customWidth="1"/>
    <col min="9508" max="9509" width="5.140625" style="4" customWidth="1"/>
    <col min="9510" max="9510" width="1.7109375" style="4" customWidth="1"/>
    <col min="9511" max="9513" width="5" style="4" customWidth="1"/>
    <col min="9514" max="9514" width="1.7109375" style="4" customWidth="1"/>
    <col min="9515" max="9517" width="5" style="4" customWidth="1"/>
    <col min="9518" max="9518" width="1.7109375" style="4" customWidth="1"/>
    <col min="9519" max="9521" width="5" style="4" customWidth="1"/>
    <col min="9522" max="9522" width="1.7109375" style="4" customWidth="1"/>
    <col min="9523" max="9525" width="5.140625" style="4" customWidth="1"/>
    <col min="9526" max="9526" width="1.7109375" style="4" customWidth="1"/>
    <col min="9527" max="9528" width="5" style="4" customWidth="1"/>
    <col min="9529" max="9529" width="5.28515625" style="4" customWidth="1"/>
    <col min="9530" max="9728" width="11.42578125" style="4"/>
    <col min="9729" max="9729" width="16.140625" style="4" customWidth="1"/>
    <col min="9730" max="9730" width="6" style="4" customWidth="1"/>
    <col min="9731" max="9731" width="6" style="4" bestFit="1" customWidth="1"/>
    <col min="9732" max="9732" width="5.7109375" style="4" bestFit="1" customWidth="1"/>
    <col min="9733" max="9733" width="1.7109375" style="4" customWidth="1"/>
    <col min="9734" max="9734" width="6" style="4" bestFit="1" customWidth="1"/>
    <col min="9735" max="9736" width="5" style="4" customWidth="1"/>
    <col min="9737" max="9737" width="1.7109375" style="4" customWidth="1"/>
    <col min="9738" max="9740" width="5" style="4" customWidth="1"/>
    <col min="9741" max="9741" width="1.7109375" style="4" customWidth="1"/>
    <col min="9742" max="9744" width="5.140625" style="4" bestFit="1" customWidth="1"/>
    <col min="9745" max="9745" width="1.7109375" style="4" customWidth="1"/>
    <col min="9746" max="9748" width="5.140625" style="4" bestFit="1" customWidth="1"/>
    <col min="9749" max="9749" width="1.7109375" style="4" customWidth="1"/>
    <col min="9750" max="9752" width="5.140625" style="4" bestFit="1" customWidth="1"/>
    <col min="9753" max="9753" width="1.7109375" style="4" customWidth="1"/>
    <col min="9754" max="9754" width="4.85546875" style="4" bestFit="1" customWidth="1"/>
    <col min="9755" max="9756" width="4.42578125" style="4" customWidth="1"/>
    <col min="9757" max="9757" width="8.85546875" style="4" customWidth="1"/>
    <col min="9758" max="9758" width="12" style="4" customWidth="1"/>
    <col min="9759" max="9761" width="6" style="4" customWidth="1"/>
    <col min="9762" max="9762" width="1.7109375" style="4" customWidth="1"/>
    <col min="9763" max="9763" width="6.140625" style="4" customWidth="1"/>
    <col min="9764" max="9765" width="5.140625" style="4" customWidth="1"/>
    <col min="9766" max="9766" width="1.7109375" style="4" customWidth="1"/>
    <col min="9767" max="9769" width="5" style="4" customWidth="1"/>
    <col min="9770" max="9770" width="1.7109375" style="4" customWidth="1"/>
    <col min="9771" max="9773" width="5" style="4" customWidth="1"/>
    <col min="9774" max="9774" width="1.7109375" style="4" customWidth="1"/>
    <col min="9775" max="9777" width="5" style="4" customWidth="1"/>
    <col min="9778" max="9778" width="1.7109375" style="4" customWidth="1"/>
    <col min="9779" max="9781" width="5.140625" style="4" customWidth="1"/>
    <col min="9782" max="9782" width="1.7109375" style="4" customWidth="1"/>
    <col min="9783" max="9784" width="5" style="4" customWidth="1"/>
    <col min="9785" max="9785" width="5.28515625" style="4" customWidth="1"/>
    <col min="9786" max="9984" width="11.42578125" style="4"/>
    <col min="9985" max="9985" width="16.140625" style="4" customWidth="1"/>
    <col min="9986" max="9986" width="6" style="4" customWidth="1"/>
    <col min="9987" max="9987" width="6" style="4" bestFit="1" customWidth="1"/>
    <col min="9988" max="9988" width="5.7109375" style="4" bestFit="1" customWidth="1"/>
    <col min="9989" max="9989" width="1.7109375" style="4" customWidth="1"/>
    <col min="9990" max="9990" width="6" style="4" bestFit="1" customWidth="1"/>
    <col min="9991" max="9992" width="5" style="4" customWidth="1"/>
    <col min="9993" max="9993" width="1.7109375" style="4" customWidth="1"/>
    <col min="9994" max="9996" width="5" style="4" customWidth="1"/>
    <col min="9997" max="9997" width="1.7109375" style="4" customWidth="1"/>
    <col min="9998" max="10000" width="5.140625" style="4" bestFit="1" customWidth="1"/>
    <col min="10001" max="10001" width="1.7109375" style="4" customWidth="1"/>
    <col min="10002" max="10004" width="5.140625" style="4" bestFit="1" customWidth="1"/>
    <col min="10005" max="10005" width="1.7109375" style="4" customWidth="1"/>
    <col min="10006" max="10008" width="5.140625" style="4" bestFit="1" customWidth="1"/>
    <col min="10009" max="10009" width="1.7109375" style="4" customWidth="1"/>
    <col min="10010" max="10010" width="4.85546875" style="4" bestFit="1" customWidth="1"/>
    <col min="10011" max="10012" width="4.42578125" style="4" customWidth="1"/>
    <col min="10013" max="10013" width="8.85546875" style="4" customWidth="1"/>
    <col min="10014" max="10014" width="12" style="4" customWidth="1"/>
    <col min="10015" max="10017" width="6" style="4" customWidth="1"/>
    <col min="10018" max="10018" width="1.7109375" style="4" customWidth="1"/>
    <col min="10019" max="10019" width="6.140625" style="4" customWidth="1"/>
    <col min="10020" max="10021" width="5.140625" style="4" customWidth="1"/>
    <col min="10022" max="10022" width="1.7109375" style="4" customWidth="1"/>
    <col min="10023" max="10025" width="5" style="4" customWidth="1"/>
    <col min="10026" max="10026" width="1.7109375" style="4" customWidth="1"/>
    <col min="10027" max="10029" width="5" style="4" customWidth="1"/>
    <col min="10030" max="10030" width="1.7109375" style="4" customWidth="1"/>
    <col min="10031" max="10033" width="5" style="4" customWidth="1"/>
    <col min="10034" max="10034" width="1.7109375" style="4" customWidth="1"/>
    <col min="10035" max="10037" width="5.140625" style="4" customWidth="1"/>
    <col min="10038" max="10038" width="1.7109375" style="4" customWidth="1"/>
    <col min="10039" max="10040" width="5" style="4" customWidth="1"/>
    <col min="10041" max="10041" width="5.28515625" style="4" customWidth="1"/>
    <col min="10042" max="10240" width="11.42578125" style="4"/>
    <col min="10241" max="10241" width="16.140625" style="4" customWidth="1"/>
    <col min="10242" max="10242" width="6" style="4" customWidth="1"/>
    <col min="10243" max="10243" width="6" style="4" bestFit="1" customWidth="1"/>
    <col min="10244" max="10244" width="5.7109375" style="4" bestFit="1" customWidth="1"/>
    <col min="10245" max="10245" width="1.7109375" style="4" customWidth="1"/>
    <col min="10246" max="10246" width="6" style="4" bestFit="1" customWidth="1"/>
    <col min="10247" max="10248" width="5" style="4" customWidth="1"/>
    <col min="10249" max="10249" width="1.7109375" style="4" customWidth="1"/>
    <col min="10250" max="10252" width="5" style="4" customWidth="1"/>
    <col min="10253" max="10253" width="1.7109375" style="4" customWidth="1"/>
    <col min="10254" max="10256" width="5.140625" style="4" bestFit="1" customWidth="1"/>
    <col min="10257" max="10257" width="1.7109375" style="4" customWidth="1"/>
    <col min="10258" max="10260" width="5.140625" style="4" bestFit="1" customWidth="1"/>
    <col min="10261" max="10261" width="1.7109375" style="4" customWidth="1"/>
    <col min="10262" max="10264" width="5.140625" style="4" bestFit="1" customWidth="1"/>
    <col min="10265" max="10265" width="1.7109375" style="4" customWidth="1"/>
    <col min="10266" max="10266" width="4.85546875" style="4" bestFit="1" customWidth="1"/>
    <col min="10267" max="10268" width="4.42578125" style="4" customWidth="1"/>
    <col min="10269" max="10269" width="8.85546875" style="4" customWidth="1"/>
    <col min="10270" max="10270" width="12" style="4" customWidth="1"/>
    <col min="10271" max="10273" width="6" style="4" customWidth="1"/>
    <col min="10274" max="10274" width="1.7109375" style="4" customWidth="1"/>
    <col min="10275" max="10275" width="6.140625" style="4" customWidth="1"/>
    <col min="10276" max="10277" width="5.140625" style="4" customWidth="1"/>
    <col min="10278" max="10278" width="1.7109375" style="4" customWidth="1"/>
    <col min="10279" max="10281" width="5" style="4" customWidth="1"/>
    <col min="10282" max="10282" width="1.7109375" style="4" customWidth="1"/>
    <col min="10283" max="10285" width="5" style="4" customWidth="1"/>
    <col min="10286" max="10286" width="1.7109375" style="4" customWidth="1"/>
    <col min="10287" max="10289" width="5" style="4" customWidth="1"/>
    <col min="10290" max="10290" width="1.7109375" style="4" customWidth="1"/>
    <col min="10291" max="10293" width="5.140625" style="4" customWidth="1"/>
    <col min="10294" max="10294" width="1.7109375" style="4" customWidth="1"/>
    <col min="10295" max="10296" width="5" style="4" customWidth="1"/>
    <col min="10297" max="10297" width="5.28515625" style="4" customWidth="1"/>
    <col min="10298" max="10496" width="11.42578125" style="4"/>
    <col min="10497" max="10497" width="16.140625" style="4" customWidth="1"/>
    <col min="10498" max="10498" width="6" style="4" customWidth="1"/>
    <col min="10499" max="10499" width="6" style="4" bestFit="1" customWidth="1"/>
    <col min="10500" max="10500" width="5.7109375" style="4" bestFit="1" customWidth="1"/>
    <col min="10501" max="10501" width="1.7109375" style="4" customWidth="1"/>
    <col min="10502" max="10502" width="6" style="4" bestFit="1" customWidth="1"/>
    <col min="10503" max="10504" width="5" style="4" customWidth="1"/>
    <col min="10505" max="10505" width="1.7109375" style="4" customWidth="1"/>
    <col min="10506" max="10508" width="5" style="4" customWidth="1"/>
    <col min="10509" max="10509" width="1.7109375" style="4" customWidth="1"/>
    <col min="10510" max="10512" width="5.140625" style="4" bestFit="1" customWidth="1"/>
    <col min="10513" max="10513" width="1.7109375" style="4" customWidth="1"/>
    <col min="10514" max="10516" width="5.140625" style="4" bestFit="1" customWidth="1"/>
    <col min="10517" max="10517" width="1.7109375" style="4" customWidth="1"/>
    <col min="10518" max="10520" width="5.140625" style="4" bestFit="1" customWidth="1"/>
    <col min="10521" max="10521" width="1.7109375" style="4" customWidth="1"/>
    <col min="10522" max="10522" width="4.85546875" style="4" bestFit="1" customWidth="1"/>
    <col min="10523" max="10524" width="4.42578125" style="4" customWidth="1"/>
    <col min="10525" max="10525" width="8.85546875" style="4" customWidth="1"/>
    <col min="10526" max="10526" width="12" style="4" customWidth="1"/>
    <col min="10527" max="10529" width="6" style="4" customWidth="1"/>
    <col min="10530" max="10530" width="1.7109375" style="4" customWidth="1"/>
    <col min="10531" max="10531" width="6.140625" style="4" customWidth="1"/>
    <col min="10532" max="10533" width="5.140625" style="4" customWidth="1"/>
    <col min="10534" max="10534" width="1.7109375" style="4" customWidth="1"/>
    <col min="10535" max="10537" width="5" style="4" customWidth="1"/>
    <col min="10538" max="10538" width="1.7109375" style="4" customWidth="1"/>
    <col min="10539" max="10541" width="5" style="4" customWidth="1"/>
    <col min="10542" max="10542" width="1.7109375" style="4" customWidth="1"/>
    <col min="10543" max="10545" width="5" style="4" customWidth="1"/>
    <col min="10546" max="10546" width="1.7109375" style="4" customWidth="1"/>
    <col min="10547" max="10549" width="5.140625" style="4" customWidth="1"/>
    <col min="10550" max="10550" width="1.7109375" style="4" customWidth="1"/>
    <col min="10551" max="10552" width="5" style="4" customWidth="1"/>
    <col min="10553" max="10553" width="5.28515625" style="4" customWidth="1"/>
    <col min="10554" max="10752" width="11.42578125" style="4"/>
    <col min="10753" max="10753" width="16.140625" style="4" customWidth="1"/>
    <col min="10754" max="10754" width="6" style="4" customWidth="1"/>
    <col min="10755" max="10755" width="6" style="4" bestFit="1" customWidth="1"/>
    <col min="10756" max="10756" width="5.7109375" style="4" bestFit="1" customWidth="1"/>
    <col min="10757" max="10757" width="1.7109375" style="4" customWidth="1"/>
    <col min="10758" max="10758" width="6" style="4" bestFit="1" customWidth="1"/>
    <col min="10759" max="10760" width="5" style="4" customWidth="1"/>
    <col min="10761" max="10761" width="1.7109375" style="4" customWidth="1"/>
    <col min="10762" max="10764" width="5" style="4" customWidth="1"/>
    <col min="10765" max="10765" width="1.7109375" style="4" customWidth="1"/>
    <col min="10766" max="10768" width="5.140625" style="4" bestFit="1" customWidth="1"/>
    <col min="10769" max="10769" width="1.7109375" style="4" customWidth="1"/>
    <col min="10770" max="10772" width="5.140625" style="4" bestFit="1" customWidth="1"/>
    <col min="10773" max="10773" width="1.7109375" style="4" customWidth="1"/>
    <col min="10774" max="10776" width="5.140625" style="4" bestFit="1" customWidth="1"/>
    <col min="10777" max="10777" width="1.7109375" style="4" customWidth="1"/>
    <col min="10778" max="10778" width="4.85546875" style="4" bestFit="1" customWidth="1"/>
    <col min="10779" max="10780" width="4.42578125" style="4" customWidth="1"/>
    <col min="10781" max="10781" width="8.85546875" style="4" customWidth="1"/>
    <col min="10782" max="10782" width="12" style="4" customWidth="1"/>
    <col min="10783" max="10785" width="6" style="4" customWidth="1"/>
    <col min="10786" max="10786" width="1.7109375" style="4" customWidth="1"/>
    <col min="10787" max="10787" width="6.140625" style="4" customWidth="1"/>
    <col min="10788" max="10789" width="5.140625" style="4" customWidth="1"/>
    <col min="10790" max="10790" width="1.7109375" style="4" customWidth="1"/>
    <col min="10791" max="10793" width="5" style="4" customWidth="1"/>
    <col min="10794" max="10794" width="1.7109375" style="4" customWidth="1"/>
    <col min="10795" max="10797" width="5" style="4" customWidth="1"/>
    <col min="10798" max="10798" width="1.7109375" style="4" customWidth="1"/>
    <col min="10799" max="10801" width="5" style="4" customWidth="1"/>
    <col min="10802" max="10802" width="1.7109375" style="4" customWidth="1"/>
    <col min="10803" max="10805" width="5.140625" style="4" customWidth="1"/>
    <col min="10806" max="10806" width="1.7109375" style="4" customWidth="1"/>
    <col min="10807" max="10808" width="5" style="4" customWidth="1"/>
    <col min="10809" max="10809" width="5.28515625" style="4" customWidth="1"/>
    <col min="10810" max="11008" width="11.42578125" style="4"/>
    <col min="11009" max="11009" width="16.140625" style="4" customWidth="1"/>
    <col min="11010" max="11010" width="6" style="4" customWidth="1"/>
    <col min="11011" max="11011" width="6" style="4" bestFit="1" customWidth="1"/>
    <col min="11012" max="11012" width="5.7109375" style="4" bestFit="1" customWidth="1"/>
    <col min="11013" max="11013" width="1.7109375" style="4" customWidth="1"/>
    <col min="11014" max="11014" width="6" style="4" bestFit="1" customWidth="1"/>
    <col min="11015" max="11016" width="5" style="4" customWidth="1"/>
    <col min="11017" max="11017" width="1.7109375" style="4" customWidth="1"/>
    <col min="11018" max="11020" width="5" style="4" customWidth="1"/>
    <col min="11021" max="11021" width="1.7109375" style="4" customWidth="1"/>
    <col min="11022" max="11024" width="5.140625" style="4" bestFit="1" customWidth="1"/>
    <col min="11025" max="11025" width="1.7109375" style="4" customWidth="1"/>
    <col min="11026" max="11028" width="5.140625" style="4" bestFit="1" customWidth="1"/>
    <col min="11029" max="11029" width="1.7109375" style="4" customWidth="1"/>
    <col min="11030" max="11032" width="5.140625" style="4" bestFit="1" customWidth="1"/>
    <col min="11033" max="11033" width="1.7109375" style="4" customWidth="1"/>
    <col min="11034" max="11034" width="4.85546875" style="4" bestFit="1" customWidth="1"/>
    <col min="11035" max="11036" width="4.42578125" style="4" customWidth="1"/>
    <col min="11037" max="11037" width="8.85546875" style="4" customWidth="1"/>
    <col min="11038" max="11038" width="12" style="4" customWidth="1"/>
    <col min="11039" max="11041" width="6" style="4" customWidth="1"/>
    <col min="11042" max="11042" width="1.7109375" style="4" customWidth="1"/>
    <col min="11043" max="11043" width="6.140625" style="4" customWidth="1"/>
    <col min="11044" max="11045" width="5.140625" style="4" customWidth="1"/>
    <col min="11046" max="11046" width="1.7109375" style="4" customWidth="1"/>
    <col min="11047" max="11049" width="5" style="4" customWidth="1"/>
    <col min="11050" max="11050" width="1.7109375" style="4" customWidth="1"/>
    <col min="11051" max="11053" width="5" style="4" customWidth="1"/>
    <col min="11054" max="11054" width="1.7109375" style="4" customWidth="1"/>
    <col min="11055" max="11057" width="5" style="4" customWidth="1"/>
    <col min="11058" max="11058" width="1.7109375" style="4" customWidth="1"/>
    <col min="11059" max="11061" width="5.140625" style="4" customWidth="1"/>
    <col min="11062" max="11062" width="1.7109375" style="4" customWidth="1"/>
    <col min="11063" max="11064" width="5" style="4" customWidth="1"/>
    <col min="11065" max="11065" width="5.28515625" style="4" customWidth="1"/>
    <col min="11066" max="11264" width="11.42578125" style="4"/>
    <col min="11265" max="11265" width="16.140625" style="4" customWidth="1"/>
    <col min="11266" max="11266" width="6" style="4" customWidth="1"/>
    <col min="11267" max="11267" width="6" style="4" bestFit="1" customWidth="1"/>
    <col min="11268" max="11268" width="5.7109375" style="4" bestFit="1" customWidth="1"/>
    <col min="11269" max="11269" width="1.7109375" style="4" customWidth="1"/>
    <col min="11270" max="11270" width="6" style="4" bestFit="1" customWidth="1"/>
    <col min="11271" max="11272" width="5" style="4" customWidth="1"/>
    <col min="11273" max="11273" width="1.7109375" style="4" customWidth="1"/>
    <col min="11274" max="11276" width="5" style="4" customWidth="1"/>
    <col min="11277" max="11277" width="1.7109375" style="4" customWidth="1"/>
    <col min="11278" max="11280" width="5.140625" style="4" bestFit="1" customWidth="1"/>
    <col min="11281" max="11281" width="1.7109375" style="4" customWidth="1"/>
    <col min="11282" max="11284" width="5.140625" style="4" bestFit="1" customWidth="1"/>
    <col min="11285" max="11285" width="1.7109375" style="4" customWidth="1"/>
    <col min="11286" max="11288" width="5.140625" style="4" bestFit="1" customWidth="1"/>
    <col min="11289" max="11289" width="1.7109375" style="4" customWidth="1"/>
    <col min="11290" max="11290" width="4.85546875" style="4" bestFit="1" customWidth="1"/>
    <col min="11291" max="11292" width="4.42578125" style="4" customWidth="1"/>
    <col min="11293" max="11293" width="8.85546875" style="4" customWidth="1"/>
    <col min="11294" max="11294" width="12" style="4" customWidth="1"/>
    <col min="11295" max="11297" width="6" style="4" customWidth="1"/>
    <col min="11298" max="11298" width="1.7109375" style="4" customWidth="1"/>
    <col min="11299" max="11299" width="6.140625" style="4" customWidth="1"/>
    <col min="11300" max="11301" width="5.140625" style="4" customWidth="1"/>
    <col min="11302" max="11302" width="1.7109375" style="4" customWidth="1"/>
    <col min="11303" max="11305" width="5" style="4" customWidth="1"/>
    <col min="11306" max="11306" width="1.7109375" style="4" customWidth="1"/>
    <col min="11307" max="11309" width="5" style="4" customWidth="1"/>
    <col min="11310" max="11310" width="1.7109375" style="4" customWidth="1"/>
    <col min="11311" max="11313" width="5" style="4" customWidth="1"/>
    <col min="11314" max="11314" width="1.7109375" style="4" customWidth="1"/>
    <col min="11315" max="11317" width="5.140625" style="4" customWidth="1"/>
    <col min="11318" max="11318" width="1.7109375" style="4" customWidth="1"/>
    <col min="11319" max="11320" width="5" style="4" customWidth="1"/>
    <col min="11321" max="11321" width="5.28515625" style="4" customWidth="1"/>
    <col min="11322" max="11520" width="11.42578125" style="4"/>
    <col min="11521" max="11521" width="16.140625" style="4" customWidth="1"/>
    <col min="11522" max="11522" width="6" style="4" customWidth="1"/>
    <col min="11523" max="11523" width="6" style="4" bestFit="1" customWidth="1"/>
    <col min="11524" max="11524" width="5.7109375" style="4" bestFit="1" customWidth="1"/>
    <col min="11525" max="11525" width="1.7109375" style="4" customWidth="1"/>
    <col min="11526" max="11526" width="6" style="4" bestFit="1" customWidth="1"/>
    <col min="11527" max="11528" width="5" style="4" customWidth="1"/>
    <col min="11529" max="11529" width="1.7109375" style="4" customWidth="1"/>
    <col min="11530" max="11532" width="5" style="4" customWidth="1"/>
    <col min="11533" max="11533" width="1.7109375" style="4" customWidth="1"/>
    <col min="11534" max="11536" width="5.140625" style="4" bestFit="1" customWidth="1"/>
    <col min="11537" max="11537" width="1.7109375" style="4" customWidth="1"/>
    <col min="11538" max="11540" width="5.140625" style="4" bestFit="1" customWidth="1"/>
    <col min="11541" max="11541" width="1.7109375" style="4" customWidth="1"/>
    <col min="11542" max="11544" width="5.140625" style="4" bestFit="1" customWidth="1"/>
    <col min="11545" max="11545" width="1.7109375" style="4" customWidth="1"/>
    <col min="11546" max="11546" width="4.85546875" style="4" bestFit="1" customWidth="1"/>
    <col min="11547" max="11548" width="4.42578125" style="4" customWidth="1"/>
    <col min="11549" max="11549" width="8.85546875" style="4" customWidth="1"/>
    <col min="11550" max="11550" width="12" style="4" customWidth="1"/>
    <col min="11551" max="11553" width="6" style="4" customWidth="1"/>
    <col min="11554" max="11554" width="1.7109375" style="4" customWidth="1"/>
    <col min="11555" max="11555" width="6.140625" style="4" customWidth="1"/>
    <col min="11556" max="11557" width="5.140625" style="4" customWidth="1"/>
    <col min="11558" max="11558" width="1.7109375" style="4" customWidth="1"/>
    <col min="11559" max="11561" width="5" style="4" customWidth="1"/>
    <col min="11562" max="11562" width="1.7109375" style="4" customWidth="1"/>
    <col min="11563" max="11565" width="5" style="4" customWidth="1"/>
    <col min="11566" max="11566" width="1.7109375" style="4" customWidth="1"/>
    <col min="11567" max="11569" width="5" style="4" customWidth="1"/>
    <col min="11570" max="11570" width="1.7109375" style="4" customWidth="1"/>
    <col min="11571" max="11573" width="5.140625" style="4" customWidth="1"/>
    <col min="11574" max="11574" width="1.7109375" style="4" customWidth="1"/>
    <col min="11575" max="11576" width="5" style="4" customWidth="1"/>
    <col min="11577" max="11577" width="5.28515625" style="4" customWidth="1"/>
    <col min="11578" max="11776" width="11.42578125" style="4"/>
    <col min="11777" max="11777" width="16.140625" style="4" customWidth="1"/>
    <col min="11778" max="11778" width="6" style="4" customWidth="1"/>
    <col min="11779" max="11779" width="6" style="4" bestFit="1" customWidth="1"/>
    <col min="11780" max="11780" width="5.7109375" style="4" bestFit="1" customWidth="1"/>
    <col min="11781" max="11781" width="1.7109375" style="4" customWidth="1"/>
    <col min="11782" max="11782" width="6" style="4" bestFit="1" customWidth="1"/>
    <col min="11783" max="11784" width="5" style="4" customWidth="1"/>
    <col min="11785" max="11785" width="1.7109375" style="4" customWidth="1"/>
    <col min="11786" max="11788" width="5" style="4" customWidth="1"/>
    <col min="11789" max="11789" width="1.7109375" style="4" customWidth="1"/>
    <col min="11790" max="11792" width="5.140625" style="4" bestFit="1" customWidth="1"/>
    <col min="11793" max="11793" width="1.7109375" style="4" customWidth="1"/>
    <col min="11794" max="11796" width="5.140625" style="4" bestFit="1" customWidth="1"/>
    <col min="11797" max="11797" width="1.7109375" style="4" customWidth="1"/>
    <col min="11798" max="11800" width="5.140625" style="4" bestFit="1" customWidth="1"/>
    <col min="11801" max="11801" width="1.7109375" style="4" customWidth="1"/>
    <col min="11802" max="11802" width="4.85546875" style="4" bestFit="1" customWidth="1"/>
    <col min="11803" max="11804" width="4.42578125" style="4" customWidth="1"/>
    <col min="11805" max="11805" width="8.85546875" style="4" customWidth="1"/>
    <col min="11806" max="11806" width="12" style="4" customWidth="1"/>
    <col min="11807" max="11809" width="6" style="4" customWidth="1"/>
    <col min="11810" max="11810" width="1.7109375" style="4" customWidth="1"/>
    <col min="11811" max="11811" width="6.140625" style="4" customWidth="1"/>
    <col min="11812" max="11813" width="5.140625" style="4" customWidth="1"/>
    <col min="11814" max="11814" width="1.7109375" style="4" customWidth="1"/>
    <col min="11815" max="11817" width="5" style="4" customWidth="1"/>
    <col min="11818" max="11818" width="1.7109375" style="4" customWidth="1"/>
    <col min="11819" max="11821" width="5" style="4" customWidth="1"/>
    <col min="11822" max="11822" width="1.7109375" style="4" customWidth="1"/>
    <col min="11823" max="11825" width="5" style="4" customWidth="1"/>
    <col min="11826" max="11826" width="1.7109375" style="4" customWidth="1"/>
    <col min="11827" max="11829" width="5.140625" style="4" customWidth="1"/>
    <col min="11830" max="11830" width="1.7109375" style="4" customWidth="1"/>
    <col min="11831" max="11832" width="5" style="4" customWidth="1"/>
    <col min="11833" max="11833" width="5.28515625" style="4" customWidth="1"/>
    <col min="11834" max="12032" width="11.42578125" style="4"/>
    <col min="12033" max="12033" width="16.140625" style="4" customWidth="1"/>
    <col min="12034" max="12034" width="6" style="4" customWidth="1"/>
    <col min="12035" max="12035" width="6" style="4" bestFit="1" customWidth="1"/>
    <col min="12036" max="12036" width="5.7109375" style="4" bestFit="1" customWidth="1"/>
    <col min="12037" max="12037" width="1.7109375" style="4" customWidth="1"/>
    <col min="12038" max="12038" width="6" style="4" bestFit="1" customWidth="1"/>
    <col min="12039" max="12040" width="5" style="4" customWidth="1"/>
    <col min="12041" max="12041" width="1.7109375" style="4" customWidth="1"/>
    <col min="12042" max="12044" width="5" style="4" customWidth="1"/>
    <col min="12045" max="12045" width="1.7109375" style="4" customWidth="1"/>
    <col min="12046" max="12048" width="5.140625" style="4" bestFit="1" customWidth="1"/>
    <col min="12049" max="12049" width="1.7109375" style="4" customWidth="1"/>
    <col min="12050" max="12052" width="5.140625" style="4" bestFit="1" customWidth="1"/>
    <col min="12053" max="12053" width="1.7109375" style="4" customWidth="1"/>
    <col min="12054" max="12056" width="5.140625" style="4" bestFit="1" customWidth="1"/>
    <col min="12057" max="12057" width="1.7109375" style="4" customWidth="1"/>
    <col min="12058" max="12058" width="4.85546875" style="4" bestFit="1" customWidth="1"/>
    <col min="12059" max="12060" width="4.42578125" style="4" customWidth="1"/>
    <col min="12061" max="12061" width="8.85546875" style="4" customWidth="1"/>
    <col min="12062" max="12062" width="12" style="4" customWidth="1"/>
    <col min="12063" max="12065" width="6" style="4" customWidth="1"/>
    <col min="12066" max="12066" width="1.7109375" style="4" customWidth="1"/>
    <col min="12067" max="12067" width="6.140625" style="4" customWidth="1"/>
    <col min="12068" max="12069" width="5.140625" style="4" customWidth="1"/>
    <col min="12070" max="12070" width="1.7109375" style="4" customWidth="1"/>
    <col min="12071" max="12073" width="5" style="4" customWidth="1"/>
    <col min="12074" max="12074" width="1.7109375" style="4" customWidth="1"/>
    <col min="12075" max="12077" width="5" style="4" customWidth="1"/>
    <col min="12078" max="12078" width="1.7109375" style="4" customWidth="1"/>
    <col min="12079" max="12081" width="5" style="4" customWidth="1"/>
    <col min="12082" max="12082" width="1.7109375" style="4" customWidth="1"/>
    <col min="12083" max="12085" width="5.140625" style="4" customWidth="1"/>
    <col min="12086" max="12086" width="1.7109375" style="4" customWidth="1"/>
    <col min="12087" max="12088" width="5" style="4" customWidth="1"/>
    <col min="12089" max="12089" width="5.28515625" style="4" customWidth="1"/>
    <col min="12090" max="12288" width="11.42578125" style="4"/>
    <col min="12289" max="12289" width="16.140625" style="4" customWidth="1"/>
    <col min="12290" max="12290" width="6" style="4" customWidth="1"/>
    <col min="12291" max="12291" width="6" style="4" bestFit="1" customWidth="1"/>
    <col min="12292" max="12292" width="5.7109375" style="4" bestFit="1" customWidth="1"/>
    <col min="12293" max="12293" width="1.7109375" style="4" customWidth="1"/>
    <col min="12294" max="12294" width="6" style="4" bestFit="1" customWidth="1"/>
    <col min="12295" max="12296" width="5" style="4" customWidth="1"/>
    <col min="12297" max="12297" width="1.7109375" style="4" customWidth="1"/>
    <col min="12298" max="12300" width="5" style="4" customWidth="1"/>
    <col min="12301" max="12301" width="1.7109375" style="4" customWidth="1"/>
    <col min="12302" max="12304" width="5.140625" style="4" bestFit="1" customWidth="1"/>
    <col min="12305" max="12305" width="1.7109375" style="4" customWidth="1"/>
    <col min="12306" max="12308" width="5.140625" style="4" bestFit="1" customWidth="1"/>
    <col min="12309" max="12309" width="1.7109375" style="4" customWidth="1"/>
    <col min="12310" max="12312" width="5.140625" style="4" bestFit="1" customWidth="1"/>
    <col min="12313" max="12313" width="1.7109375" style="4" customWidth="1"/>
    <col min="12314" max="12314" width="4.85546875" style="4" bestFit="1" customWidth="1"/>
    <col min="12315" max="12316" width="4.42578125" style="4" customWidth="1"/>
    <col min="12317" max="12317" width="8.85546875" style="4" customWidth="1"/>
    <col min="12318" max="12318" width="12" style="4" customWidth="1"/>
    <col min="12319" max="12321" width="6" style="4" customWidth="1"/>
    <col min="12322" max="12322" width="1.7109375" style="4" customWidth="1"/>
    <col min="12323" max="12323" width="6.140625" style="4" customWidth="1"/>
    <col min="12324" max="12325" width="5.140625" style="4" customWidth="1"/>
    <col min="12326" max="12326" width="1.7109375" style="4" customWidth="1"/>
    <col min="12327" max="12329" width="5" style="4" customWidth="1"/>
    <col min="12330" max="12330" width="1.7109375" style="4" customWidth="1"/>
    <col min="12331" max="12333" width="5" style="4" customWidth="1"/>
    <col min="12334" max="12334" width="1.7109375" style="4" customWidth="1"/>
    <col min="12335" max="12337" width="5" style="4" customWidth="1"/>
    <col min="12338" max="12338" width="1.7109375" style="4" customWidth="1"/>
    <col min="12339" max="12341" width="5.140625" style="4" customWidth="1"/>
    <col min="12342" max="12342" width="1.7109375" style="4" customWidth="1"/>
    <col min="12343" max="12344" width="5" style="4" customWidth="1"/>
    <col min="12345" max="12345" width="5.28515625" style="4" customWidth="1"/>
    <col min="12346" max="12544" width="11.42578125" style="4"/>
    <col min="12545" max="12545" width="16.140625" style="4" customWidth="1"/>
    <col min="12546" max="12546" width="6" style="4" customWidth="1"/>
    <col min="12547" max="12547" width="6" style="4" bestFit="1" customWidth="1"/>
    <col min="12548" max="12548" width="5.7109375" style="4" bestFit="1" customWidth="1"/>
    <col min="12549" max="12549" width="1.7109375" style="4" customWidth="1"/>
    <col min="12550" max="12550" width="6" style="4" bestFit="1" customWidth="1"/>
    <col min="12551" max="12552" width="5" style="4" customWidth="1"/>
    <col min="12553" max="12553" width="1.7109375" style="4" customWidth="1"/>
    <col min="12554" max="12556" width="5" style="4" customWidth="1"/>
    <col min="12557" max="12557" width="1.7109375" style="4" customWidth="1"/>
    <col min="12558" max="12560" width="5.140625" style="4" bestFit="1" customWidth="1"/>
    <col min="12561" max="12561" width="1.7109375" style="4" customWidth="1"/>
    <col min="12562" max="12564" width="5.140625" style="4" bestFit="1" customWidth="1"/>
    <col min="12565" max="12565" width="1.7109375" style="4" customWidth="1"/>
    <col min="12566" max="12568" width="5.140625" style="4" bestFit="1" customWidth="1"/>
    <col min="12569" max="12569" width="1.7109375" style="4" customWidth="1"/>
    <col min="12570" max="12570" width="4.85546875" style="4" bestFit="1" customWidth="1"/>
    <col min="12571" max="12572" width="4.42578125" style="4" customWidth="1"/>
    <col min="12573" max="12573" width="8.85546875" style="4" customWidth="1"/>
    <col min="12574" max="12574" width="12" style="4" customWidth="1"/>
    <col min="12575" max="12577" width="6" style="4" customWidth="1"/>
    <col min="12578" max="12578" width="1.7109375" style="4" customWidth="1"/>
    <col min="12579" max="12579" width="6.140625" style="4" customWidth="1"/>
    <col min="12580" max="12581" width="5.140625" style="4" customWidth="1"/>
    <col min="12582" max="12582" width="1.7109375" style="4" customWidth="1"/>
    <col min="12583" max="12585" width="5" style="4" customWidth="1"/>
    <col min="12586" max="12586" width="1.7109375" style="4" customWidth="1"/>
    <col min="12587" max="12589" width="5" style="4" customWidth="1"/>
    <col min="12590" max="12590" width="1.7109375" style="4" customWidth="1"/>
    <col min="12591" max="12593" width="5" style="4" customWidth="1"/>
    <col min="12594" max="12594" width="1.7109375" style="4" customWidth="1"/>
    <col min="12595" max="12597" width="5.140625" style="4" customWidth="1"/>
    <col min="12598" max="12598" width="1.7109375" style="4" customWidth="1"/>
    <col min="12599" max="12600" width="5" style="4" customWidth="1"/>
    <col min="12601" max="12601" width="5.28515625" style="4" customWidth="1"/>
    <col min="12602" max="12800" width="11.42578125" style="4"/>
    <col min="12801" max="12801" width="16.140625" style="4" customWidth="1"/>
    <col min="12802" max="12802" width="6" style="4" customWidth="1"/>
    <col min="12803" max="12803" width="6" style="4" bestFit="1" customWidth="1"/>
    <col min="12804" max="12804" width="5.7109375" style="4" bestFit="1" customWidth="1"/>
    <col min="12805" max="12805" width="1.7109375" style="4" customWidth="1"/>
    <col min="12806" max="12806" width="6" style="4" bestFit="1" customWidth="1"/>
    <col min="12807" max="12808" width="5" style="4" customWidth="1"/>
    <col min="12809" max="12809" width="1.7109375" style="4" customWidth="1"/>
    <col min="12810" max="12812" width="5" style="4" customWidth="1"/>
    <col min="12813" max="12813" width="1.7109375" style="4" customWidth="1"/>
    <col min="12814" max="12816" width="5.140625" style="4" bestFit="1" customWidth="1"/>
    <col min="12817" max="12817" width="1.7109375" style="4" customWidth="1"/>
    <col min="12818" max="12820" width="5.140625" style="4" bestFit="1" customWidth="1"/>
    <col min="12821" max="12821" width="1.7109375" style="4" customWidth="1"/>
    <col min="12822" max="12824" width="5.140625" style="4" bestFit="1" customWidth="1"/>
    <col min="12825" max="12825" width="1.7109375" style="4" customWidth="1"/>
    <col min="12826" max="12826" width="4.85546875" style="4" bestFit="1" customWidth="1"/>
    <col min="12827" max="12828" width="4.42578125" style="4" customWidth="1"/>
    <col min="12829" max="12829" width="8.85546875" style="4" customWidth="1"/>
    <col min="12830" max="12830" width="12" style="4" customWidth="1"/>
    <col min="12831" max="12833" width="6" style="4" customWidth="1"/>
    <col min="12834" max="12834" width="1.7109375" style="4" customWidth="1"/>
    <col min="12835" max="12835" width="6.140625" style="4" customWidth="1"/>
    <col min="12836" max="12837" width="5.140625" style="4" customWidth="1"/>
    <col min="12838" max="12838" width="1.7109375" style="4" customWidth="1"/>
    <col min="12839" max="12841" width="5" style="4" customWidth="1"/>
    <col min="12842" max="12842" width="1.7109375" style="4" customWidth="1"/>
    <col min="12843" max="12845" width="5" style="4" customWidth="1"/>
    <col min="12846" max="12846" width="1.7109375" style="4" customWidth="1"/>
    <col min="12847" max="12849" width="5" style="4" customWidth="1"/>
    <col min="12850" max="12850" width="1.7109375" style="4" customWidth="1"/>
    <col min="12851" max="12853" width="5.140625" style="4" customWidth="1"/>
    <col min="12854" max="12854" width="1.7109375" style="4" customWidth="1"/>
    <col min="12855" max="12856" width="5" style="4" customWidth="1"/>
    <col min="12857" max="12857" width="5.28515625" style="4" customWidth="1"/>
    <col min="12858" max="13056" width="11.42578125" style="4"/>
    <col min="13057" max="13057" width="16.140625" style="4" customWidth="1"/>
    <col min="13058" max="13058" width="6" style="4" customWidth="1"/>
    <col min="13059" max="13059" width="6" style="4" bestFit="1" customWidth="1"/>
    <col min="13060" max="13060" width="5.7109375" style="4" bestFit="1" customWidth="1"/>
    <col min="13061" max="13061" width="1.7109375" style="4" customWidth="1"/>
    <col min="13062" max="13062" width="6" style="4" bestFit="1" customWidth="1"/>
    <col min="13063" max="13064" width="5" style="4" customWidth="1"/>
    <col min="13065" max="13065" width="1.7109375" style="4" customWidth="1"/>
    <col min="13066" max="13068" width="5" style="4" customWidth="1"/>
    <col min="13069" max="13069" width="1.7109375" style="4" customWidth="1"/>
    <col min="13070" max="13072" width="5.140625" style="4" bestFit="1" customWidth="1"/>
    <col min="13073" max="13073" width="1.7109375" style="4" customWidth="1"/>
    <col min="13074" max="13076" width="5.140625" style="4" bestFit="1" customWidth="1"/>
    <col min="13077" max="13077" width="1.7109375" style="4" customWidth="1"/>
    <col min="13078" max="13080" width="5.140625" style="4" bestFit="1" customWidth="1"/>
    <col min="13081" max="13081" width="1.7109375" style="4" customWidth="1"/>
    <col min="13082" max="13082" width="4.85546875" style="4" bestFit="1" customWidth="1"/>
    <col min="13083" max="13084" width="4.42578125" style="4" customWidth="1"/>
    <col min="13085" max="13085" width="8.85546875" style="4" customWidth="1"/>
    <col min="13086" max="13086" width="12" style="4" customWidth="1"/>
    <col min="13087" max="13089" width="6" style="4" customWidth="1"/>
    <col min="13090" max="13090" width="1.7109375" style="4" customWidth="1"/>
    <col min="13091" max="13091" width="6.140625" style="4" customWidth="1"/>
    <col min="13092" max="13093" width="5.140625" style="4" customWidth="1"/>
    <col min="13094" max="13094" width="1.7109375" style="4" customWidth="1"/>
    <col min="13095" max="13097" width="5" style="4" customWidth="1"/>
    <col min="13098" max="13098" width="1.7109375" style="4" customWidth="1"/>
    <col min="13099" max="13101" width="5" style="4" customWidth="1"/>
    <col min="13102" max="13102" width="1.7109375" style="4" customWidth="1"/>
    <col min="13103" max="13105" width="5" style="4" customWidth="1"/>
    <col min="13106" max="13106" width="1.7109375" style="4" customWidth="1"/>
    <col min="13107" max="13109" width="5.140625" style="4" customWidth="1"/>
    <col min="13110" max="13110" width="1.7109375" style="4" customWidth="1"/>
    <col min="13111" max="13112" width="5" style="4" customWidth="1"/>
    <col min="13113" max="13113" width="5.28515625" style="4" customWidth="1"/>
    <col min="13114" max="13312" width="11.42578125" style="4"/>
    <col min="13313" max="13313" width="16.140625" style="4" customWidth="1"/>
    <col min="13314" max="13314" width="6" style="4" customWidth="1"/>
    <col min="13315" max="13315" width="6" style="4" bestFit="1" customWidth="1"/>
    <col min="13316" max="13316" width="5.7109375" style="4" bestFit="1" customWidth="1"/>
    <col min="13317" max="13317" width="1.7109375" style="4" customWidth="1"/>
    <col min="13318" max="13318" width="6" style="4" bestFit="1" customWidth="1"/>
    <col min="13319" max="13320" width="5" style="4" customWidth="1"/>
    <col min="13321" max="13321" width="1.7109375" style="4" customWidth="1"/>
    <col min="13322" max="13324" width="5" style="4" customWidth="1"/>
    <col min="13325" max="13325" width="1.7109375" style="4" customWidth="1"/>
    <col min="13326" max="13328" width="5.140625" style="4" bestFit="1" customWidth="1"/>
    <col min="13329" max="13329" width="1.7109375" style="4" customWidth="1"/>
    <col min="13330" max="13332" width="5.140625" style="4" bestFit="1" customWidth="1"/>
    <col min="13333" max="13333" width="1.7109375" style="4" customWidth="1"/>
    <col min="13334" max="13336" width="5.140625" style="4" bestFit="1" customWidth="1"/>
    <col min="13337" max="13337" width="1.7109375" style="4" customWidth="1"/>
    <col min="13338" max="13338" width="4.85546875" style="4" bestFit="1" customWidth="1"/>
    <col min="13339" max="13340" width="4.42578125" style="4" customWidth="1"/>
    <col min="13341" max="13341" width="8.85546875" style="4" customWidth="1"/>
    <col min="13342" max="13342" width="12" style="4" customWidth="1"/>
    <col min="13343" max="13345" width="6" style="4" customWidth="1"/>
    <col min="13346" max="13346" width="1.7109375" style="4" customWidth="1"/>
    <col min="13347" max="13347" width="6.140625" style="4" customWidth="1"/>
    <col min="13348" max="13349" width="5.140625" style="4" customWidth="1"/>
    <col min="13350" max="13350" width="1.7109375" style="4" customWidth="1"/>
    <col min="13351" max="13353" width="5" style="4" customWidth="1"/>
    <col min="13354" max="13354" width="1.7109375" style="4" customWidth="1"/>
    <col min="13355" max="13357" width="5" style="4" customWidth="1"/>
    <col min="13358" max="13358" width="1.7109375" style="4" customWidth="1"/>
    <col min="13359" max="13361" width="5" style="4" customWidth="1"/>
    <col min="13362" max="13362" width="1.7109375" style="4" customWidth="1"/>
    <col min="13363" max="13365" width="5.140625" style="4" customWidth="1"/>
    <col min="13366" max="13366" width="1.7109375" style="4" customWidth="1"/>
    <col min="13367" max="13368" width="5" style="4" customWidth="1"/>
    <col min="13369" max="13369" width="5.28515625" style="4" customWidth="1"/>
    <col min="13370" max="13568" width="11.42578125" style="4"/>
    <col min="13569" max="13569" width="16.140625" style="4" customWidth="1"/>
    <col min="13570" max="13570" width="6" style="4" customWidth="1"/>
    <col min="13571" max="13571" width="6" style="4" bestFit="1" customWidth="1"/>
    <col min="13572" max="13572" width="5.7109375" style="4" bestFit="1" customWidth="1"/>
    <col min="13573" max="13573" width="1.7109375" style="4" customWidth="1"/>
    <col min="13574" max="13574" width="6" style="4" bestFit="1" customWidth="1"/>
    <col min="13575" max="13576" width="5" style="4" customWidth="1"/>
    <col min="13577" max="13577" width="1.7109375" style="4" customWidth="1"/>
    <col min="13578" max="13580" width="5" style="4" customWidth="1"/>
    <col min="13581" max="13581" width="1.7109375" style="4" customWidth="1"/>
    <col min="13582" max="13584" width="5.140625" style="4" bestFit="1" customWidth="1"/>
    <col min="13585" max="13585" width="1.7109375" style="4" customWidth="1"/>
    <col min="13586" max="13588" width="5.140625" style="4" bestFit="1" customWidth="1"/>
    <col min="13589" max="13589" width="1.7109375" style="4" customWidth="1"/>
    <col min="13590" max="13592" width="5.140625" style="4" bestFit="1" customWidth="1"/>
    <col min="13593" max="13593" width="1.7109375" style="4" customWidth="1"/>
    <col min="13594" max="13594" width="4.85546875" style="4" bestFit="1" customWidth="1"/>
    <col min="13595" max="13596" width="4.42578125" style="4" customWidth="1"/>
    <col min="13597" max="13597" width="8.85546875" style="4" customWidth="1"/>
    <col min="13598" max="13598" width="12" style="4" customWidth="1"/>
    <col min="13599" max="13601" width="6" style="4" customWidth="1"/>
    <col min="13602" max="13602" width="1.7109375" style="4" customWidth="1"/>
    <col min="13603" max="13603" width="6.140625" style="4" customWidth="1"/>
    <col min="13604" max="13605" width="5.140625" style="4" customWidth="1"/>
    <col min="13606" max="13606" width="1.7109375" style="4" customWidth="1"/>
    <col min="13607" max="13609" width="5" style="4" customWidth="1"/>
    <col min="13610" max="13610" width="1.7109375" style="4" customWidth="1"/>
    <col min="13611" max="13613" width="5" style="4" customWidth="1"/>
    <col min="13614" max="13614" width="1.7109375" style="4" customWidth="1"/>
    <col min="13615" max="13617" width="5" style="4" customWidth="1"/>
    <col min="13618" max="13618" width="1.7109375" style="4" customWidth="1"/>
    <col min="13619" max="13621" width="5.140625" style="4" customWidth="1"/>
    <col min="13622" max="13622" width="1.7109375" style="4" customWidth="1"/>
    <col min="13623" max="13624" width="5" style="4" customWidth="1"/>
    <col min="13625" max="13625" width="5.28515625" style="4" customWidth="1"/>
    <col min="13626" max="13824" width="11.42578125" style="4"/>
    <col min="13825" max="13825" width="16.140625" style="4" customWidth="1"/>
    <col min="13826" max="13826" width="6" style="4" customWidth="1"/>
    <col min="13827" max="13827" width="6" style="4" bestFit="1" customWidth="1"/>
    <col min="13828" max="13828" width="5.7109375" style="4" bestFit="1" customWidth="1"/>
    <col min="13829" max="13829" width="1.7109375" style="4" customWidth="1"/>
    <col min="13830" max="13830" width="6" style="4" bestFit="1" customWidth="1"/>
    <col min="13831" max="13832" width="5" style="4" customWidth="1"/>
    <col min="13833" max="13833" width="1.7109375" style="4" customWidth="1"/>
    <col min="13834" max="13836" width="5" style="4" customWidth="1"/>
    <col min="13837" max="13837" width="1.7109375" style="4" customWidth="1"/>
    <col min="13838" max="13840" width="5.140625" style="4" bestFit="1" customWidth="1"/>
    <col min="13841" max="13841" width="1.7109375" style="4" customWidth="1"/>
    <col min="13842" max="13844" width="5.140625" style="4" bestFit="1" customWidth="1"/>
    <col min="13845" max="13845" width="1.7109375" style="4" customWidth="1"/>
    <col min="13846" max="13848" width="5.140625" style="4" bestFit="1" customWidth="1"/>
    <col min="13849" max="13849" width="1.7109375" style="4" customWidth="1"/>
    <col min="13850" max="13850" width="4.85546875" style="4" bestFit="1" customWidth="1"/>
    <col min="13851" max="13852" width="4.42578125" style="4" customWidth="1"/>
    <col min="13853" max="13853" width="8.85546875" style="4" customWidth="1"/>
    <col min="13854" max="13854" width="12" style="4" customWidth="1"/>
    <col min="13855" max="13857" width="6" style="4" customWidth="1"/>
    <col min="13858" max="13858" width="1.7109375" style="4" customWidth="1"/>
    <col min="13859" max="13859" width="6.140625" style="4" customWidth="1"/>
    <col min="13860" max="13861" width="5.140625" style="4" customWidth="1"/>
    <col min="13862" max="13862" width="1.7109375" style="4" customWidth="1"/>
    <col min="13863" max="13865" width="5" style="4" customWidth="1"/>
    <col min="13866" max="13866" width="1.7109375" style="4" customWidth="1"/>
    <col min="13867" max="13869" width="5" style="4" customWidth="1"/>
    <col min="13870" max="13870" width="1.7109375" style="4" customWidth="1"/>
    <col min="13871" max="13873" width="5" style="4" customWidth="1"/>
    <col min="13874" max="13874" width="1.7109375" style="4" customWidth="1"/>
    <col min="13875" max="13877" width="5.140625" style="4" customWidth="1"/>
    <col min="13878" max="13878" width="1.7109375" style="4" customWidth="1"/>
    <col min="13879" max="13880" width="5" style="4" customWidth="1"/>
    <col min="13881" max="13881" width="5.28515625" style="4" customWidth="1"/>
    <col min="13882" max="14080" width="11.42578125" style="4"/>
    <col min="14081" max="14081" width="16.140625" style="4" customWidth="1"/>
    <col min="14082" max="14082" width="6" style="4" customWidth="1"/>
    <col min="14083" max="14083" width="6" style="4" bestFit="1" customWidth="1"/>
    <col min="14084" max="14084" width="5.7109375" style="4" bestFit="1" customWidth="1"/>
    <col min="14085" max="14085" width="1.7109375" style="4" customWidth="1"/>
    <col min="14086" max="14086" width="6" style="4" bestFit="1" customWidth="1"/>
    <col min="14087" max="14088" width="5" style="4" customWidth="1"/>
    <col min="14089" max="14089" width="1.7109375" style="4" customWidth="1"/>
    <col min="14090" max="14092" width="5" style="4" customWidth="1"/>
    <col min="14093" max="14093" width="1.7109375" style="4" customWidth="1"/>
    <col min="14094" max="14096" width="5.140625" style="4" bestFit="1" customWidth="1"/>
    <col min="14097" max="14097" width="1.7109375" style="4" customWidth="1"/>
    <col min="14098" max="14100" width="5.140625" style="4" bestFit="1" customWidth="1"/>
    <col min="14101" max="14101" width="1.7109375" style="4" customWidth="1"/>
    <col min="14102" max="14104" width="5.140625" style="4" bestFit="1" customWidth="1"/>
    <col min="14105" max="14105" width="1.7109375" style="4" customWidth="1"/>
    <col min="14106" max="14106" width="4.85546875" style="4" bestFit="1" customWidth="1"/>
    <col min="14107" max="14108" width="4.42578125" style="4" customWidth="1"/>
    <col min="14109" max="14109" width="8.85546875" style="4" customWidth="1"/>
    <col min="14110" max="14110" width="12" style="4" customWidth="1"/>
    <col min="14111" max="14113" width="6" style="4" customWidth="1"/>
    <col min="14114" max="14114" width="1.7109375" style="4" customWidth="1"/>
    <col min="14115" max="14115" width="6.140625" style="4" customWidth="1"/>
    <col min="14116" max="14117" width="5.140625" style="4" customWidth="1"/>
    <col min="14118" max="14118" width="1.7109375" style="4" customWidth="1"/>
    <col min="14119" max="14121" width="5" style="4" customWidth="1"/>
    <col min="14122" max="14122" width="1.7109375" style="4" customWidth="1"/>
    <col min="14123" max="14125" width="5" style="4" customWidth="1"/>
    <col min="14126" max="14126" width="1.7109375" style="4" customWidth="1"/>
    <col min="14127" max="14129" width="5" style="4" customWidth="1"/>
    <col min="14130" max="14130" width="1.7109375" style="4" customWidth="1"/>
    <col min="14131" max="14133" width="5.140625" style="4" customWidth="1"/>
    <col min="14134" max="14134" width="1.7109375" style="4" customWidth="1"/>
    <col min="14135" max="14136" width="5" style="4" customWidth="1"/>
    <col min="14137" max="14137" width="5.28515625" style="4" customWidth="1"/>
    <col min="14138" max="14336" width="11.42578125" style="4"/>
    <col min="14337" max="14337" width="16.140625" style="4" customWidth="1"/>
    <col min="14338" max="14338" width="6" style="4" customWidth="1"/>
    <col min="14339" max="14339" width="6" style="4" bestFit="1" customWidth="1"/>
    <col min="14340" max="14340" width="5.7109375" style="4" bestFit="1" customWidth="1"/>
    <col min="14341" max="14341" width="1.7109375" style="4" customWidth="1"/>
    <col min="14342" max="14342" width="6" style="4" bestFit="1" customWidth="1"/>
    <col min="14343" max="14344" width="5" style="4" customWidth="1"/>
    <col min="14345" max="14345" width="1.7109375" style="4" customWidth="1"/>
    <col min="14346" max="14348" width="5" style="4" customWidth="1"/>
    <col min="14349" max="14349" width="1.7109375" style="4" customWidth="1"/>
    <col min="14350" max="14352" width="5.140625" style="4" bestFit="1" customWidth="1"/>
    <col min="14353" max="14353" width="1.7109375" style="4" customWidth="1"/>
    <col min="14354" max="14356" width="5.140625" style="4" bestFit="1" customWidth="1"/>
    <col min="14357" max="14357" width="1.7109375" style="4" customWidth="1"/>
    <col min="14358" max="14360" width="5.140625" style="4" bestFit="1" customWidth="1"/>
    <col min="14361" max="14361" width="1.7109375" style="4" customWidth="1"/>
    <col min="14362" max="14362" width="4.85546875" style="4" bestFit="1" customWidth="1"/>
    <col min="14363" max="14364" width="4.42578125" style="4" customWidth="1"/>
    <col min="14365" max="14365" width="8.85546875" style="4" customWidth="1"/>
    <col min="14366" max="14366" width="12" style="4" customWidth="1"/>
    <col min="14367" max="14369" width="6" style="4" customWidth="1"/>
    <col min="14370" max="14370" width="1.7109375" style="4" customWidth="1"/>
    <col min="14371" max="14371" width="6.140625" style="4" customWidth="1"/>
    <col min="14372" max="14373" width="5.140625" style="4" customWidth="1"/>
    <col min="14374" max="14374" width="1.7109375" style="4" customWidth="1"/>
    <col min="14375" max="14377" width="5" style="4" customWidth="1"/>
    <col min="14378" max="14378" width="1.7109375" style="4" customWidth="1"/>
    <col min="14379" max="14381" width="5" style="4" customWidth="1"/>
    <col min="14382" max="14382" width="1.7109375" style="4" customWidth="1"/>
    <col min="14383" max="14385" width="5" style="4" customWidth="1"/>
    <col min="14386" max="14386" width="1.7109375" style="4" customWidth="1"/>
    <col min="14387" max="14389" width="5.140625" style="4" customWidth="1"/>
    <col min="14390" max="14390" width="1.7109375" style="4" customWidth="1"/>
    <col min="14391" max="14392" width="5" style="4" customWidth="1"/>
    <col min="14393" max="14393" width="5.28515625" style="4" customWidth="1"/>
    <col min="14394" max="14592" width="11.42578125" style="4"/>
    <col min="14593" max="14593" width="16.140625" style="4" customWidth="1"/>
    <col min="14594" max="14594" width="6" style="4" customWidth="1"/>
    <col min="14595" max="14595" width="6" style="4" bestFit="1" customWidth="1"/>
    <col min="14596" max="14596" width="5.7109375" style="4" bestFit="1" customWidth="1"/>
    <col min="14597" max="14597" width="1.7109375" style="4" customWidth="1"/>
    <col min="14598" max="14598" width="6" style="4" bestFit="1" customWidth="1"/>
    <col min="14599" max="14600" width="5" style="4" customWidth="1"/>
    <col min="14601" max="14601" width="1.7109375" style="4" customWidth="1"/>
    <col min="14602" max="14604" width="5" style="4" customWidth="1"/>
    <col min="14605" max="14605" width="1.7109375" style="4" customWidth="1"/>
    <col min="14606" max="14608" width="5.140625" style="4" bestFit="1" customWidth="1"/>
    <col min="14609" max="14609" width="1.7109375" style="4" customWidth="1"/>
    <col min="14610" max="14612" width="5.140625" style="4" bestFit="1" customWidth="1"/>
    <col min="14613" max="14613" width="1.7109375" style="4" customWidth="1"/>
    <col min="14614" max="14616" width="5.140625" style="4" bestFit="1" customWidth="1"/>
    <col min="14617" max="14617" width="1.7109375" style="4" customWidth="1"/>
    <col min="14618" max="14618" width="4.85546875" style="4" bestFit="1" customWidth="1"/>
    <col min="14619" max="14620" width="4.42578125" style="4" customWidth="1"/>
    <col min="14621" max="14621" width="8.85546875" style="4" customWidth="1"/>
    <col min="14622" max="14622" width="12" style="4" customWidth="1"/>
    <col min="14623" max="14625" width="6" style="4" customWidth="1"/>
    <col min="14626" max="14626" width="1.7109375" style="4" customWidth="1"/>
    <col min="14627" max="14627" width="6.140625" style="4" customWidth="1"/>
    <col min="14628" max="14629" width="5.140625" style="4" customWidth="1"/>
    <col min="14630" max="14630" width="1.7109375" style="4" customWidth="1"/>
    <col min="14631" max="14633" width="5" style="4" customWidth="1"/>
    <col min="14634" max="14634" width="1.7109375" style="4" customWidth="1"/>
    <col min="14635" max="14637" width="5" style="4" customWidth="1"/>
    <col min="14638" max="14638" width="1.7109375" style="4" customWidth="1"/>
    <col min="14639" max="14641" width="5" style="4" customWidth="1"/>
    <col min="14642" max="14642" width="1.7109375" style="4" customWidth="1"/>
    <col min="14643" max="14645" width="5.140625" style="4" customWidth="1"/>
    <col min="14646" max="14646" width="1.7109375" style="4" customWidth="1"/>
    <col min="14647" max="14648" width="5" style="4" customWidth="1"/>
    <col min="14649" max="14649" width="5.28515625" style="4" customWidth="1"/>
    <col min="14650" max="14848" width="11.42578125" style="4"/>
    <col min="14849" max="14849" width="16.140625" style="4" customWidth="1"/>
    <col min="14850" max="14850" width="6" style="4" customWidth="1"/>
    <col min="14851" max="14851" width="6" style="4" bestFit="1" customWidth="1"/>
    <col min="14852" max="14852" width="5.7109375" style="4" bestFit="1" customWidth="1"/>
    <col min="14853" max="14853" width="1.7109375" style="4" customWidth="1"/>
    <col min="14854" max="14854" width="6" style="4" bestFit="1" customWidth="1"/>
    <col min="14855" max="14856" width="5" style="4" customWidth="1"/>
    <col min="14857" max="14857" width="1.7109375" style="4" customWidth="1"/>
    <col min="14858" max="14860" width="5" style="4" customWidth="1"/>
    <col min="14861" max="14861" width="1.7109375" style="4" customWidth="1"/>
    <col min="14862" max="14864" width="5.140625" style="4" bestFit="1" customWidth="1"/>
    <col min="14865" max="14865" width="1.7109375" style="4" customWidth="1"/>
    <col min="14866" max="14868" width="5.140625" style="4" bestFit="1" customWidth="1"/>
    <col min="14869" max="14869" width="1.7109375" style="4" customWidth="1"/>
    <col min="14870" max="14872" width="5.140625" style="4" bestFit="1" customWidth="1"/>
    <col min="14873" max="14873" width="1.7109375" style="4" customWidth="1"/>
    <col min="14874" max="14874" width="4.85546875" style="4" bestFit="1" customWidth="1"/>
    <col min="14875" max="14876" width="4.42578125" style="4" customWidth="1"/>
    <col min="14877" max="14877" width="8.85546875" style="4" customWidth="1"/>
    <col min="14878" max="14878" width="12" style="4" customWidth="1"/>
    <col min="14879" max="14881" width="6" style="4" customWidth="1"/>
    <col min="14882" max="14882" width="1.7109375" style="4" customWidth="1"/>
    <col min="14883" max="14883" width="6.140625" style="4" customWidth="1"/>
    <col min="14884" max="14885" width="5.140625" style="4" customWidth="1"/>
    <col min="14886" max="14886" width="1.7109375" style="4" customWidth="1"/>
    <col min="14887" max="14889" width="5" style="4" customWidth="1"/>
    <col min="14890" max="14890" width="1.7109375" style="4" customWidth="1"/>
    <col min="14891" max="14893" width="5" style="4" customWidth="1"/>
    <col min="14894" max="14894" width="1.7109375" style="4" customWidth="1"/>
    <col min="14895" max="14897" width="5" style="4" customWidth="1"/>
    <col min="14898" max="14898" width="1.7109375" style="4" customWidth="1"/>
    <col min="14899" max="14901" width="5.140625" style="4" customWidth="1"/>
    <col min="14902" max="14902" width="1.7109375" style="4" customWidth="1"/>
    <col min="14903" max="14904" width="5" style="4" customWidth="1"/>
    <col min="14905" max="14905" width="5.28515625" style="4" customWidth="1"/>
    <col min="14906" max="15104" width="11.42578125" style="4"/>
    <col min="15105" max="15105" width="16.140625" style="4" customWidth="1"/>
    <col min="15106" max="15106" width="6" style="4" customWidth="1"/>
    <col min="15107" max="15107" width="6" style="4" bestFit="1" customWidth="1"/>
    <col min="15108" max="15108" width="5.7109375" style="4" bestFit="1" customWidth="1"/>
    <col min="15109" max="15109" width="1.7109375" style="4" customWidth="1"/>
    <col min="15110" max="15110" width="6" style="4" bestFit="1" customWidth="1"/>
    <col min="15111" max="15112" width="5" style="4" customWidth="1"/>
    <col min="15113" max="15113" width="1.7109375" style="4" customWidth="1"/>
    <col min="15114" max="15116" width="5" style="4" customWidth="1"/>
    <col min="15117" max="15117" width="1.7109375" style="4" customWidth="1"/>
    <col min="15118" max="15120" width="5.140625" style="4" bestFit="1" customWidth="1"/>
    <col min="15121" max="15121" width="1.7109375" style="4" customWidth="1"/>
    <col min="15122" max="15124" width="5.140625" style="4" bestFit="1" customWidth="1"/>
    <col min="15125" max="15125" width="1.7109375" style="4" customWidth="1"/>
    <col min="15126" max="15128" width="5.140625" style="4" bestFit="1" customWidth="1"/>
    <col min="15129" max="15129" width="1.7109375" style="4" customWidth="1"/>
    <col min="15130" max="15130" width="4.85546875" style="4" bestFit="1" customWidth="1"/>
    <col min="15131" max="15132" width="4.42578125" style="4" customWidth="1"/>
    <col min="15133" max="15133" width="8.85546875" style="4" customWidth="1"/>
    <col min="15134" max="15134" width="12" style="4" customWidth="1"/>
    <col min="15135" max="15137" width="6" style="4" customWidth="1"/>
    <col min="15138" max="15138" width="1.7109375" style="4" customWidth="1"/>
    <col min="15139" max="15139" width="6.140625" style="4" customWidth="1"/>
    <col min="15140" max="15141" width="5.140625" style="4" customWidth="1"/>
    <col min="15142" max="15142" width="1.7109375" style="4" customWidth="1"/>
    <col min="15143" max="15145" width="5" style="4" customWidth="1"/>
    <col min="15146" max="15146" width="1.7109375" style="4" customWidth="1"/>
    <col min="15147" max="15149" width="5" style="4" customWidth="1"/>
    <col min="15150" max="15150" width="1.7109375" style="4" customWidth="1"/>
    <col min="15151" max="15153" width="5" style="4" customWidth="1"/>
    <col min="15154" max="15154" width="1.7109375" style="4" customWidth="1"/>
    <col min="15155" max="15157" width="5.140625" style="4" customWidth="1"/>
    <col min="15158" max="15158" width="1.7109375" style="4" customWidth="1"/>
    <col min="15159" max="15160" width="5" style="4" customWidth="1"/>
    <col min="15161" max="15161" width="5.28515625" style="4" customWidth="1"/>
    <col min="15162" max="15360" width="11.42578125" style="4"/>
    <col min="15361" max="15361" width="16.140625" style="4" customWidth="1"/>
    <col min="15362" max="15362" width="6" style="4" customWidth="1"/>
    <col min="15363" max="15363" width="6" style="4" bestFit="1" customWidth="1"/>
    <col min="15364" max="15364" width="5.7109375" style="4" bestFit="1" customWidth="1"/>
    <col min="15365" max="15365" width="1.7109375" style="4" customWidth="1"/>
    <col min="15366" max="15366" width="6" style="4" bestFit="1" customWidth="1"/>
    <col min="15367" max="15368" width="5" style="4" customWidth="1"/>
    <col min="15369" max="15369" width="1.7109375" style="4" customWidth="1"/>
    <col min="15370" max="15372" width="5" style="4" customWidth="1"/>
    <col min="15373" max="15373" width="1.7109375" style="4" customWidth="1"/>
    <col min="15374" max="15376" width="5.140625" style="4" bestFit="1" customWidth="1"/>
    <col min="15377" max="15377" width="1.7109375" style="4" customWidth="1"/>
    <col min="15378" max="15380" width="5.140625" style="4" bestFit="1" customWidth="1"/>
    <col min="15381" max="15381" width="1.7109375" style="4" customWidth="1"/>
    <col min="15382" max="15384" width="5.140625" style="4" bestFit="1" customWidth="1"/>
    <col min="15385" max="15385" width="1.7109375" style="4" customWidth="1"/>
    <col min="15386" max="15386" width="4.85546875" style="4" bestFit="1" customWidth="1"/>
    <col min="15387" max="15388" width="4.42578125" style="4" customWidth="1"/>
    <col min="15389" max="15389" width="8.85546875" style="4" customWidth="1"/>
    <col min="15390" max="15390" width="12" style="4" customWidth="1"/>
    <col min="15391" max="15393" width="6" style="4" customWidth="1"/>
    <col min="15394" max="15394" width="1.7109375" style="4" customWidth="1"/>
    <col min="15395" max="15395" width="6.140625" style="4" customWidth="1"/>
    <col min="15396" max="15397" width="5.140625" style="4" customWidth="1"/>
    <col min="15398" max="15398" width="1.7109375" style="4" customWidth="1"/>
    <col min="15399" max="15401" width="5" style="4" customWidth="1"/>
    <col min="15402" max="15402" width="1.7109375" style="4" customWidth="1"/>
    <col min="15403" max="15405" width="5" style="4" customWidth="1"/>
    <col min="15406" max="15406" width="1.7109375" style="4" customWidth="1"/>
    <col min="15407" max="15409" width="5" style="4" customWidth="1"/>
    <col min="15410" max="15410" width="1.7109375" style="4" customWidth="1"/>
    <col min="15411" max="15413" width="5.140625" style="4" customWidth="1"/>
    <col min="15414" max="15414" width="1.7109375" style="4" customWidth="1"/>
    <col min="15415" max="15416" width="5" style="4" customWidth="1"/>
    <col min="15417" max="15417" width="5.28515625" style="4" customWidth="1"/>
    <col min="15418" max="15616" width="11.42578125" style="4"/>
    <col min="15617" max="15617" width="16.140625" style="4" customWidth="1"/>
    <col min="15618" max="15618" width="6" style="4" customWidth="1"/>
    <col min="15619" max="15619" width="6" style="4" bestFit="1" customWidth="1"/>
    <col min="15620" max="15620" width="5.7109375" style="4" bestFit="1" customWidth="1"/>
    <col min="15621" max="15621" width="1.7109375" style="4" customWidth="1"/>
    <col min="15622" max="15622" width="6" style="4" bestFit="1" customWidth="1"/>
    <col min="15623" max="15624" width="5" style="4" customWidth="1"/>
    <col min="15625" max="15625" width="1.7109375" style="4" customWidth="1"/>
    <col min="15626" max="15628" width="5" style="4" customWidth="1"/>
    <col min="15629" max="15629" width="1.7109375" style="4" customWidth="1"/>
    <col min="15630" max="15632" width="5.140625" style="4" bestFit="1" customWidth="1"/>
    <col min="15633" max="15633" width="1.7109375" style="4" customWidth="1"/>
    <col min="15634" max="15636" width="5.140625" style="4" bestFit="1" customWidth="1"/>
    <col min="15637" max="15637" width="1.7109375" style="4" customWidth="1"/>
    <col min="15638" max="15640" width="5.140625" style="4" bestFit="1" customWidth="1"/>
    <col min="15641" max="15641" width="1.7109375" style="4" customWidth="1"/>
    <col min="15642" max="15642" width="4.85546875" style="4" bestFit="1" customWidth="1"/>
    <col min="15643" max="15644" width="4.42578125" style="4" customWidth="1"/>
    <col min="15645" max="15645" width="8.85546875" style="4" customWidth="1"/>
    <col min="15646" max="15646" width="12" style="4" customWidth="1"/>
    <col min="15647" max="15649" width="6" style="4" customWidth="1"/>
    <col min="15650" max="15650" width="1.7109375" style="4" customWidth="1"/>
    <col min="15651" max="15651" width="6.140625" style="4" customWidth="1"/>
    <col min="15652" max="15653" width="5.140625" style="4" customWidth="1"/>
    <col min="15654" max="15654" width="1.7109375" style="4" customWidth="1"/>
    <col min="15655" max="15657" width="5" style="4" customWidth="1"/>
    <col min="15658" max="15658" width="1.7109375" style="4" customWidth="1"/>
    <col min="15659" max="15661" width="5" style="4" customWidth="1"/>
    <col min="15662" max="15662" width="1.7109375" style="4" customWidth="1"/>
    <col min="15663" max="15665" width="5" style="4" customWidth="1"/>
    <col min="15666" max="15666" width="1.7109375" style="4" customWidth="1"/>
    <col min="15667" max="15669" width="5.140625" style="4" customWidth="1"/>
    <col min="15670" max="15670" width="1.7109375" style="4" customWidth="1"/>
    <col min="15671" max="15672" width="5" style="4" customWidth="1"/>
    <col min="15673" max="15673" width="5.28515625" style="4" customWidth="1"/>
    <col min="15674" max="15872" width="11.42578125" style="4"/>
    <col min="15873" max="15873" width="16.140625" style="4" customWidth="1"/>
    <col min="15874" max="15874" width="6" style="4" customWidth="1"/>
    <col min="15875" max="15875" width="6" style="4" bestFit="1" customWidth="1"/>
    <col min="15876" max="15876" width="5.7109375" style="4" bestFit="1" customWidth="1"/>
    <col min="15877" max="15877" width="1.7109375" style="4" customWidth="1"/>
    <col min="15878" max="15878" width="6" style="4" bestFit="1" customWidth="1"/>
    <col min="15879" max="15880" width="5" style="4" customWidth="1"/>
    <col min="15881" max="15881" width="1.7109375" style="4" customWidth="1"/>
    <col min="15882" max="15884" width="5" style="4" customWidth="1"/>
    <col min="15885" max="15885" width="1.7109375" style="4" customWidth="1"/>
    <col min="15886" max="15888" width="5.140625" style="4" bestFit="1" customWidth="1"/>
    <col min="15889" max="15889" width="1.7109375" style="4" customWidth="1"/>
    <col min="15890" max="15892" width="5.140625" style="4" bestFit="1" customWidth="1"/>
    <col min="15893" max="15893" width="1.7109375" style="4" customWidth="1"/>
    <col min="15894" max="15896" width="5.140625" style="4" bestFit="1" customWidth="1"/>
    <col min="15897" max="15897" width="1.7109375" style="4" customWidth="1"/>
    <col min="15898" max="15898" width="4.85546875" style="4" bestFit="1" customWidth="1"/>
    <col min="15899" max="15900" width="4.42578125" style="4" customWidth="1"/>
    <col min="15901" max="15901" width="8.85546875" style="4" customWidth="1"/>
    <col min="15902" max="15902" width="12" style="4" customWidth="1"/>
    <col min="15903" max="15905" width="6" style="4" customWidth="1"/>
    <col min="15906" max="15906" width="1.7109375" style="4" customWidth="1"/>
    <col min="15907" max="15907" width="6.140625" style="4" customWidth="1"/>
    <col min="15908" max="15909" width="5.140625" style="4" customWidth="1"/>
    <col min="15910" max="15910" width="1.7109375" style="4" customWidth="1"/>
    <col min="15911" max="15913" width="5" style="4" customWidth="1"/>
    <col min="15914" max="15914" width="1.7109375" style="4" customWidth="1"/>
    <col min="15915" max="15917" width="5" style="4" customWidth="1"/>
    <col min="15918" max="15918" width="1.7109375" style="4" customWidth="1"/>
    <col min="15919" max="15921" width="5" style="4" customWidth="1"/>
    <col min="15922" max="15922" width="1.7109375" style="4" customWidth="1"/>
    <col min="15923" max="15925" width="5.140625" style="4" customWidth="1"/>
    <col min="15926" max="15926" width="1.7109375" style="4" customWidth="1"/>
    <col min="15927" max="15928" width="5" style="4" customWidth="1"/>
    <col min="15929" max="15929" width="5.28515625" style="4" customWidth="1"/>
    <col min="15930" max="16128" width="11.42578125" style="4"/>
    <col min="16129" max="16129" width="16.140625" style="4" customWidth="1"/>
    <col min="16130" max="16130" width="6" style="4" customWidth="1"/>
    <col min="16131" max="16131" width="6" style="4" bestFit="1" customWidth="1"/>
    <col min="16132" max="16132" width="5.7109375" style="4" bestFit="1" customWidth="1"/>
    <col min="16133" max="16133" width="1.7109375" style="4" customWidth="1"/>
    <col min="16134" max="16134" width="6" style="4" bestFit="1" customWidth="1"/>
    <col min="16135" max="16136" width="5" style="4" customWidth="1"/>
    <col min="16137" max="16137" width="1.7109375" style="4" customWidth="1"/>
    <col min="16138" max="16140" width="5" style="4" customWidth="1"/>
    <col min="16141" max="16141" width="1.7109375" style="4" customWidth="1"/>
    <col min="16142" max="16144" width="5.140625" style="4" bestFit="1" customWidth="1"/>
    <col min="16145" max="16145" width="1.7109375" style="4" customWidth="1"/>
    <col min="16146" max="16148" width="5.140625" style="4" bestFit="1" customWidth="1"/>
    <col min="16149" max="16149" width="1.7109375" style="4" customWidth="1"/>
    <col min="16150" max="16152" width="5.140625" style="4" bestFit="1" customWidth="1"/>
    <col min="16153" max="16153" width="1.7109375" style="4" customWidth="1"/>
    <col min="16154" max="16154" width="4.85546875" style="4" bestFit="1" customWidth="1"/>
    <col min="16155" max="16156" width="4.42578125" style="4" customWidth="1"/>
    <col min="16157" max="16157" width="8.85546875" style="4" customWidth="1"/>
    <col min="16158" max="16158" width="12" style="4" customWidth="1"/>
    <col min="16159" max="16161" width="6" style="4" customWidth="1"/>
    <col min="16162" max="16162" width="1.7109375" style="4" customWidth="1"/>
    <col min="16163" max="16163" width="6.140625" style="4" customWidth="1"/>
    <col min="16164" max="16165" width="5.140625" style="4" customWidth="1"/>
    <col min="16166" max="16166" width="1.7109375" style="4" customWidth="1"/>
    <col min="16167" max="16169" width="5" style="4" customWidth="1"/>
    <col min="16170" max="16170" width="1.7109375" style="4" customWidth="1"/>
    <col min="16171" max="16173" width="5" style="4" customWidth="1"/>
    <col min="16174" max="16174" width="1.7109375" style="4" customWidth="1"/>
    <col min="16175" max="16177" width="5" style="4" customWidth="1"/>
    <col min="16178" max="16178" width="1.7109375" style="4" customWidth="1"/>
    <col min="16179" max="16181" width="5.140625" style="4" customWidth="1"/>
    <col min="16182" max="16182" width="1.7109375" style="4" customWidth="1"/>
    <col min="16183" max="16184" width="5" style="4" customWidth="1"/>
    <col min="16185" max="16185" width="5.28515625" style="4" customWidth="1"/>
    <col min="16186" max="16384" width="11.42578125" style="4"/>
  </cols>
  <sheetData>
    <row r="1" spans="1:59" ht="14.25" customHeight="1" thickBot="1" x14ac:dyDescent="0.3">
      <c r="A1" s="318" t="s">
        <v>153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G1" s="258" t="s">
        <v>232</v>
      </c>
    </row>
    <row r="2" spans="1:59" ht="14.25" x14ac:dyDescent="0.25">
      <c r="A2" s="318" t="s">
        <v>28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D2" s="326" t="s">
        <v>99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8" t="s">
        <v>131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D3" s="326" t="s">
        <v>216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8" t="s">
        <v>133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8" t="s">
        <v>141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D5" s="326" t="s">
        <v>176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8" t="s">
        <v>129</v>
      </c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D6" s="326" t="s">
        <v>175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3.5" thickBot="1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ht="15" customHeight="1" thickBot="1" x14ac:dyDescent="0.3">
      <c r="A8" s="309" t="s">
        <v>145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6" t="s">
        <v>145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ht="15" customHeight="1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ht="15" customHeight="1" x14ac:dyDescent="0.25">
      <c r="A10" s="2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D10" s="183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7"/>
    </row>
    <row r="11" spans="1:59" s="26" customFormat="1" ht="15" customHeight="1" x14ac:dyDescent="0.25">
      <c r="A11" s="32" t="s">
        <v>50</v>
      </c>
      <c r="B11" s="109">
        <f>SUM(B13:B39)</f>
        <v>23465</v>
      </c>
      <c r="C11" s="109">
        <f>SUM(C13:C39)</f>
        <v>13948</v>
      </c>
      <c r="D11" s="109">
        <f>SUM(D13:D39)</f>
        <v>9517</v>
      </c>
      <c r="E11" s="109"/>
      <c r="F11" s="109">
        <f>SUM(F13:F39)</f>
        <v>8246</v>
      </c>
      <c r="G11" s="109">
        <f>SUM(G13:G39)</f>
        <v>4905</v>
      </c>
      <c r="H11" s="109">
        <f>SUM(H13:H39)</f>
        <v>3341</v>
      </c>
      <c r="I11" s="109"/>
      <c r="J11" s="109">
        <f>SUM(J13:J39)</f>
        <v>6479</v>
      </c>
      <c r="K11" s="109">
        <f>SUM(K13:K39)</f>
        <v>3904</v>
      </c>
      <c r="L11" s="109">
        <f>SUM(L13:L39)</f>
        <v>2575</v>
      </c>
      <c r="M11" s="109"/>
      <c r="N11" s="109">
        <f>SUM(N13:N39)</f>
        <v>3329</v>
      </c>
      <c r="O11" s="109">
        <f>SUM(O13:O39)</f>
        <v>1974</v>
      </c>
      <c r="P11" s="109">
        <f>SUM(P13:P39)</f>
        <v>1355</v>
      </c>
      <c r="Q11" s="109"/>
      <c r="R11" s="109">
        <f>SUM(R13:R39)</f>
        <v>4338</v>
      </c>
      <c r="S11" s="109">
        <f>SUM(S13:S39)</f>
        <v>2545</v>
      </c>
      <c r="T11" s="109">
        <f>SUM(T13:T39)</f>
        <v>1793</v>
      </c>
      <c r="U11" s="109"/>
      <c r="V11" s="109">
        <f>SUM(V13:V39)</f>
        <v>1073</v>
      </c>
      <c r="W11" s="109">
        <f>SUM(W13:W39)</f>
        <v>620</v>
      </c>
      <c r="X11" s="109">
        <f>SUM(X13:X39)</f>
        <v>453</v>
      </c>
      <c r="Y11" s="109"/>
      <c r="Z11" s="289">
        <f t="shared" ref="Z11:AB11" si="0">SUM(Z13:Z39)</f>
        <v>0</v>
      </c>
      <c r="AA11" s="289">
        <f t="shared" si="0"/>
        <v>0</v>
      </c>
      <c r="AB11" s="289">
        <f t="shared" si="0"/>
        <v>0</v>
      </c>
      <c r="AD11" s="185" t="s">
        <v>50</v>
      </c>
      <c r="AE11" s="190">
        <f>SUM(AE13:AE39)</f>
        <v>231376</v>
      </c>
      <c r="AF11" s="190">
        <f>SUM(AF13:AF39)</f>
        <v>115746</v>
      </c>
      <c r="AG11" s="190">
        <f>SUM(AG13:AG39)</f>
        <v>115630</v>
      </c>
      <c r="AH11" s="190"/>
      <c r="AI11" s="190">
        <f>SUM(AI13:AI39)</f>
        <v>65321</v>
      </c>
      <c r="AJ11" s="190">
        <f>SUM(AJ13:AJ39)</f>
        <v>34298</v>
      </c>
      <c r="AK11" s="144">
        <f>+AI11-AJ11</f>
        <v>31023</v>
      </c>
      <c r="AL11" s="190"/>
      <c r="AM11" s="190">
        <f>SUM(AM13:AM39)</f>
        <v>51089</v>
      </c>
      <c r="AN11" s="190">
        <f>SUM(AN13:AN39)</f>
        <v>25975</v>
      </c>
      <c r="AO11" s="144">
        <f>+AM11-AN11</f>
        <v>25114</v>
      </c>
      <c r="AP11" s="190"/>
      <c r="AQ11" s="190">
        <f>SUM(AQ13:AQ39)</f>
        <v>42110</v>
      </c>
      <c r="AR11" s="190">
        <f>SUM(AR13:AR39)</f>
        <v>20742</v>
      </c>
      <c r="AS11" s="144">
        <f>+AQ11-AR11</f>
        <v>21368</v>
      </c>
      <c r="AT11" s="190"/>
      <c r="AU11" s="190">
        <f>SUM(AU13:AU39)</f>
        <v>40622</v>
      </c>
      <c r="AV11" s="190">
        <f>SUM(AV13:AV39)</f>
        <v>19737</v>
      </c>
      <c r="AW11" s="144">
        <f>+AU11-AV11</f>
        <v>20885</v>
      </c>
      <c r="AX11" s="190"/>
      <c r="AY11" s="190">
        <f>SUM(AY13:AY39)</f>
        <v>31652</v>
      </c>
      <c r="AZ11" s="190">
        <f>SUM(AZ13:AZ39)</f>
        <v>14751</v>
      </c>
      <c r="BA11" s="144">
        <f>+AY11-AZ11</f>
        <v>16901</v>
      </c>
      <c r="BB11" s="190"/>
      <c r="BC11" s="190">
        <f>SUM(BC13:BC39)</f>
        <v>582</v>
      </c>
      <c r="BD11" s="190">
        <f>SUM(BD13:BD39)</f>
        <v>243</v>
      </c>
      <c r="BE11" s="144">
        <f>+BC11-BD11</f>
        <v>339</v>
      </c>
    </row>
    <row r="12" spans="1:59" ht="15" customHeight="1" x14ac:dyDescent="0.25">
      <c r="A12" s="25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76"/>
      <c r="AA12" s="276"/>
      <c r="AB12" s="276"/>
      <c r="AD12" s="145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</row>
    <row r="13" spans="1:59" ht="15" customHeight="1" x14ac:dyDescent="0.25">
      <c r="A13" s="4" t="s">
        <v>51</v>
      </c>
      <c r="B13" s="28">
        <v>1986</v>
      </c>
      <c r="C13" s="28">
        <v>1065</v>
      </c>
      <c r="D13" s="28">
        <v>921</v>
      </c>
      <c r="E13" s="28"/>
      <c r="F13" s="28">
        <v>800</v>
      </c>
      <c r="G13" s="28">
        <v>444</v>
      </c>
      <c r="H13" s="241">
        <f>+F13-G13</f>
        <v>356</v>
      </c>
      <c r="I13" s="28"/>
      <c r="J13" s="28">
        <v>528</v>
      </c>
      <c r="K13" s="28">
        <v>252</v>
      </c>
      <c r="L13" s="241">
        <f>+J13-K13</f>
        <v>276</v>
      </c>
      <c r="M13" s="28"/>
      <c r="N13" s="28">
        <v>260</v>
      </c>
      <c r="O13" s="28">
        <v>159</v>
      </c>
      <c r="P13" s="241">
        <f>+N13-O13</f>
        <v>101</v>
      </c>
      <c r="Q13" s="28"/>
      <c r="R13" s="28">
        <v>349</v>
      </c>
      <c r="S13" s="28">
        <v>188</v>
      </c>
      <c r="T13" s="241">
        <f>+R13-S13</f>
        <v>161</v>
      </c>
      <c r="U13" s="28"/>
      <c r="V13" s="28">
        <v>49</v>
      </c>
      <c r="W13" s="28">
        <v>22</v>
      </c>
      <c r="X13" s="241">
        <f>+V13-W13</f>
        <v>27</v>
      </c>
      <c r="Y13" s="28"/>
      <c r="Z13" s="276">
        <v>0</v>
      </c>
      <c r="AA13" s="276">
        <v>0</v>
      </c>
      <c r="AB13" s="279">
        <f>+Z13-AA13</f>
        <v>0</v>
      </c>
      <c r="AD13" s="145" t="s">
        <v>51</v>
      </c>
      <c r="AE13" s="146">
        <v>16745</v>
      </c>
      <c r="AF13" s="146">
        <v>8613</v>
      </c>
      <c r="AG13" s="146">
        <v>8132</v>
      </c>
      <c r="AH13" s="146"/>
      <c r="AI13" s="146">
        <v>5085</v>
      </c>
      <c r="AJ13" s="146">
        <v>2813</v>
      </c>
      <c r="AK13" s="144">
        <f>+AI13-AJ13</f>
        <v>2272</v>
      </c>
      <c r="AL13" s="146"/>
      <c r="AM13" s="146">
        <v>3679</v>
      </c>
      <c r="AN13" s="146">
        <v>1859</v>
      </c>
      <c r="AO13" s="144">
        <f>+AM13-AN13</f>
        <v>1820</v>
      </c>
      <c r="AP13" s="146"/>
      <c r="AQ13" s="146">
        <v>2911</v>
      </c>
      <c r="AR13" s="146">
        <v>1427</v>
      </c>
      <c r="AS13" s="144">
        <f>+AQ13-AR13</f>
        <v>1484</v>
      </c>
      <c r="AT13" s="146"/>
      <c r="AU13" s="146">
        <v>2966</v>
      </c>
      <c r="AV13" s="146">
        <v>1472</v>
      </c>
      <c r="AW13" s="144">
        <f>+AU13-AV13</f>
        <v>1494</v>
      </c>
      <c r="AX13" s="146"/>
      <c r="AY13" s="146">
        <v>2085</v>
      </c>
      <c r="AZ13" s="146">
        <v>1023</v>
      </c>
      <c r="BA13" s="144">
        <f>+AY13-AZ13</f>
        <v>1062</v>
      </c>
      <c r="BB13" s="146"/>
      <c r="BC13" s="146">
        <v>19</v>
      </c>
      <c r="BD13" s="146">
        <v>19</v>
      </c>
      <c r="BE13" s="144">
        <f>+BC13-BD13</f>
        <v>0</v>
      </c>
    </row>
    <row r="14" spans="1:59" ht="15" customHeight="1" x14ac:dyDescent="0.25">
      <c r="A14" s="4" t="s">
        <v>52</v>
      </c>
      <c r="B14" s="28">
        <v>1981</v>
      </c>
      <c r="C14" s="28">
        <v>1165</v>
      </c>
      <c r="D14" s="28">
        <v>816</v>
      </c>
      <c r="E14" s="28"/>
      <c r="F14" s="28">
        <v>655</v>
      </c>
      <c r="G14" s="28">
        <v>393</v>
      </c>
      <c r="H14" s="241">
        <f t="shared" ref="H14:H39" si="1">+F14-G14</f>
        <v>262</v>
      </c>
      <c r="I14" s="28"/>
      <c r="J14" s="28">
        <v>616</v>
      </c>
      <c r="K14" s="28">
        <v>353</v>
      </c>
      <c r="L14" s="241">
        <f t="shared" ref="L14:L39" si="2">+J14-K14</f>
        <v>263</v>
      </c>
      <c r="M14" s="28"/>
      <c r="N14" s="28">
        <v>322</v>
      </c>
      <c r="O14" s="28">
        <v>184</v>
      </c>
      <c r="P14" s="241">
        <f t="shared" ref="P14:P39" si="3">+N14-O14</f>
        <v>138</v>
      </c>
      <c r="Q14" s="28"/>
      <c r="R14" s="28">
        <v>331</v>
      </c>
      <c r="S14" s="28">
        <v>201</v>
      </c>
      <c r="T14" s="241">
        <f t="shared" ref="T14:T39" si="4">+R14-S14</f>
        <v>130</v>
      </c>
      <c r="U14" s="28"/>
      <c r="V14" s="28">
        <v>57</v>
      </c>
      <c r="W14" s="28">
        <v>34</v>
      </c>
      <c r="X14" s="241">
        <f t="shared" ref="X14:X39" si="5">+V14-W14</f>
        <v>23</v>
      </c>
      <c r="Y14" s="28"/>
      <c r="Z14" s="276">
        <v>0</v>
      </c>
      <c r="AA14" s="276">
        <v>0</v>
      </c>
      <c r="AB14" s="279">
        <f t="shared" ref="AB14:AB39" si="6">+Z14-AA14</f>
        <v>0</v>
      </c>
      <c r="AD14" s="145" t="s">
        <v>52</v>
      </c>
      <c r="AE14" s="146">
        <v>20829</v>
      </c>
      <c r="AF14" s="146">
        <v>10436</v>
      </c>
      <c r="AG14" s="146">
        <v>10393</v>
      </c>
      <c r="AH14" s="146"/>
      <c r="AI14" s="146">
        <v>5526</v>
      </c>
      <c r="AJ14" s="146">
        <v>2888</v>
      </c>
      <c r="AK14" s="144">
        <f t="shared" ref="AK14:AK39" si="7">+AI14-AJ14</f>
        <v>2638</v>
      </c>
      <c r="AL14" s="146"/>
      <c r="AM14" s="146">
        <v>4555</v>
      </c>
      <c r="AN14" s="146">
        <v>2285</v>
      </c>
      <c r="AO14" s="144">
        <f t="shared" ref="AO14:AO39" si="8">+AM14-AN14</f>
        <v>2270</v>
      </c>
      <c r="AP14" s="146"/>
      <c r="AQ14" s="146">
        <v>4020</v>
      </c>
      <c r="AR14" s="146">
        <v>2015</v>
      </c>
      <c r="AS14" s="144">
        <f t="shared" ref="AS14:AS39" si="9">+AQ14-AR14</f>
        <v>2005</v>
      </c>
      <c r="AT14" s="146"/>
      <c r="AU14" s="146">
        <v>3597</v>
      </c>
      <c r="AV14" s="146">
        <v>1768</v>
      </c>
      <c r="AW14" s="144">
        <f t="shared" ref="AW14:AW39" si="10">+AU14-AV14</f>
        <v>1829</v>
      </c>
      <c r="AX14" s="146"/>
      <c r="AY14" s="146">
        <v>3031</v>
      </c>
      <c r="AZ14" s="146">
        <v>1448</v>
      </c>
      <c r="BA14" s="144">
        <f t="shared" ref="BA14:BA39" si="11">+AY14-AZ14</f>
        <v>1583</v>
      </c>
      <c r="BB14" s="146"/>
      <c r="BC14" s="146">
        <v>100</v>
      </c>
      <c r="BD14" s="146">
        <v>32</v>
      </c>
      <c r="BE14" s="144">
        <f t="shared" ref="BE14:BE39" si="12">+BC14-BD14</f>
        <v>68</v>
      </c>
    </row>
    <row r="15" spans="1:59" ht="15" customHeight="1" x14ac:dyDescent="0.25">
      <c r="A15" s="4" t="s">
        <v>53</v>
      </c>
      <c r="B15" s="28">
        <v>1658</v>
      </c>
      <c r="C15" s="28">
        <v>965</v>
      </c>
      <c r="D15" s="28">
        <v>693</v>
      </c>
      <c r="E15" s="28"/>
      <c r="F15" s="28">
        <v>654</v>
      </c>
      <c r="G15" s="28">
        <v>363</v>
      </c>
      <c r="H15" s="241">
        <f t="shared" si="1"/>
        <v>291</v>
      </c>
      <c r="I15" s="28"/>
      <c r="J15" s="28">
        <v>478</v>
      </c>
      <c r="K15" s="28">
        <v>293</v>
      </c>
      <c r="L15" s="241">
        <f t="shared" si="2"/>
        <v>185</v>
      </c>
      <c r="M15" s="28"/>
      <c r="N15" s="28">
        <v>246</v>
      </c>
      <c r="O15" s="28">
        <v>145</v>
      </c>
      <c r="P15" s="241">
        <f t="shared" si="3"/>
        <v>101</v>
      </c>
      <c r="Q15" s="28"/>
      <c r="R15" s="28">
        <v>245</v>
      </c>
      <c r="S15" s="28">
        <v>149</v>
      </c>
      <c r="T15" s="241">
        <f t="shared" si="4"/>
        <v>96</v>
      </c>
      <c r="U15" s="28"/>
      <c r="V15" s="28">
        <v>35</v>
      </c>
      <c r="W15" s="28">
        <v>15</v>
      </c>
      <c r="X15" s="241">
        <f t="shared" si="5"/>
        <v>20</v>
      </c>
      <c r="Y15" s="28"/>
      <c r="Z15" s="276">
        <v>0</v>
      </c>
      <c r="AA15" s="276">
        <v>0</v>
      </c>
      <c r="AB15" s="279">
        <f t="shared" si="6"/>
        <v>0</v>
      </c>
      <c r="AD15" s="145" t="s">
        <v>53</v>
      </c>
      <c r="AE15" s="146">
        <v>16258</v>
      </c>
      <c r="AF15" s="146">
        <v>8101</v>
      </c>
      <c r="AG15" s="146">
        <v>8157</v>
      </c>
      <c r="AH15" s="146"/>
      <c r="AI15" s="146">
        <v>4901</v>
      </c>
      <c r="AJ15" s="146">
        <v>2519</v>
      </c>
      <c r="AK15" s="144">
        <f t="shared" si="7"/>
        <v>2382</v>
      </c>
      <c r="AL15" s="146"/>
      <c r="AM15" s="146">
        <v>3696</v>
      </c>
      <c r="AN15" s="146">
        <v>1846</v>
      </c>
      <c r="AO15" s="144">
        <f t="shared" si="8"/>
        <v>1850</v>
      </c>
      <c r="AP15" s="146"/>
      <c r="AQ15" s="146">
        <v>2991</v>
      </c>
      <c r="AR15" s="146">
        <v>1427</v>
      </c>
      <c r="AS15" s="144">
        <f t="shared" si="9"/>
        <v>1564</v>
      </c>
      <c r="AT15" s="146"/>
      <c r="AU15" s="146">
        <v>2485</v>
      </c>
      <c r="AV15" s="146">
        <v>1259</v>
      </c>
      <c r="AW15" s="144">
        <f t="shared" si="10"/>
        <v>1226</v>
      </c>
      <c r="AX15" s="146"/>
      <c r="AY15" s="146">
        <v>2016</v>
      </c>
      <c r="AZ15" s="146">
        <v>987</v>
      </c>
      <c r="BA15" s="144">
        <f t="shared" si="11"/>
        <v>1029</v>
      </c>
      <c r="BB15" s="146"/>
      <c r="BC15" s="146">
        <v>169</v>
      </c>
      <c r="BD15" s="146">
        <v>63</v>
      </c>
      <c r="BE15" s="144">
        <f t="shared" si="12"/>
        <v>106</v>
      </c>
    </row>
    <row r="16" spans="1:59" ht="15" customHeight="1" x14ac:dyDescent="0.25">
      <c r="A16" s="4" t="s">
        <v>54</v>
      </c>
      <c r="B16" s="28">
        <v>2137</v>
      </c>
      <c r="C16" s="28">
        <v>1241</v>
      </c>
      <c r="D16" s="28">
        <v>896</v>
      </c>
      <c r="E16" s="28"/>
      <c r="F16" s="28">
        <v>850</v>
      </c>
      <c r="G16" s="28">
        <v>501</v>
      </c>
      <c r="H16" s="241">
        <f t="shared" si="1"/>
        <v>349</v>
      </c>
      <c r="I16" s="28"/>
      <c r="J16" s="28">
        <v>485</v>
      </c>
      <c r="K16" s="28">
        <v>297</v>
      </c>
      <c r="L16" s="241">
        <f t="shared" si="2"/>
        <v>188</v>
      </c>
      <c r="M16" s="28"/>
      <c r="N16" s="28">
        <v>338</v>
      </c>
      <c r="O16" s="28">
        <v>193</v>
      </c>
      <c r="P16" s="241">
        <f t="shared" si="3"/>
        <v>145</v>
      </c>
      <c r="Q16" s="28"/>
      <c r="R16" s="28">
        <v>356</v>
      </c>
      <c r="S16" s="28">
        <v>188</v>
      </c>
      <c r="T16" s="241">
        <f t="shared" si="4"/>
        <v>168</v>
      </c>
      <c r="U16" s="28"/>
      <c r="V16" s="28">
        <v>108</v>
      </c>
      <c r="W16" s="28">
        <v>62</v>
      </c>
      <c r="X16" s="241">
        <f t="shared" si="5"/>
        <v>46</v>
      </c>
      <c r="Y16" s="28"/>
      <c r="Z16" s="276">
        <v>0</v>
      </c>
      <c r="AA16" s="276">
        <v>0</v>
      </c>
      <c r="AB16" s="279">
        <f t="shared" si="6"/>
        <v>0</v>
      </c>
      <c r="AD16" s="145" t="s">
        <v>54</v>
      </c>
      <c r="AE16" s="146">
        <v>13018</v>
      </c>
      <c r="AF16" s="146">
        <v>6358</v>
      </c>
      <c r="AG16" s="146">
        <v>6660</v>
      </c>
      <c r="AH16" s="146"/>
      <c r="AI16" s="146">
        <v>4066</v>
      </c>
      <c r="AJ16" s="146">
        <v>2103</v>
      </c>
      <c r="AK16" s="144">
        <f t="shared" si="7"/>
        <v>1963</v>
      </c>
      <c r="AL16" s="146"/>
      <c r="AM16" s="146">
        <v>2889</v>
      </c>
      <c r="AN16" s="146">
        <v>1402</v>
      </c>
      <c r="AO16" s="144">
        <f t="shared" si="8"/>
        <v>1487</v>
      </c>
      <c r="AP16" s="146"/>
      <c r="AQ16" s="146">
        <v>2568</v>
      </c>
      <c r="AR16" s="146">
        <v>1262</v>
      </c>
      <c r="AS16" s="144">
        <f t="shared" si="9"/>
        <v>1306</v>
      </c>
      <c r="AT16" s="146"/>
      <c r="AU16" s="146">
        <v>2072</v>
      </c>
      <c r="AV16" s="146">
        <v>966</v>
      </c>
      <c r="AW16" s="144">
        <f t="shared" si="10"/>
        <v>1106</v>
      </c>
      <c r="AX16" s="146"/>
      <c r="AY16" s="146">
        <v>1423</v>
      </c>
      <c r="AZ16" s="146">
        <v>625</v>
      </c>
      <c r="BA16" s="144">
        <f t="shared" si="11"/>
        <v>798</v>
      </c>
      <c r="BB16" s="146"/>
      <c r="BC16" s="146">
        <v>0</v>
      </c>
      <c r="BD16" s="146">
        <v>0</v>
      </c>
      <c r="BE16" s="144">
        <f t="shared" si="12"/>
        <v>0</v>
      </c>
    </row>
    <row r="17" spans="1:57" ht="15" customHeight="1" x14ac:dyDescent="0.25">
      <c r="A17" s="4" t="s">
        <v>55</v>
      </c>
      <c r="B17" s="28">
        <v>328</v>
      </c>
      <c r="C17" s="28">
        <v>203</v>
      </c>
      <c r="D17" s="28">
        <v>125</v>
      </c>
      <c r="E17" s="28"/>
      <c r="F17" s="28">
        <v>94</v>
      </c>
      <c r="G17" s="28">
        <v>68</v>
      </c>
      <c r="H17" s="241">
        <f t="shared" si="1"/>
        <v>26</v>
      </c>
      <c r="I17" s="28"/>
      <c r="J17" s="28">
        <v>82</v>
      </c>
      <c r="K17" s="28">
        <v>54</v>
      </c>
      <c r="L17" s="241">
        <f t="shared" si="2"/>
        <v>28</v>
      </c>
      <c r="M17" s="28"/>
      <c r="N17" s="28">
        <v>38</v>
      </c>
      <c r="O17" s="28">
        <v>21</v>
      </c>
      <c r="P17" s="241">
        <f t="shared" si="3"/>
        <v>17</v>
      </c>
      <c r="Q17" s="28"/>
      <c r="R17" s="28">
        <v>97</v>
      </c>
      <c r="S17" s="28">
        <v>48</v>
      </c>
      <c r="T17" s="241">
        <f t="shared" si="4"/>
        <v>49</v>
      </c>
      <c r="U17" s="28"/>
      <c r="V17" s="28">
        <v>17</v>
      </c>
      <c r="W17" s="28">
        <v>12</v>
      </c>
      <c r="X17" s="241">
        <f t="shared" si="5"/>
        <v>5</v>
      </c>
      <c r="Y17" s="28"/>
      <c r="Z17" s="276">
        <v>0</v>
      </c>
      <c r="AA17" s="276">
        <v>0</v>
      </c>
      <c r="AB17" s="279">
        <f t="shared" si="6"/>
        <v>0</v>
      </c>
      <c r="AD17" s="145" t="s">
        <v>55</v>
      </c>
      <c r="AE17" s="146">
        <v>3259</v>
      </c>
      <c r="AF17" s="146">
        <v>1641</v>
      </c>
      <c r="AG17" s="146">
        <v>1618</v>
      </c>
      <c r="AH17" s="146"/>
      <c r="AI17" s="146">
        <v>774</v>
      </c>
      <c r="AJ17" s="146">
        <v>417</v>
      </c>
      <c r="AK17" s="144">
        <f t="shared" si="7"/>
        <v>357</v>
      </c>
      <c r="AL17" s="146"/>
      <c r="AM17" s="146">
        <v>706</v>
      </c>
      <c r="AN17" s="146">
        <v>378</v>
      </c>
      <c r="AO17" s="144">
        <f t="shared" si="8"/>
        <v>328</v>
      </c>
      <c r="AP17" s="146"/>
      <c r="AQ17" s="146">
        <v>621</v>
      </c>
      <c r="AR17" s="146">
        <v>304</v>
      </c>
      <c r="AS17" s="144">
        <f t="shared" si="9"/>
        <v>317</v>
      </c>
      <c r="AT17" s="146"/>
      <c r="AU17" s="146">
        <v>653</v>
      </c>
      <c r="AV17" s="146">
        <v>304</v>
      </c>
      <c r="AW17" s="144">
        <f t="shared" si="10"/>
        <v>349</v>
      </c>
      <c r="AX17" s="146"/>
      <c r="AY17" s="146">
        <v>495</v>
      </c>
      <c r="AZ17" s="146">
        <v>232</v>
      </c>
      <c r="BA17" s="144">
        <f t="shared" si="11"/>
        <v>263</v>
      </c>
      <c r="BB17" s="146"/>
      <c r="BC17" s="146">
        <v>10</v>
      </c>
      <c r="BD17" s="146">
        <v>6</v>
      </c>
      <c r="BE17" s="144">
        <f t="shared" si="12"/>
        <v>4</v>
      </c>
    </row>
    <row r="18" spans="1:57" ht="15" customHeight="1" x14ac:dyDescent="0.25">
      <c r="A18" s="4" t="s">
        <v>56</v>
      </c>
      <c r="B18" s="28">
        <v>1032</v>
      </c>
      <c r="C18" s="28">
        <v>629</v>
      </c>
      <c r="D18" s="28">
        <v>403</v>
      </c>
      <c r="E18" s="28"/>
      <c r="F18" s="28">
        <v>262</v>
      </c>
      <c r="G18" s="28">
        <v>173</v>
      </c>
      <c r="H18" s="241">
        <f t="shared" si="1"/>
        <v>89</v>
      </c>
      <c r="I18" s="28"/>
      <c r="J18" s="28">
        <v>265</v>
      </c>
      <c r="K18" s="28">
        <v>176</v>
      </c>
      <c r="L18" s="241">
        <f t="shared" si="2"/>
        <v>89</v>
      </c>
      <c r="M18" s="28"/>
      <c r="N18" s="28">
        <v>125</v>
      </c>
      <c r="O18" s="28">
        <v>71</v>
      </c>
      <c r="P18" s="241">
        <f t="shared" si="3"/>
        <v>54</v>
      </c>
      <c r="Q18" s="28"/>
      <c r="R18" s="28">
        <v>207</v>
      </c>
      <c r="S18" s="28">
        <v>126</v>
      </c>
      <c r="T18" s="241">
        <f t="shared" si="4"/>
        <v>81</v>
      </c>
      <c r="U18" s="28"/>
      <c r="V18" s="28">
        <v>173</v>
      </c>
      <c r="W18" s="28">
        <v>83</v>
      </c>
      <c r="X18" s="241">
        <f t="shared" si="5"/>
        <v>90</v>
      </c>
      <c r="Y18" s="28"/>
      <c r="Z18" s="276">
        <v>0</v>
      </c>
      <c r="AA18" s="276">
        <v>0</v>
      </c>
      <c r="AB18" s="279">
        <f t="shared" si="6"/>
        <v>0</v>
      </c>
      <c r="AD18" s="145" t="s">
        <v>56</v>
      </c>
      <c r="AE18" s="146">
        <v>8084</v>
      </c>
      <c r="AF18" s="146">
        <v>4069</v>
      </c>
      <c r="AG18" s="146">
        <v>4015</v>
      </c>
      <c r="AH18" s="146"/>
      <c r="AI18" s="146">
        <v>2060</v>
      </c>
      <c r="AJ18" s="146">
        <v>1118</v>
      </c>
      <c r="AK18" s="144">
        <f t="shared" si="7"/>
        <v>942</v>
      </c>
      <c r="AL18" s="146"/>
      <c r="AM18" s="146">
        <v>1827</v>
      </c>
      <c r="AN18" s="146">
        <v>914</v>
      </c>
      <c r="AO18" s="144">
        <f t="shared" si="8"/>
        <v>913</v>
      </c>
      <c r="AP18" s="146"/>
      <c r="AQ18" s="146">
        <v>1452</v>
      </c>
      <c r="AR18" s="146">
        <v>738</v>
      </c>
      <c r="AS18" s="144">
        <f t="shared" si="9"/>
        <v>714</v>
      </c>
      <c r="AT18" s="146"/>
      <c r="AU18" s="146">
        <v>1504</v>
      </c>
      <c r="AV18" s="146">
        <v>719</v>
      </c>
      <c r="AW18" s="144">
        <f t="shared" si="10"/>
        <v>785</v>
      </c>
      <c r="AX18" s="146"/>
      <c r="AY18" s="146">
        <v>1241</v>
      </c>
      <c r="AZ18" s="146">
        <v>580</v>
      </c>
      <c r="BA18" s="144">
        <f t="shared" si="11"/>
        <v>661</v>
      </c>
      <c r="BB18" s="146"/>
      <c r="BC18" s="146">
        <v>0</v>
      </c>
      <c r="BD18" s="146">
        <v>0</v>
      </c>
      <c r="BE18" s="144">
        <f t="shared" si="12"/>
        <v>0</v>
      </c>
    </row>
    <row r="19" spans="1:57" ht="15" customHeight="1" x14ac:dyDescent="0.25">
      <c r="A19" s="4" t="s">
        <v>57</v>
      </c>
      <c r="B19" s="28">
        <v>103</v>
      </c>
      <c r="C19" s="28">
        <v>67</v>
      </c>
      <c r="D19" s="28">
        <v>36</v>
      </c>
      <c r="E19" s="28"/>
      <c r="F19" s="28">
        <v>20</v>
      </c>
      <c r="G19" s="28">
        <v>15</v>
      </c>
      <c r="H19" s="241">
        <f t="shared" si="1"/>
        <v>5</v>
      </c>
      <c r="I19" s="28"/>
      <c r="J19" s="28">
        <v>25</v>
      </c>
      <c r="K19" s="28">
        <v>16</v>
      </c>
      <c r="L19" s="241">
        <f t="shared" si="2"/>
        <v>9</v>
      </c>
      <c r="M19" s="28"/>
      <c r="N19" s="28">
        <v>20</v>
      </c>
      <c r="O19" s="28">
        <v>12</v>
      </c>
      <c r="P19" s="241">
        <f t="shared" si="3"/>
        <v>8</v>
      </c>
      <c r="Q19" s="28"/>
      <c r="R19" s="28">
        <v>33</v>
      </c>
      <c r="S19" s="28">
        <v>23</v>
      </c>
      <c r="T19" s="241">
        <f t="shared" si="4"/>
        <v>10</v>
      </c>
      <c r="U19" s="28"/>
      <c r="V19" s="28">
        <v>5</v>
      </c>
      <c r="W19" s="28">
        <v>1</v>
      </c>
      <c r="X19" s="241">
        <f t="shared" si="5"/>
        <v>4</v>
      </c>
      <c r="Y19" s="28"/>
      <c r="Z19" s="276">
        <v>0</v>
      </c>
      <c r="AA19" s="276">
        <v>0</v>
      </c>
      <c r="AB19" s="279">
        <f t="shared" si="6"/>
        <v>0</v>
      </c>
      <c r="AD19" s="145" t="s">
        <v>57</v>
      </c>
      <c r="AE19" s="146">
        <v>1739</v>
      </c>
      <c r="AF19" s="146">
        <v>878</v>
      </c>
      <c r="AG19" s="146">
        <v>861</v>
      </c>
      <c r="AH19" s="146"/>
      <c r="AI19" s="146">
        <v>377</v>
      </c>
      <c r="AJ19" s="146">
        <v>196</v>
      </c>
      <c r="AK19" s="144">
        <f t="shared" si="7"/>
        <v>181</v>
      </c>
      <c r="AL19" s="146"/>
      <c r="AM19" s="146">
        <v>332</v>
      </c>
      <c r="AN19" s="146">
        <v>175</v>
      </c>
      <c r="AO19" s="144">
        <f t="shared" si="8"/>
        <v>157</v>
      </c>
      <c r="AP19" s="146"/>
      <c r="AQ19" s="146">
        <v>297</v>
      </c>
      <c r="AR19" s="146">
        <v>151</v>
      </c>
      <c r="AS19" s="144">
        <f t="shared" si="9"/>
        <v>146</v>
      </c>
      <c r="AT19" s="146"/>
      <c r="AU19" s="146">
        <v>391</v>
      </c>
      <c r="AV19" s="146">
        <v>196</v>
      </c>
      <c r="AW19" s="144">
        <f t="shared" si="10"/>
        <v>195</v>
      </c>
      <c r="AX19" s="146"/>
      <c r="AY19" s="146">
        <v>323</v>
      </c>
      <c r="AZ19" s="146">
        <v>149</v>
      </c>
      <c r="BA19" s="144">
        <f t="shared" si="11"/>
        <v>174</v>
      </c>
      <c r="BB19" s="146"/>
      <c r="BC19" s="146">
        <v>19</v>
      </c>
      <c r="BD19" s="146">
        <v>11</v>
      </c>
      <c r="BE19" s="144">
        <f t="shared" si="12"/>
        <v>8</v>
      </c>
    </row>
    <row r="20" spans="1:57" ht="15" customHeight="1" x14ac:dyDescent="0.25">
      <c r="A20" s="4" t="s">
        <v>58</v>
      </c>
      <c r="B20" s="28">
        <v>2057</v>
      </c>
      <c r="C20" s="28">
        <v>1280</v>
      </c>
      <c r="D20" s="28">
        <v>777</v>
      </c>
      <c r="E20" s="28"/>
      <c r="F20" s="28">
        <v>719</v>
      </c>
      <c r="G20" s="28">
        <v>441</v>
      </c>
      <c r="H20" s="241">
        <f t="shared" si="1"/>
        <v>278</v>
      </c>
      <c r="I20" s="28"/>
      <c r="J20" s="28">
        <v>619</v>
      </c>
      <c r="K20" s="28">
        <v>396</v>
      </c>
      <c r="L20" s="241">
        <f t="shared" si="2"/>
        <v>223</v>
      </c>
      <c r="M20" s="28"/>
      <c r="N20" s="28">
        <v>270</v>
      </c>
      <c r="O20" s="28">
        <v>155</v>
      </c>
      <c r="P20" s="241">
        <f t="shared" si="3"/>
        <v>115</v>
      </c>
      <c r="Q20" s="28"/>
      <c r="R20" s="28">
        <v>346</v>
      </c>
      <c r="S20" s="28">
        <v>216</v>
      </c>
      <c r="T20" s="241">
        <f t="shared" si="4"/>
        <v>130</v>
      </c>
      <c r="U20" s="28"/>
      <c r="V20" s="28">
        <v>103</v>
      </c>
      <c r="W20" s="28">
        <v>72</v>
      </c>
      <c r="X20" s="241">
        <f t="shared" si="5"/>
        <v>31</v>
      </c>
      <c r="Y20" s="28"/>
      <c r="Z20" s="276">
        <v>0</v>
      </c>
      <c r="AA20" s="276">
        <v>0</v>
      </c>
      <c r="AB20" s="279">
        <f t="shared" si="6"/>
        <v>0</v>
      </c>
      <c r="AD20" s="145" t="s">
        <v>58</v>
      </c>
      <c r="AE20" s="146">
        <v>21641</v>
      </c>
      <c r="AF20" s="146">
        <v>10842</v>
      </c>
      <c r="AG20" s="146">
        <v>10799</v>
      </c>
      <c r="AH20" s="146"/>
      <c r="AI20" s="146">
        <v>6049</v>
      </c>
      <c r="AJ20" s="146">
        <v>3209</v>
      </c>
      <c r="AK20" s="144">
        <f t="shared" si="7"/>
        <v>2840</v>
      </c>
      <c r="AL20" s="146"/>
      <c r="AM20" s="146">
        <v>4905</v>
      </c>
      <c r="AN20" s="146">
        <v>2528</v>
      </c>
      <c r="AO20" s="144">
        <f t="shared" si="8"/>
        <v>2377</v>
      </c>
      <c r="AP20" s="146"/>
      <c r="AQ20" s="146">
        <v>3941</v>
      </c>
      <c r="AR20" s="146">
        <v>1873</v>
      </c>
      <c r="AS20" s="144">
        <f t="shared" si="9"/>
        <v>2068</v>
      </c>
      <c r="AT20" s="146"/>
      <c r="AU20" s="146">
        <v>3757</v>
      </c>
      <c r="AV20" s="146">
        <v>1862</v>
      </c>
      <c r="AW20" s="144">
        <f t="shared" si="10"/>
        <v>1895</v>
      </c>
      <c r="AX20" s="146"/>
      <c r="AY20" s="146">
        <v>2924</v>
      </c>
      <c r="AZ20" s="146">
        <v>1345</v>
      </c>
      <c r="BA20" s="144">
        <f t="shared" si="11"/>
        <v>1579</v>
      </c>
      <c r="BB20" s="146"/>
      <c r="BC20" s="146">
        <v>65</v>
      </c>
      <c r="BD20" s="146">
        <v>25</v>
      </c>
      <c r="BE20" s="144">
        <f t="shared" si="12"/>
        <v>40</v>
      </c>
    </row>
    <row r="21" spans="1:57" ht="15" customHeight="1" x14ac:dyDescent="0.25">
      <c r="A21" s="4" t="s">
        <v>59</v>
      </c>
      <c r="B21" s="28">
        <v>723</v>
      </c>
      <c r="C21" s="28">
        <v>421</v>
      </c>
      <c r="D21" s="28">
        <v>302</v>
      </c>
      <c r="E21" s="28"/>
      <c r="F21" s="28">
        <v>250</v>
      </c>
      <c r="G21" s="28">
        <v>144</v>
      </c>
      <c r="H21" s="241">
        <f t="shared" si="1"/>
        <v>106</v>
      </c>
      <c r="I21" s="28"/>
      <c r="J21" s="28">
        <v>217</v>
      </c>
      <c r="K21" s="28">
        <v>126</v>
      </c>
      <c r="L21" s="241">
        <f t="shared" si="2"/>
        <v>91</v>
      </c>
      <c r="M21" s="28"/>
      <c r="N21" s="28">
        <v>92</v>
      </c>
      <c r="O21" s="28">
        <v>48</v>
      </c>
      <c r="P21" s="241">
        <f t="shared" si="3"/>
        <v>44</v>
      </c>
      <c r="Q21" s="28"/>
      <c r="R21" s="28">
        <v>140</v>
      </c>
      <c r="S21" s="28">
        <v>87</v>
      </c>
      <c r="T21" s="241">
        <f t="shared" si="4"/>
        <v>53</v>
      </c>
      <c r="U21" s="28"/>
      <c r="V21" s="28">
        <v>24</v>
      </c>
      <c r="W21" s="28">
        <v>16</v>
      </c>
      <c r="X21" s="241">
        <f t="shared" si="5"/>
        <v>8</v>
      </c>
      <c r="Y21" s="28"/>
      <c r="Z21" s="276">
        <v>0</v>
      </c>
      <c r="AA21" s="276">
        <v>0</v>
      </c>
      <c r="AB21" s="279">
        <f t="shared" si="6"/>
        <v>0</v>
      </c>
      <c r="AD21" s="145" t="s">
        <v>59</v>
      </c>
      <c r="AE21" s="146">
        <v>10245</v>
      </c>
      <c r="AF21" s="146">
        <v>5035</v>
      </c>
      <c r="AG21" s="146">
        <v>5210</v>
      </c>
      <c r="AH21" s="146"/>
      <c r="AI21" s="146">
        <v>2526</v>
      </c>
      <c r="AJ21" s="146">
        <v>1285</v>
      </c>
      <c r="AK21" s="144">
        <f t="shared" si="7"/>
        <v>1241</v>
      </c>
      <c r="AL21" s="146"/>
      <c r="AM21" s="146">
        <v>2112</v>
      </c>
      <c r="AN21" s="146">
        <v>1059</v>
      </c>
      <c r="AO21" s="144">
        <f t="shared" si="8"/>
        <v>1053</v>
      </c>
      <c r="AP21" s="146"/>
      <c r="AQ21" s="146">
        <v>1763</v>
      </c>
      <c r="AR21" s="146">
        <v>836</v>
      </c>
      <c r="AS21" s="144">
        <f t="shared" si="9"/>
        <v>927</v>
      </c>
      <c r="AT21" s="146"/>
      <c r="AU21" s="146">
        <v>2048</v>
      </c>
      <c r="AV21" s="146">
        <v>1006</v>
      </c>
      <c r="AW21" s="144">
        <f t="shared" si="10"/>
        <v>1042</v>
      </c>
      <c r="AX21" s="146"/>
      <c r="AY21" s="146">
        <v>1754</v>
      </c>
      <c r="AZ21" s="146">
        <v>833</v>
      </c>
      <c r="BA21" s="144">
        <f t="shared" si="11"/>
        <v>921</v>
      </c>
      <c r="BB21" s="146"/>
      <c r="BC21" s="146">
        <v>42</v>
      </c>
      <c r="BD21" s="146">
        <v>16</v>
      </c>
      <c r="BE21" s="144">
        <f t="shared" si="12"/>
        <v>26</v>
      </c>
    </row>
    <row r="22" spans="1:57" ht="15" customHeight="1" x14ac:dyDescent="0.25">
      <c r="A22" s="4" t="s">
        <v>60</v>
      </c>
      <c r="B22" s="28">
        <v>844</v>
      </c>
      <c r="C22" s="28">
        <v>528</v>
      </c>
      <c r="D22" s="28">
        <v>316</v>
      </c>
      <c r="E22" s="28"/>
      <c r="F22" s="28">
        <v>314</v>
      </c>
      <c r="G22" s="28">
        <v>205</v>
      </c>
      <c r="H22" s="241">
        <f t="shared" si="1"/>
        <v>109</v>
      </c>
      <c r="I22" s="28"/>
      <c r="J22" s="28">
        <v>215</v>
      </c>
      <c r="K22" s="28">
        <v>133</v>
      </c>
      <c r="L22" s="241">
        <f t="shared" si="2"/>
        <v>82</v>
      </c>
      <c r="M22" s="28"/>
      <c r="N22" s="28">
        <v>123</v>
      </c>
      <c r="O22" s="28">
        <v>78</v>
      </c>
      <c r="P22" s="241">
        <f t="shared" si="3"/>
        <v>45</v>
      </c>
      <c r="Q22" s="28"/>
      <c r="R22" s="28">
        <v>153</v>
      </c>
      <c r="S22" s="28">
        <v>93</v>
      </c>
      <c r="T22" s="241">
        <f t="shared" si="4"/>
        <v>60</v>
      </c>
      <c r="U22" s="28"/>
      <c r="V22" s="28">
        <v>39</v>
      </c>
      <c r="W22" s="28">
        <v>19</v>
      </c>
      <c r="X22" s="241">
        <f t="shared" si="5"/>
        <v>20</v>
      </c>
      <c r="Y22" s="28"/>
      <c r="Z22" s="276">
        <v>0</v>
      </c>
      <c r="AA22" s="276">
        <v>0</v>
      </c>
      <c r="AB22" s="279">
        <f t="shared" si="6"/>
        <v>0</v>
      </c>
      <c r="AD22" s="145" t="s">
        <v>60</v>
      </c>
      <c r="AE22" s="146">
        <v>9432</v>
      </c>
      <c r="AF22" s="146">
        <v>4681</v>
      </c>
      <c r="AG22" s="146">
        <v>4751</v>
      </c>
      <c r="AH22" s="146"/>
      <c r="AI22" s="146">
        <v>2590</v>
      </c>
      <c r="AJ22" s="146">
        <v>1360</v>
      </c>
      <c r="AK22" s="144">
        <f t="shared" si="7"/>
        <v>1230</v>
      </c>
      <c r="AL22" s="146"/>
      <c r="AM22" s="146">
        <v>2158</v>
      </c>
      <c r="AN22" s="146">
        <v>1080</v>
      </c>
      <c r="AO22" s="144">
        <f t="shared" si="8"/>
        <v>1078</v>
      </c>
      <c r="AP22" s="146"/>
      <c r="AQ22" s="146">
        <v>1745</v>
      </c>
      <c r="AR22" s="146">
        <v>857</v>
      </c>
      <c r="AS22" s="144">
        <f t="shared" si="9"/>
        <v>888</v>
      </c>
      <c r="AT22" s="146"/>
      <c r="AU22" s="146">
        <v>1615</v>
      </c>
      <c r="AV22" s="146">
        <v>798</v>
      </c>
      <c r="AW22" s="144">
        <f t="shared" si="10"/>
        <v>817</v>
      </c>
      <c r="AX22" s="146"/>
      <c r="AY22" s="146">
        <v>1324</v>
      </c>
      <c r="AZ22" s="146">
        <v>586</v>
      </c>
      <c r="BA22" s="144">
        <f t="shared" si="11"/>
        <v>738</v>
      </c>
      <c r="BB22" s="146"/>
      <c r="BC22" s="146">
        <v>0</v>
      </c>
      <c r="BD22" s="146">
        <v>0</v>
      </c>
      <c r="BE22" s="144">
        <f t="shared" si="12"/>
        <v>0</v>
      </c>
    </row>
    <row r="23" spans="1:57" ht="15" customHeight="1" x14ac:dyDescent="0.25">
      <c r="A23" s="4" t="s">
        <v>61</v>
      </c>
      <c r="B23" s="28">
        <v>487</v>
      </c>
      <c r="C23" s="28">
        <v>297</v>
      </c>
      <c r="D23" s="28">
        <v>190</v>
      </c>
      <c r="E23" s="28"/>
      <c r="F23" s="28">
        <v>190</v>
      </c>
      <c r="G23" s="28">
        <v>120</v>
      </c>
      <c r="H23" s="241">
        <f t="shared" si="1"/>
        <v>70</v>
      </c>
      <c r="I23" s="28"/>
      <c r="J23" s="28">
        <v>131</v>
      </c>
      <c r="K23" s="28">
        <v>84</v>
      </c>
      <c r="L23" s="241">
        <f t="shared" si="2"/>
        <v>47</v>
      </c>
      <c r="M23" s="28"/>
      <c r="N23" s="28">
        <v>44</v>
      </c>
      <c r="O23" s="28">
        <v>28</v>
      </c>
      <c r="P23" s="241">
        <f t="shared" si="3"/>
        <v>16</v>
      </c>
      <c r="Q23" s="28"/>
      <c r="R23" s="28">
        <v>109</v>
      </c>
      <c r="S23" s="28">
        <v>59</v>
      </c>
      <c r="T23" s="241">
        <f t="shared" si="4"/>
        <v>50</v>
      </c>
      <c r="U23" s="28"/>
      <c r="V23" s="28">
        <v>13</v>
      </c>
      <c r="W23" s="28">
        <v>6</v>
      </c>
      <c r="X23" s="241">
        <f t="shared" si="5"/>
        <v>7</v>
      </c>
      <c r="Y23" s="28"/>
      <c r="Z23" s="276">
        <v>0</v>
      </c>
      <c r="AA23" s="276">
        <v>0</v>
      </c>
      <c r="AB23" s="279">
        <f t="shared" si="6"/>
        <v>0</v>
      </c>
      <c r="AD23" s="145" t="s">
        <v>61</v>
      </c>
      <c r="AE23" s="146">
        <v>3567</v>
      </c>
      <c r="AF23" s="146">
        <v>1784</v>
      </c>
      <c r="AG23" s="146">
        <v>1783</v>
      </c>
      <c r="AH23" s="146"/>
      <c r="AI23" s="146">
        <v>1089</v>
      </c>
      <c r="AJ23" s="146">
        <v>589</v>
      </c>
      <c r="AK23" s="144">
        <f t="shared" si="7"/>
        <v>500</v>
      </c>
      <c r="AL23" s="146"/>
      <c r="AM23" s="146">
        <v>809</v>
      </c>
      <c r="AN23" s="146">
        <v>405</v>
      </c>
      <c r="AO23" s="144">
        <f t="shared" si="8"/>
        <v>404</v>
      </c>
      <c r="AP23" s="146"/>
      <c r="AQ23" s="146">
        <v>611</v>
      </c>
      <c r="AR23" s="146">
        <v>282</v>
      </c>
      <c r="AS23" s="144">
        <f t="shared" si="9"/>
        <v>329</v>
      </c>
      <c r="AT23" s="146"/>
      <c r="AU23" s="146">
        <v>636</v>
      </c>
      <c r="AV23" s="146">
        <v>311</v>
      </c>
      <c r="AW23" s="144">
        <f t="shared" si="10"/>
        <v>325</v>
      </c>
      <c r="AX23" s="146"/>
      <c r="AY23" s="146">
        <v>422</v>
      </c>
      <c r="AZ23" s="146">
        <v>197</v>
      </c>
      <c r="BA23" s="144">
        <f t="shared" si="11"/>
        <v>225</v>
      </c>
      <c r="BB23" s="146"/>
      <c r="BC23" s="146">
        <v>0</v>
      </c>
      <c r="BD23" s="146">
        <v>0</v>
      </c>
      <c r="BE23" s="144">
        <f t="shared" si="12"/>
        <v>0</v>
      </c>
    </row>
    <row r="24" spans="1:57" ht="15" customHeight="1" x14ac:dyDescent="0.25">
      <c r="A24" s="93" t="s">
        <v>62</v>
      </c>
      <c r="B24" s="28">
        <v>2442</v>
      </c>
      <c r="C24" s="28">
        <v>1401</v>
      </c>
      <c r="D24" s="28">
        <v>1041</v>
      </c>
      <c r="E24" s="28"/>
      <c r="F24" s="28">
        <v>872</v>
      </c>
      <c r="G24" s="28">
        <v>509</v>
      </c>
      <c r="H24" s="241">
        <f t="shared" si="1"/>
        <v>363</v>
      </c>
      <c r="I24" s="28"/>
      <c r="J24" s="28">
        <v>693</v>
      </c>
      <c r="K24" s="28">
        <v>399</v>
      </c>
      <c r="L24" s="241">
        <f t="shared" si="2"/>
        <v>294</v>
      </c>
      <c r="M24" s="28"/>
      <c r="N24" s="28">
        <v>370</v>
      </c>
      <c r="O24" s="28">
        <v>205</v>
      </c>
      <c r="P24" s="241">
        <f t="shared" si="3"/>
        <v>165</v>
      </c>
      <c r="Q24" s="28"/>
      <c r="R24" s="28">
        <v>424</v>
      </c>
      <c r="S24" s="28">
        <v>241</v>
      </c>
      <c r="T24" s="241">
        <f t="shared" si="4"/>
        <v>183</v>
      </c>
      <c r="U24" s="28"/>
      <c r="V24" s="28">
        <v>83</v>
      </c>
      <c r="W24" s="28">
        <v>47</v>
      </c>
      <c r="X24" s="241">
        <f t="shared" si="5"/>
        <v>36</v>
      </c>
      <c r="Y24" s="28"/>
      <c r="Z24" s="276">
        <v>0</v>
      </c>
      <c r="AA24" s="276">
        <v>0</v>
      </c>
      <c r="AB24" s="279">
        <f t="shared" si="6"/>
        <v>0</v>
      </c>
      <c r="AD24" s="186" t="s">
        <v>62</v>
      </c>
      <c r="AE24" s="146">
        <v>19975</v>
      </c>
      <c r="AF24" s="146">
        <v>10089</v>
      </c>
      <c r="AG24" s="146">
        <v>9886</v>
      </c>
      <c r="AH24" s="146"/>
      <c r="AI24" s="146">
        <v>6002</v>
      </c>
      <c r="AJ24" s="146">
        <v>3218</v>
      </c>
      <c r="AK24" s="144">
        <f t="shared" si="7"/>
        <v>2784</v>
      </c>
      <c r="AL24" s="146"/>
      <c r="AM24" s="146">
        <v>4402</v>
      </c>
      <c r="AN24" s="146">
        <v>2249</v>
      </c>
      <c r="AO24" s="144">
        <f t="shared" si="8"/>
        <v>2153</v>
      </c>
      <c r="AP24" s="146"/>
      <c r="AQ24" s="146">
        <v>3648</v>
      </c>
      <c r="AR24" s="146">
        <v>1768</v>
      </c>
      <c r="AS24" s="144">
        <f t="shared" si="9"/>
        <v>1880</v>
      </c>
      <c r="AT24" s="146"/>
      <c r="AU24" s="146">
        <v>3360</v>
      </c>
      <c r="AV24" s="146">
        <v>1694</v>
      </c>
      <c r="AW24" s="144">
        <f t="shared" si="10"/>
        <v>1666</v>
      </c>
      <c r="AX24" s="146"/>
      <c r="AY24" s="146">
        <v>2550</v>
      </c>
      <c r="AZ24" s="146">
        <v>1151</v>
      </c>
      <c r="BA24" s="144">
        <f t="shared" si="11"/>
        <v>1399</v>
      </c>
      <c r="BB24" s="146"/>
      <c r="BC24" s="146">
        <v>13</v>
      </c>
      <c r="BD24" s="146">
        <v>9</v>
      </c>
      <c r="BE24" s="144">
        <f t="shared" si="12"/>
        <v>4</v>
      </c>
    </row>
    <row r="25" spans="1:57" ht="15" customHeight="1" x14ac:dyDescent="0.25">
      <c r="A25" s="4" t="s">
        <v>63</v>
      </c>
      <c r="B25" s="28">
        <v>592</v>
      </c>
      <c r="C25" s="28">
        <v>376</v>
      </c>
      <c r="D25" s="28">
        <v>216</v>
      </c>
      <c r="E25" s="28"/>
      <c r="F25" s="28">
        <v>174</v>
      </c>
      <c r="G25" s="28">
        <v>106</v>
      </c>
      <c r="H25" s="241">
        <f t="shared" si="1"/>
        <v>68</v>
      </c>
      <c r="I25" s="28"/>
      <c r="J25" s="28">
        <v>185</v>
      </c>
      <c r="K25" s="28">
        <v>120</v>
      </c>
      <c r="L25" s="241">
        <f t="shared" si="2"/>
        <v>65</v>
      </c>
      <c r="M25" s="28"/>
      <c r="N25" s="28">
        <v>74</v>
      </c>
      <c r="O25" s="28">
        <v>55</v>
      </c>
      <c r="P25" s="241">
        <f t="shared" si="3"/>
        <v>19</v>
      </c>
      <c r="Q25" s="28"/>
      <c r="R25" s="28">
        <v>123</v>
      </c>
      <c r="S25" s="28">
        <v>76</v>
      </c>
      <c r="T25" s="241">
        <f t="shared" si="4"/>
        <v>47</v>
      </c>
      <c r="U25" s="28"/>
      <c r="V25" s="28">
        <v>36</v>
      </c>
      <c r="W25" s="28">
        <v>19</v>
      </c>
      <c r="X25" s="241">
        <f t="shared" si="5"/>
        <v>17</v>
      </c>
      <c r="Y25" s="28"/>
      <c r="Z25" s="276">
        <v>0</v>
      </c>
      <c r="AA25" s="276">
        <v>0</v>
      </c>
      <c r="AB25" s="279">
        <f t="shared" si="6"/>
        <v>0</v>
      </c>
      <c r="AD25" s="145" t="s">
        <v>63</v>
      </c>
      <c r="AE25" s="146">
        <v>5415</v>
      </c>
      <c r="AF25" s="146">
        <v>2753</v>
      </c>
      <c r="AG25" s="146">
        <v>2662</v>
      </c>
      <c r="AH25" s="146"/>
      <c r="AI25" s="146">
        <v>1411</v>
      </c>
      <c r="AJ25" s="146">
        <v>716</v>
      </c>
      <c r="AK25" s="144">
        <f t="shared" si="7"/>
        <v>695</v>
      </c>
      <c r="AL25" s="146"/>
      <c r="AM25" s="146">
        <v>1151</v>
      </c>
      <c r="AN25" s="146">
        <v>613</v>
      </c>
      <c r="AO25" s="144">
        <f t="shared" si="8"/>
        <v>538</v>
      </c>
      <c r="AP25" s="146"/>
      <c r="AQ25" s="146">
        <v>988</v>
      </c>
      <c r="AR25" s="146">
        <v>531</v>
      </c>
      <c r="AS25" s="144">
        <f t="shared" si="9"/>
        <v>457</v>
      </c>
      <c r="AT25" s="146"/>
      <c r="AU25" s="146">
        <v>1083</v>
      </c>
      <c r="AV25" s="146">
        <v>546</v>
      </c>
      <c r="AW25" s="144">
        <f t="shared" si="10"/>
        <v>537</v>
      </c>
      <c r="AX25" s="146"/>
      <c r="AY25" s="146">
        <v>782</v>
      </c>
      <c r="AZ25" s="146">
        <v>347</v>
      </c>
      <c r="BA25" s="144">
        <f t="shared" si="11"/>
        <v>435</v>
      </c>
      <c r="BB25" s="146"/>
      <c r="BC25" s="146">
        <v>0</v>
      </c>
      <c r="BD25" s="146">
        <v>0</v>
      </c>
      <c r="BE25" s="144">
        <f t="shared" si="12"/>
        <v>0</v>
      </c>
    </row>
    <row r="26" spans="1:57" ht="15" customHeight="1" x14ac:dyDescent="0.25">
      <c r="A26" s="4" t="s">
        <v>64</v>
      </c>
      <c r="B26" s="28">
        <v>1860</v>
      </c>
      <c r="C26" s="28">
        <v>1078</v>
      </c>
      <c r="D26" s="28">
        <v>782</v>
      </c>
      <c r="E26" s="28"/>
      <c r="F26" s="28">
        <v>641</v>
      </c>
      <c r="G26" s="28">
        <v>363</v>
      </c>
      <c r="H26" s="241">
        <f t="shared" si="1"/>
        <v>278</v>
      </c>
      <c r="I26" s="28"/>
      <c r="J26" s="28">
        <v>488</v>
      </c>
      <c r="K26" s="28">
        <v>296</v>
      </c>
      <c r="L26" s="241">
        <f t="shared" si="2"/>
        <v>192</v>
      </c>
      <c r="M26" s="28"/>
      <c r="N26" s="28">
        <v>306</v>
      </c>
      <c r="O26" s="28">
        <v>161</v>
      </c>
      <c r="P26" s="241">
        <f t="shared" si="3"/>
        <v>145</v>
      </c>
      <c r="Q26" s="28"/>
      <c r="R26" s="28">
        <v>379</v>
      </c>
      <c r="S26" s="28">
        <v>236</v>
      </c>
      <c r="T26" s="241">
        <f t="shared" si="4"/>
        <v>143</v>
      </c>
      <c r="U26" s="28"/>
      <c r="V26" s="28">
        <v>46</v>
      </c>
      <c r="W26" s="28">
        <v>22</v>
      </c>
      <c r="X26" s="241">
        <f t="shared" si="5"/>
        <v>24</v>
      </c>
      <c r="Y26" s="28"/>
      <c r="Z26" s="276">
        <v>0</v>
      </c>
      <c r="AA26" s="276">
        <v>0</v>
      </c>
      <c r="AB26" s="279">
        <f t="shared" si="6"/>
        <v>0</v>
      </c>
      <c r="AD26" s="145" t="s">
        <v>64</v>
      </c>
      <c r="AE26" s="146">
        <v>22376</v>
      </c>
      <c r="AF26" s="146">
        <v>11150</v>
      </c>
      <c r="AG26" s="146">
        <v>11226</v>
      </c>
      <c r="AH26" s="146"/>
      <c r="AI26" s="146">
        <v>6372</v>
      </c>
      <c r="AJ26" s="146">
        <v>3237</v>
      </c>
      <c r="AK26" s="144">
        <f t="shared" si="7"/>
        <v>3135</v>
      </c>
      <c r="AL26" s="146"/>
      <c r="AM26" s="146">
        <v>4928</v>
      </c>
      <c r="AN26" s="146">
        <v>2512</v>
      </c>
      <c r="AO26" s="144">
        <f t="shared" si="8"/>
        <v>2416</v>
      </c>
      <c r="AP26" s="146"/>
      <c r="AQ26" s="146">
        <v>4114</v>
      </c>
      <c r="AR26" s="146">
        <v>2080</v>
      </c>
      <c r="AS26" s="144">
        <f t="shared" si="9"/>
        <v>2034</v>
      </c>
      <c r="AT26" s="146"/>
      <c r="AU26" s="146">
        <v>3922</v>
      </c>
      <c r="AV26" s="146">
        <v>1871</v>
      </c>
      <c r="AW26" s="144">
        <f t="shared" si="10"/>
        <v>2051</v>
      </c>
      <c r="AX26" s="146"/>
      <c r="AY26" s="146">
        <v>2996</v>
      </c>
      <c r="AZ26" s="146">
        <v>1434</v>
      </c>
      <c r="BA26" s="144">
        <f t="shared" si="11"/>
        <v>1562</v>
      </c>
      <c r="BB26" s="146"/>
      <c r="BC26" s="146">
        <v>44</v>
      </c>
      <c r="BD26" s="146">
        <v>16</v>
      </c>
      <c r="BE26" s="144">
        <f t="shared" si="12"/>
        <v>28</v>
      </c>
    </row>
    <row r="27" spans="1:57" ht="15" customHeight="1" x14ac:dyDescent="0.25">
      <c r="A27" s="4" t="s">
        <v>65</v>
      </c>
      <c r="B27" s="28">
        <v>304</v>
      </c>
      <c r="C27" s="28">
        <v>183</v>
      </c>
      <c r="D27" s="28">
        <v>121</v>
      </c>
      <c r="E27" s="28"/>
      <c r="F27" s="28">
        <v>133</v>
      </c>
      <c r="G27" s="28">
        <v>67</v>
      </c>
      <c r="H27" s="241">
        <f t="shared" si="1"/>
        <v>66</v>
      </c>
      <c r="I27" s="28"/>
      <c r="J27" s="28">
        <v>78</v>
      </c>
      <c r="K27" s="28">
        <v>55</v>
      </c>
      <c r="L27" s="241">
        <f t="shared" si="2"/>
        <v>23</v>
      </c>
      <c r="M27" s="28"/>
      <c r="N27" s="28">
        <v>43</v>
      </c>
      <c r="O27" s="28">
        <v>30</v>
      </c>
      <c r="P27" s="241">
        <f t="shared" si="3"/>
        <v>13</v>
      </c>
      <c r="Q27" s="28"/>
      <c r="R27" s="28">
        <v>42</v>
      </c>
      <c r="S27" s="28">
        <v>25</v>
      </c>
      <c r="T27" s="241">
        <f t="shared" si="4"/>
        <v>17</v>
      </c>
      <c r="U27" s="28"/>
      <c r="V27" s="28">
        <v>8</v>
      </c>
      <c r="W27" s="28">
        <v>6</v>
      </c>
      <c r="X27" s="241">
        <f t="shared" si="5"/>
        <v>2</v>
      </c>
      <c r="Y27" s="28"/>
      <c r="Z27" s="276">
        <v>0</v>
      </c>
      <c r="AA27" s="276">
        <v>0</v>
      </c>
      <c r="AB27" s="279">
        <f t="shared" si="6"/>
        <v>0</v>
      </c>
      <c r="AD27" s="145" t="s">
        <v>65</v>
      </c>
      <c r="AE27" s="146">
        <v>3320</v>
      </c>
      <c r="AF27" s="146">
        <v>1727</v>
      </c>
      <c r="AG27" s="146">
        <v>1593</v>
      </c>
      <c r="AH27" s="146"/>
      <c r="AI27" s="146">
        <v>1063</v>
      </c>
      <c r="AJ27" s="146">
        <v>539</v>
      </c>
      <c r="AK27" s="144">
        <f t="shared" si="7"/>
        <v>524</v>
      </c>
      <c r="AL27" s="146"/>
      <c r="AM27" s="146">
        <v>766</v>
      </c>
      <c r="AN27" s="146">
        <v>431</v>
      </c>
      <c r="AO27" s="144">
        <f t="shared" si="8"/>
        <v>335</v>
      </c>
      <c r="AP27" s="146"/>
      <c r="AQ27" s="146">
        <v>593</v>
      </c>
      <c r="AR27" s="146">
        <v>311</v>
      </c>
      <c r="AS27" s="144">
        <f t="shared" si="9"/>
        <v>282</v>
      </c>
      <c r="AT27" s="146"/>
      <c r="AU27" s="146">
        <v>497</v>
      </c>
      <c r="AV27" s="146">
        <v>238</v>
      </c>
      <c r="AW27" s="144">
        <f t="shared" si="10"/>
        <v>259</v>
      </c>
      <c r="AX27" s="146"/>
      <c r="AY27" s="146">
        <v>401</v>
      </c>
      <c r="AZ27" s="146">
        <v>208</v>
      </c>
      <c r="BA27" s="144">
        <f t="shared" si="11"/>
        <v>193</v>
      </c>
      <c r="BB27" s="146"/>
      <c r="BC27" s="146">
        <v>0</v>
      </c>
      <c r="BD27" s="146">
        <v>0</v>
      </c>
      <c r="BE27" s="144">
        <f t="shared" si="12"/>
        <v>0</v>
      </c>
    </row>
    <row r="28" spans="1:57" ht="15" customHeight="1" x14ac:dyDescent="0.25">
      <c r="A28" s="4" t="s">
        <v>66</v>
      </c>
      <c r="B28" s="28">
        <v>390</v>
      </c>
      <c r="C28" s="28">
        <v>242</v>
      </c>
      <c r="D28" s="28">
        <v>148</v>
      </c>
      <c r="E28" s="28"/>
      <c r="F28" s="28">
        <v>98</v>
      </c>
      <c r="G28" s="28">
        <v>63</v>
      </c>
      <c r="H28" s="241">
        <f t="shared" si="1"/>
        <v>35</v>
      </c>
      <c r="I28" s="28"/>
      <c r="J28" s="28">
        <v>104</v>
      </c>
      <c r="K28" s="28">
        <v>72</v>
      </c>
      <c r="L28" s="241">
        <f t="shared" si="2"/>
        <v>32</v>
      </c>
      <c r="M28" s="28"/>
      <c r="N28" s="28">
        <v>60</v>
      </c>
      <c r="O28" s="28">
        <v>35</v>
      </c>
      <c r="P28" s="241">
        <f t="shared" si="3"/>
        <v>25</v>
      </c>
      <c r="Q28" s="28"/>
      <c r="R28" s="28">
        <v>109</v>
      </c>
      <c r="S28" s="28">
        <v>61</v>
      </c>
      <c r="T28" s="241">
        <f t="shared" si="4"/>
        <v>48</v>
      </c>
      <c r="U28" s="28"/>
      <c r="V28" s="28">
        <v>19</v>
      </c>
      <c r="W28" s="28">
        <v>11</v>
      </c>
      <c r="X28" s="241">
        <f t="shared" si="5"/>
        <v>8</v>
      </c>
      <c r="Y28" s="28"/>
      <c r="Z28" s="276">
        <v>0</v>
      </c>
      <c r="AA28" s="276">
        <v>0</v>
      </c>
      <c r="AB28" s="279">
        <f t="shared" si="6"/>
        <v>0</v>
      </c>
      <c r="AD28" s="145" t="s">
        <v>66</v>
      </c>
      <c r="AE28" s="146">
        <v>6570</v>
      </c>
      <c r="AF28" s="146">
        <v>3138</v>
      </c>
      <c r="AG28" s="146">
        <v>3432</v>
      </c>
      <c r="AH28" s="146"/>
      <c r="AI28" s="146">
        <v>1856</v>
      </c>
      <c r="AJ28" s="146">
        <v>912</v>
      </c>
      <c r="AK28" s="144">
        <f t="shared" si="7"/>
        <v>944</v>
      </c>
      <c r="AL28" s="146"/>
      <c r="AM28" s="146">
        <v>1357</v>
      </c>
      <c r="AN28" s="146">
        <v>698</v>
      </c>
      <c r="AO28" s="144">
        <f t="shared" si="8"/>
        <v>659</v>
      </c>
      <c r="AP28" s="146"/>
      <c r="AQ28" s="146">
        <v>1222</v>
      </c>
      <c r="AR28" s="146">
        <v>569</v>
      </c>
      <c r="AS28" s="144">
        <f t="shared" si="9"/>
        <v>653</v>
      </c>
      <c r="AT28" s="146"/>
      <c r="AU28" s="146">
        <v>1213</v>
      </c>
      <c r="AV28" s="146">
        <v>551</v>
      </c>
      <c r="AW28" s="144">
        <f t="shared" si="10"/>
        <v>662</v>
      </c>
      <c r="AX28" s="146"/>
      <c r="AY28" s="146">
        <v>875</v>
      </c>
      <c r="AZ28" s="146">
        <v>388</v>
      </c>
      <c r="BA28" s="144">
        <f t="shared" si="11"/>
        <v>487</v>
      </c>
      <c r="BB28" s="146"/>
      <c r="BC28" s="146">
        <v>47</v>
      </c>
      <c r="BD28" s="146">
        <v>20</v>
      </c>
      <c r="BE28" s="144">
        <f t="shared" si="12"/>
        <v>27</v>
      </c>
    </row>
    <row r="29" spans="1:57" ht="15" customHeight="1" x14ac:dyDescent="0.25">
      <c r="A29" s="4" t="s">
        <v>67</v>
      </c>
      <c r="B29" s="28">
        <v>237</v>
      </c>
      <c r="C29" s="28">
        <v>156</v>
      </c>
      <c r="D29" s="28">
        <v>81</v>
      </c>
      <c r="E29" s="28"/>
      <c r="F29" s="28">
        <v>47</v>
      </c>
      <c r="G29" s="28">
        <v>30</v>
      </c>
      <c r="H29" s="241">
        <f t="shared" si="1"/>
        <v>17</v>
      </c>
      <c r="I29" s="28"/>
      <c r="J29" s="28">
        <v>69</v>
      </c>
      <c r="K29" s="28">
        <v>46</v>
      </c>
      <c r="L29" s="241">
        <f t="shared" si="2"/>
        <v>23</v>
      </c>
      <c r="M29" s="28"/>
      <c r="N29" s="28">
        <v>36</v>
      </c>
      <c r="O29" s="28">
        <v>25</v>
      </c>
      <c r="P29" s="241">
        <f t="shared" si="3"/>
        <v>11</v>
      </c>
      <c r="Q29" s="28"/>
      <c r="R29" s="28">
        <v>50</v>
      </c>
      <c r="S29" s="28">
        <v>34</v>
      </c>
      <c r="T29" s="241">
        <f t="shared" si="4"/>
        <v>16</v>
      </c>
      <c r="U29" s="28"/>
      <c r="V29" s="28">
        <v>35</v>
      </c>
      <c r="W29" s="28">
        <v>21</v>
      </c>
      <c r="X29" s="241">
        <f t="shared" si="5"/>
        <v>14</v>
      </c>
      <c r="Y29" s="28"/>
      <c r="Z29" s="276">
        <v>0</v>
      </c>
      <c r="AA29" s="276">
        <v>0</v>
      </c>
      <c r="AB29" s="279">
        <f t="shared" si="6"/>
        <v>0</v>
      </c>
      <c r="AD29" s="145" t="s">
        <v>67</v>
      </c>
      <c r="AE29" s="146">
        <v>2739</v>
      </c>
      <c r="AF29" s="146">
        <v>1357</v>
      </c>
      <c r="AG29" s="146">
        <v>1382</v>
      </c>
      <c r="AH29" s="146"/>
      <c r="AI29" s="146">
        <v>660</v>
      </c>
      <c r="AJ29" s="146">
        <v>340</v>
      </c>
      <c r="AK29" s="144">
        <f t="shared" si="7"/>
        <v>320</v>
      </c>
      <c r="AL29" s="146"/>
      <c r="AM29" s="146">
        <v>494</v>
      </c>
      <c r="AN29" s="146">
        <v>237</v>
      </c>
      <c r="AO29" s="144">
        <f t="shared" si="8"/>
        <v>257</v>
      </c>
      <c r="AP29" s="146"/>
      <c r="AQ29" s="146">
        <v>509</v>
      </c>
      <c r="AR29" s="146">
        <v>261</v>
      </c>
      <c r="AS29" s="144">
        <f t="shared" si="9"/>
        <v>248</v>
      </c>
      <c r="AT29" s="146"/>
      <c r="AU29" s="146">
        <v>555</v>
      </c>
      <c r="AV29" s="146">
        <v>275</v>
      </c>
      <c r="AW29" s="144">
        <f t="shared" si="10"/>
        <v>280</v>
      </c>
      <c r="AX29" s="146"/>
      <c r="AY29" s="146">
        <v>521</v>
      </c>
      <c r="AZ29" s="146">
        <v>244</v>
      </c>
      <c r="BA29" s="144">
        <f t="shared" si="11"/>
        <v>277</v>
      </c>
      <c r="BB29" s="146"/>
      <c r="BC29" s="146">
        <v>0</v>
      </c>
      <c r="BD29" s="146">
        <v>0</v>
      </c>
      <c r="BE29" s="144">
        <f t="shared" si="12"/>
        <v>0</v>
      </c>
    </row>
    <row r="30" spans="1:57" ht="15" customHeight="1" x14ac:dyDescent="0.25">
      <c r="A30" s="4" t="s">
        <v>68</v>
      </c>
      <c r="B30" s="28">
        <v>329</v>
      </c>
      <c r="C30" s="28">
        <v>218</v>
      </c>
      <c r="D30" s="28">
        <v>111</v>
      </c>
      <c r="E30" s="28"/>
      <c r="F30" s="28">
        <v>101</v>
      </c>
      <c r="G30" s="28">
        <v>65</v>
      </c>
      <c r="H30" s="241">
        <f t="shared" si="1"/>
        <v>36</v>
      </c>
      <c r="I30" s="28"/>
      <c r="J30" s="28">
        <v>86</v>
      </c>
      <c r="K30" s="28">
        <v>58</v>
      </c>
      <c r="L30" s="241">
        <f t="shared" si="2"/>
        <v>28</v>
      </c>
      <c r="M30" s="28"/>
      <c r="N30" s="28">
        <v>56</v>
      </c>
      <c r="O30" s="28">
        <v>43</v>
      </c>
      <c r="P30" s="241">
        <f t="shared" si="3"/>
        <v>13</v>
      </c>
      <c r="Q30" s="28"/>
      <c r="R30" s="28">
        <v>73</v>
      </c>
      <c r="S30" s="28">
        <v>43</v>
      </c>
      <c r="T30" s="241">
        <f t="shared" si="4"/>
        <v>30</v>
      </c>
      <c r="U30" s="28"/>
      <c r="V30" s="28">
        <v>13</v>
      </c>
      <c r="W30" s="28">
        <v>9</v>
      </c>
      <c r="X30" s="241">
        <f t="shared" si="5"/>
        <v>4</v>
      </c>
      <c r="Y30" s="28"/>
      <c r="Z30" s="276">
        <v>0</v>
      </c>
      <c r="AA30" s="276">
        <v>0</v>
      </c>
      <c r="AB30" s="279">
        <f t="shared" si="6"/>
        <v>0</v>
      </c>
      <c r="AD30" s="145" t="s">
        <v>68</v>
      </c>
      <c r="AE30" s="146">
        <v>4062</v>
      </c>
      <c r="AF30" s="146">
        <v>2005</v>
      </c>
      <c r="AG30" s="146">
        <v>2057</v>
      </c>
      <c r="AH30" s="146"/>
      <c r="AI30" s="146">
        <v>1032</v>
      </c>
      <c r="AJ30" s="146">
        <v>549</v>
      </c>
      <c r="AK30" s="144">
        <f t="shared" si="7"/>
        <v>483</v>
      </c>
      <c r="AL30" s="146"/>
      <c r="AM30" s="146">
        <v>834</v>
      </c>
      <c r="AN30" s="146">
        <v>418</v>
      </c>
      <c r="AO30" s="144">
        <f t="shared" si="8"/>
        <v>416</v>
      </c>
      <c r="AP30" s="146"/>
      <c r="AQ30" s="146">
        <v>735</v>
      </c>
      <c r="AR30" s="146">
        <v>372</v>
      </c>
      <c r="AS30" s="144">
        <f t="shared" si="9"/>
        <v>363</v>
      </c>
      <c r="AT30" s="146"/>
      <c r="AU30" s="146">
        <v>752</v>
      </c>
      <c r="AV30" s="146">
        <v>342</v>
      </c>
      <c r="AW30" s="144">
        <f t="shared" si="10"/>
        <v>410</v>
      </c>
      <c r="AX30" s="146"/>
      <c r="AY30" s="146">
        <v>690</v>
      </c>
      <c r="AZ30" s="146">
        <v>315</v>
      </c>
      <c r="BA30" s="144">
        <f t="shared" si="11"/>
        <v>375</v>
      </c>
      <c r="BB30" s="146"/>
      <c r="BC30" s="146">
        <v>19</v>
      </c>
      <c r="BD30" s="146">
        <v>9</v>
      </c>
      <c r="BE30" s="144">
        <f t="shared" si="12"/>
        <v>10</v>
      </c>
    </row>
    <row r="31" spans="1:57" ht="15" customHeight="1" x14ac:dyDescent="0.25">
      <c r="A31" s="4" t="s">
        <v>69</v>
      </c>
      <c r="B31" s="28">
        <v>275</v>
      </c>
      <c r="C31" s="28">
        <v>177</v>
      </c>
      <c r="D31" s="28">
        <v>98</v>
      </c>
      <c r="E31" s="28"/>
      <c r="F31" s="28">
        <v>91</v>
      </c>
      <c r="G31" s="28">
        <v>51</v>
      </c>
      <c r="H31" s="241">
        <f t="shared" si="1"/>
        <v>40</v>
      </c>
      <c r="I31" s="28"/>
      <c r="J31" s="28">
        <v>71</v>
      </c>
      <c r="K31" s="28">
        <v>44</v>
      </c>
      <c r="L31" s="241">
        <f t="shared" si="2"/>
        <v>27</v>
      </c>
      <c r="M31" s="28"/>
      <c r="N31" s="28">
        <v>27</v>
      </c>
      <c r="O31" s="28">
        <v>21</v>
      </c>
      <c r="P31" s="241">
        <f t="shared" si="3"/>
        <v>6</v>
      </c>
      <c r="Q31" s="28"/>
      <c r="R31" s="28">
        <v>59</v>
      </c>
      <c r="S31" s="28">
        <v>44</v>
      </c>
      <c r="T31" s="241">
        <f t="shared" si="4"/>
        <v>15</v>
      </c>
      <c r="U31" s="28"/>
      <c r="V31" s="28">
        <v>27</v>
      </c>
      <c r="W31" s="28">
        <v>17</v>
      </c>
      <c r="X31" s="241">
        <f t="shared" si="5"/>
        <v>10</v>
      </c>
      <c r="Y31" s="28"/>
      <c r="Z31" s="276">
        <v>0</v>
      </c>
      <c r="AA31" s="276">
        <v>0</v>
      </c>
      <c r="AB31" s="279">
        <f t="shared" si="6"/>
        <v>0</v>
      </c>
      <c r="AD31" s="145" t="s">
        <v>69</v>
      </c>
      <c r="AE31" s="146">
        <v>3111</v>
      </c>
      <c r="AF31" s="146">
        <v>1583</v>
      </c>
      <c r="AG31" s="146">
        <v>1528</v>
      </c>
      <c r="AH31" s="146"/>
      <c r="AI31" s="146">
        <v>755</v>
      </c>
      <c r="AJ31" s="146">
        <v>398</v>
      </c>
      <c r="AK31" s="144">
        <f t="shared" si="7"/>
        <v>357</v>
      </c>
      <c r="AL31" s="146"/>
      <c r="AM31" s="146">
        <v>658</v>
      </c>
      <c r="AN31" s="146">
        <v>348</v>
      </c>
      <c r="AO31" s="144">
        <f t="shared" si="8"/>
        <v>310</v>
      </c>
      <c r="AP31" s="146"/>
      <c r="AQ31" s="146">
        <v>556</v>
      </c>
      <c r="AR31" s="146">
        <v>269</v>
      </c>
      <c r="AS31" s="144">
        <f t="shared" si="9"/>
        <v>287</v>
      </c>
      <c r="AT31" s="146"/>
      <c r="AU31" s="146">
        <v>578</v>
      </c>
      <c r="AV31" s="146">
        <v>304</v>
      </c>
      <c r="AW31" s="144">
        <f t="shared" si="10"/>
        <v>274</v>
      </c>
      <c r="AX31" s="146"/>
      <c r="AY31" s="146">
        <v>564</v>
      </c>
      <c r="AZ31" s="146">
        <v>264</v>
      </c>
      <c r="BA31" s="144">
        <f t="shared" si="11"/>
        <v>300</v>
      </c>
      <c r="BB31" s="146"/>
      <c r="BC31" s="146">
        <v>0</v>
      </c>
      <c r="BD31" s="146">
        <v>0</v>
      </c>
      <c r="BE31" s="144">
        <f t="shared" si="12"/>
        <v>0</v>
      </c>
    </row>
    <row r="32" spans="1:57" ht="15" customHeight="1" x14ac:dyDescent="0.25">
      <c r="A32" s="4" t="s">
        <v>70</v>
      </c>
      <c r="B32" s="28">
        <v>1008</v>
      </c>
      <c r="C32" s="28">
        <v>584</v>
      </c>
      <c r="D32" s="28">
        <v>424</v>
      </c>
      <c r="E32" s="28"/>
      <c r="F32" s="28">
        <v>306</v>
      </c>
      <c r="G32" s="28">
        <v>175</v>
      </c>
      <c r="H32" s="241">
        <f t="shared" si="1"/>
        <v>131</v>
      </c>
      <c r="I32" s="28"/>
      <c r="J32" s="28">
        <v>262</v>
      </c>
      <c r="K32" s="28">
        <v>152</v>
      </c>
      <c r="L32" s="241">
        <f t="shared" si="2"/>
        <v>110</v>
      </c>
      <c r="M32" s="28"/>
      <c r="N32" s="28">
        <v>136</v>
      </c>
      <c r="O32" s="28">
        <v>87</v>
      </c>
      <c r="P32" s="241">
        <f t="shared" si="3"/>
        <v>49</v>
      </c>
      <c r="Q32" s="28"/>
      <c r="R32" s="28">
        <v>253</v>
      </c>
      <c r="S32" s="28">
        <v>138</v>
      </c>
      <c r="T32" s="241">
        <f t="shared" si="4"/>
        <v>115</v>
      </c>
      <c r="U32" s="28"/>
      <c r="V32" s="28">
        <v>51</v>
      </c>
      <c r="W32" s="28">
        <v>32</v>
      </c>
      <c r="X32" s="241">
        <f t="shared" si="5"/>
        <v>19</v>
      </c>
      <c r="Y32" s="28"/>
      <c r="Z32" s="276">
        <v>0</v>
      </c>
      <c r="AA32" s="276">
        <v>0</v>
      </c>
      <c r="AB32" s="279">
        <f t="shared" si="6"/>
        <v>0</v>
      </c>
      <c r="AD32" s="145" t="s">
        <v>70</v>
      </c>
      <c r="AE32" s="146">
        <v>7910</v>
      </c>
      <c r="AF32" s="146">
        <v>3906</v>
      </c>
      <c r="AG32" s="146">
        <v>4004</v>
      </c>
      <c r="AH32" s="146"/>
      <c r="AI32" s="146">
        <v>2287</v>
      </c>
      <c r="AJ32" s="146">
        <v>1178</v>
      </c>
      <c r="AK32" s="144">
        <f t="shared" si="7"/>
        <v>1109</v>
      </c>
      <c r="AL32" s="146"/>
      <c r="AM32" s="146">
        <v>1784</v>
      </c>
      <c r="AN32" s="146">
        <v>910</v>
      </c>
      <c r="AO32" s="144">
        <f t="shared" si="8"/>
        <v>874</v>
      </c>
      <c r="AP32" s="146"/>
      <c r="AQ32" s="146">
        <v>1281</v>
      </c>
      <c r="AR32" s="146">
        <v>654</v>
      </c>
      <c r="AS32" s="144">
        <f t="shared" si="9"/>
        <v>627</v>
      </c>
      <c r="AT32" s="146"/>
      <c r="AU32" s="146">
        <v>1475</v>
      </c>
      <c r="AV32" s="146">
        <v>692</v>
      </c>
      <c r="AW32" s="144">
        <f t="shared" si="10"/>
        <v>783</v>
      </c>
      <c r="AX32" s="146"/>
      <c r="AY32" s="146">
        <v>1077</v>
      </c>
      <c r="AZ32" s="146">
        <v>470</v>
      </c>
      <c r="BA32" s="144">
        <f t="shared" si="11"/>
        <v>607</v>
      </c>
      <c r="BB32" s="146"/>
      <c r="BC32" s="146">
        <v>6</v>
      </c>
      <c r="BD32" s="146">
        <v>2</v>
      </c>
      <c r="BE32" s="144">
        <f t="shared" si="12"/>
        <v>4</v>
      </c>
    </row>
    <row r="33" spans="1:59" ht="15" customHeight="1" x14ac:dyDescent="0.25">
      <c r="A33" s="4" t="s">
        <v>71</v>
      </c>
      <c r="B33" s="28">
        <v>415</v>
      </c>
      <c r="C33" s="28">
        <v>263</v>
      </c>
      <c r="D33" s="28">
        <v>152</v>
      </c>
      <c r="E33" s="28"/>
      <c r="F33" s="28">
        <v>123</v>
      </c>
      <c r="G33" s="28">
        <v>79</v>
      </c>
      <c r="H33" s="241">
        <f t="shared" si="1"/>
        <v>44</v>
      </c>
      <c r="I33" s="28"/>
      <c r="J33" s="28">
        <v>141</v>
      </c>
      <c r="K33" s="28">
        <v>82</v>
      </c>
      <c r="L33" s="241">
        <f t="shared" si="2"/>
        <v>59</v>
      </c>
      <c r="M33" s="28"/>
      <c r="N33" s="28">
        <v>57</v>
      </c>
      <c r="O33" s="28">
        <v>34</v>
      </c>
      <c r="P33" s="241">
        <f t="shared" si="3"/>
        <v>23</v>
      </c>
      <c r="Q33" s="28"/>
      <c r="R33" s="28">
        <v>67</v>
      </c>
      <c r="S33" s="28">
        <v>44</v>
      </c>
      <c r="T33" s="241">
        <f t="shared" si="4"/>
        <v>23</v>
      </c>
      <c r="U33" s="28"/>
      <c r="V33" s="28">
        <v>27</v>
      </c>
      <c r="W33" s="28">
        <v>24</v>
      </c>
      <c r="X33" s="241">
        <f t="shared" si="5"/>
        <v>3</v>
      </c>
      <c r="Y33" s="28"/>
      <c r="Z33" s="276">
        <v>0</v>
      </c>
      <c r="AA33" s="276">
        <v>0</v>
      </c>
      <c r="AB33" s="279">
        <f t="shared" si="6"/>
        <v>0</v>
      </c>
      <c r="AD33" s="145" t="s">
        <v>71</v>
      </c>
      <c r="AE33" s="146">
        <v>5028</v>
      </c>
      <c r="AF33" s="146">
        <v>2526</v>
      </c>
      <c r="AG33" s="146">
        <v>2502</v>
      </c>
      <c r="AH33" s="146"/>
      <c r="AI33" s="146">
        <v>1319</v>
      </c>
      <c r="AJ33" s="146">
        <v>697</v>
      </c>
      <c r="AK33" s="144">
        <f t="shared" si="7"/>
        <v>622</v>
      </c>
      <c r="AL33" s="146"/>
      <c r="AM33" s="146">
        <v>1174</v>
      </c>
      <c r="AN33" s="146">
        <v>584</v>
      </c>
      <c r="AO33" s="144">
        <f t="shared" si="8"/>
        <v>590</v>
      </c>
      <c r="AP33" s="146"/>
      <c r="AQ33" s="146">
        <v>877</v>
      </c>
      <c r="AR33" s="146">
        <v>471</v>
      </c>
      <c r="AS33" s="144">
        <f t="shared" si="9"/>
        <v>406</v>
      </c>
      <c r="AT33" s="146"/>
      <c r="AU33" s="146">
        <v>904</v>
      </c>
      <c r="AV33" s="146">
        <v>423</v>
      </c>
      <c r="AW33" s="144">
        <f t="shared" si="10"/>
        <v>481</v>
      </c>
      <c r="AX33" s="146"/>
      <c r="AY33" s="146">
        <v>754</v>
      </c>
      <c r="AZ33" s="146">
        <v>351</v>
      </c>
      <c r="BA33" s="144">
        <f t="shared" si="11"/>
        <v>403</v>
      </c>
      <c r="BB33" s="146"/>
      <c r="BC33" s="146">
        <v>0</v>
      </c>
      <c r="BD33" s="146">
        <v>0</v>
      </c>
      <c r="BE33" s="144">
        <f t="shared" si="12"/>
        <v>0</v>
      </c>
    </row>
    <row r="34" spans="1:59" ht="15" customHeight="1" x14ac:dyDescent="0.25">
      <c r="A34" s="4" t="s">
        <v>72</v>
      </c>
      <c r="B34" s="28">
        <v>101</v>
      </c>
      <c r="C34" s="28">
        <v>64</v>
      </c>
      <c r="D34" s="28">
        <v>37</v>
      </c>
      <c r="E34" s="28"/>
      <c r="F34" s="28">
        <v>39</v>
      </c>
      <c r="G34" s="28">
        <v>25</v>
      </c>
      <c r="H34" s="241">
        <f t="shared" si="1"/>
        <v>14</v>
      </c>
      <c r="I34" s="28"/>
      <c r="J34" s="28">
        <v>26</v>
      </c>
      <c r="K34" s="28">
        <v>13</v>
      </c>
      <c r="L34" s="241">
        <f t="shared" si="2"/>
        <v>13</v>
      </c>
      <c r="M34" s="28"/>
      <c r="N34" s="28">
        <v>8</v>
      </c>
      <c r="O34" s="28">
        <v>7</v>
      </c>
      <c r="P34" s="241">
        <f t="shared" si="3"/>
        <v>1</v>
      </c>
      <c r="Q34" s="28"/>
      <c r="R34" s="28">
        <v>22</v>
      </c>
      <c r="S34" s="28">
        <v>14</v>
      </c>
      <c r="T34" s="241">
        <f t="shared" si="4"/>
        <v>8</v>
      </c>
      <c r="U34" s="28"/>
      <c r="V34" s="28">
        <v>6</v>
      </c>
      <c r="W34" s="28">
        <v>5</v>
      </c>
      <c r="X34" s="241">
        <f t="shared" si="5"/>
        <v>1</v>
      </c>
      <c r="Y34" s="28"/>
      <c r="Z34" s="276">
        <v>0</v>
      </c>
      <c r="AA34" s="276">
        <v>0</v>
      </c>
      <c r="AB34" s="279">
        <f t="shared" si="6"/>
        <v>0</v>
      </c>
      <c r="AD34" s="145" t="s">
        <v>72</v>
      </c>
      <c r="AE34" s="146">
        <v>1030</v>
      </c>
      <c r="AF34" s="146">
        <v>513</v>
      </c>
      <c r="AG34" s="146">
        <v>517</v>
      </c>
      <c r="AH34" s="146"/>
      <c r="AI34" s="146">
        <v>270</v>
      </c>
      <c r="AJ34" s="146">
        <v>137</v>
      </c>
      <c r="AK34" s="144">
        <f t="shared" si="7"/>
        <v>133</v>
      </c>
      <c r="AL34" s="146"/>
      <c r="AM34" s="146">
        <v>225</v>
      </c>
      <c r="AN34" s="146">
        <v>112</v>
      </c>
      <c r="AO34" s="144">
        <f t="shared" si="8"/>
        <v>113</v>
      </c>
      <c r="AP34" s="146"/>
      <c r="AQ34" s="146">
        <v>196</v>
      </c>
      <c r="AR34" s="146">
        <v>109</v>
      </c>
      <c r="AS34" s="144">
        <f t="shared" si="9"/>
        <v>87</v>
      </c>
      <c r="AT34" s="146"/>
      <c r="AU34" s="146">
        <v>182</v>
      </c>
      <c r="AV34" s="146">
        <v>87</v>
      </c>
      <c r="AW34" s="144">
        <f t="shared" si="10"/>
        <v>95</v>
      </c>
      <c r="AX34" s="146"/>
      <c r="AY34" s="146">
        <v>157</v>
      </c>
      <c r="AZ34" s="146">
        <v>68</v>
      </c>
      <c r="BA34" s="144">
        <f t="shared" si="11"/>
        <v>89</v>
      </c>
      <c r="BB34" s="146"/>
      <c r="BC34" s="146">
        <v>0</v>
      </c>
      <c r="BD34" s="146">
        <v>0</v>
      </c>
      <c r="BE34" s="144">
        <f t="shared" si="12"/>
        <v>0</v>
      </c>
    </row>
    <row r="35" spans="1:59" ht="15" customHeight="1" x14ac:dyDescent="0.25">
      <c r="A35" s="4" t="s">
        <v>73</v>
      </c>
      <c r="B35" s="28">
        <v>441</v>
      </c>
      <c r="C35" s="28">
        <v>255</v>
      </c>
      <c r="D35" s="28">
        <v>186</v>
      </c>
      <c r="E35" s="28"/>
      <c r="F35" s="28">
        <v>179</v>
      </c>
      <c r="G35" s="28">
        <v>106</v>
      </c>
      <c r="H35" s="241">
        <f t="shared" si="1"/>
        <v>73</v>
      </c>
      <c r="I35" s="28"/>
      <c r="J35" s="28">
        <v>112</v>
      </c>
      <c r="K35" s="28">
        <v>70</v>
      </c>
      <c r="L35" s="241">
        <f t="shared" si="2"/>
        <v>42</v>
      </c>
      <c r="M35" s="28"/>
      <c r="N35" s="28">
        <v>40</v>
      </c>
      <c r="O35" s="28">
        <v>21</v>
      </c>
      <c r="P35" s="241">
        <f t="shared" si="3"/>
        <v>19</v>
      </c>
      <c r="Q35" s="28"/>
      <c r="R35" s="28">
        <v>83</v>
      </c>
      <c r="S35" s="28">
        <v>40</v>
      </c>
      <c r="T35" s="241">
        <f t="shared" si="4"/>
        <v>43</v>
      </c>
      <c r="U35" s="28"/>
      <c r="V35" s="28">
        <v>27</v>
      </c>
      <c r="W35" s="28">
        <v>18</v>
      </c>
      <c r="X35" s="241">
        <f t="shared" si="5"/>
        <v>9</v>
      </c>
      <c r="Y35" s="28"/>
      <c r="Z35" s="276">
        <v>0</v>
      </c>
      <c r="AA35" s="276">
        <v>0</v>
      </c>
      <c r="AB35" s="279">
        <f t="shared" si="6"/>
        <v>0</v>
      </c>
      <c r="AD35" s="145" t="s">
        <v>73</v>
      </c>
      <c r="AE35" s="146">
        <v>4468</v>
      </c>
      <c r="AF35" s="146">
        <v>2264</v>
      </c>
      <c r="AG35" s="146">
        <v>2204</v>
      </c>
      <c r="AH35" s="146"/>
      <c r="AI35" s="146">
        <v>1250</v>
      </c>
      <c r="AJ35" s="146">
        <v>667</v>
      </c>
      <c r="AK35" s="144">
        <f t="shared" si="7"/>
        <v>583</v>
      </c>
      <c r="AL35" s="146"/>
      <c r="AM35" s="146">
        <v>1029</v>
      </c>
      <c r="AN35" s="146">
        <v>545</v>
      </c>
      <c r="AO35" s="144">
        <f t="shared" si="8"/>
        <v>484</v>
      </c>
      <c r="AP35" s="146"/>
      <c r="AQ35" s="146">
        <v>840</v>
      </c>
      <c r="AR35" s="146">
        <v>416</v>
      </c>
      <c r="AS35" s="144">
        <f t="shared" si="9"/>
        <v>424</v>
      </c>
      <c r="AT35" s="146"/>
      <c r="AU35" s="146">
        <v>783</v>
      </c>
      <c r="AV35" s="146">
        <v>370</v>
      </c>
      <c r="AW35" s="144">
        <f t="shared" si="10"/>
        <v>413</v>
      </c>
      <c r="AX35" s="146"/>
      <c r="AY35" s="146">
        <v>566</v>
      </c>
      <c r="AZ35" s="146">
        <v>266</v>
      </c>
      <c r="BA35" s="144">
        <f t="shared" si="11"/>
        <v>300</v>
      </c>
      <c r="BB35" s="146"/>
      <c r="BC35" s="146">
        <v>0</v>
      </c>
      <c r="BD35" s="146">
        <v>0</v>
      </c>
      <c r="BE35" s="144">
        <f t="shared" si="12"/>
        <v>0</v>
      </c>
    </row>
    <row r="36" spans="1:59" ht="15" customHeight="1" x14ac:dyDescent="0.25">
      <c r="A36" s="4" t="s">
        <v>74</v>
      </c>
      <c r="B36" s="28">
        <v>68</v>
      </c>
      <c r="C36" s="28">
        <v>45</v>
      </c>
      <c r="D36" s="28">
        <v>23</v>
      </c>
      <c r="E36" s="28"/>
      <c r="F36" s="28">
        <v>27</v>
      </c>
      <c r="G36" s="28">
        <v>17</v>
      </c>
      <c r="H36" s="241">
        <f t="shared" si="1"/>
        <v>10</v>
      </c>
      <c r="I36" s="28"/>
      <c r="J36" s="28">
        <v>21</v>
      </c>
      <c r="K36" s="28">
        <v>13</v>
      </c>
      <c r="L36" s="241">
        <f t="shared" si="2"/>
        <v>8</v>
      </c>
      <c r="M36" s="28"/>
      <c r="N36" s="28">
        <v>10</v>
      </c>
      <c r="O36" s="28">
        <v>9</v>
      </c>
      <c r="P36" s="241">
        <f t="shared" si="3"/>
        <v>1</v>
      </c>
      <c r="Q36" s="28"/>
      <c r="R36" s="28">
        <v>10</v>
      </c>
      <c r="S36" s="28">
        <v>6</v>
      </c>
      <c r="T36" s="241">
        <f t="shared" si="4"/>
        <v>4</v>
      </c>
      <c r="U36" s="28"/>
      <c r="V36" s="28">
        <v>0</v>
      </c>
      <c r="W36" s="28">
        <v>0</v>
      </c>
      <c r="X36" s="241">
        <f t="shared" si="5"/>
        <v>0</v>
      </c>
      <c r="Y36" s="28"/>
      <c r="Z36" s="276">
        <v>0</v>
      </c>
      <c r="AA36" s="276">
        <v>0</v>
      </c>
      <c r="AB36" s="279">
        <f t="shared" si="6"/>
        <v>0</v>
      </c>
      <c r="AD36" s="145" t="s">
        <v>74</v>
      </c>
      <c r="AE36" s="146">
        <v>521</v>
      </c>
      <c r="AF36" s="146">
        <v>245</v>
      </c>
      <c r="AG36" s="146">
        <v>276</v>
      </c>
      <c r="AH36" s="146"/>
      <c r="AI36" s="146">
        <v>149</v>
      </c>
      <c r="AJ36" s="146">
        <v>79</v>
      </c>
      <c r="AK36" s="144">
        <f t="shared" si="7"/>
        <v>70</v>
      </c>
      <c r="AL36" s="146"/>
      <c r="AM36" s="146">
        <v>130</v>
      </c>
      <c r="AN36" s="146">
        <v>63</v>
      </c>
      <c r="AO36" s="144">
        <f t="shared" si="8"/>
        <v>67</v>
      </c>
      <c r="AP36" s="146"/>
      <c r="AQ36" s="146">
        <v>81</v>
      </c>
      <c r="AR36" s="146">
        <v>43</v>
      </c>
      <c r="AS36" s="144">
        <f t="shared" si="9"/>
        <v>38</v>
      </c>
      <c r="AT36" s="146"/>
      <c r="AU36" s="146">
        <v>91</v>
      </c>
      <c r="AV36" s="146">
        <v>40</v>
      </c>
      <c r="AW36" s="144">
        <f t="shared" si="10"/>
        <v>51</v>
      </c>
      <c r="AX36" s="146"/>
      <c r="AY36" s="146">
        <v>70</v>
      </c>
      <c r="AZ36" s="146">
        <v>20</v>
      </c>
      <c r="BA36" s="144">
        <f t="shared" si="11"/>
        <v>50</v>
      </c>
      <c r="BB36" s="146"/>
      <c r="BC36" s="146">
        <v>0</v>
      </c>
      <c r="BD36" s="146">
        <v>0</v>
      </c>
      <c r="BE36" s="144">
        <f t="shared" si="12"/>
        <v>0</v>
      </c>
    </row>
    <row r="37" spans="1:59" ht="15" customHeight="1" x14ac:dyDescent="0.25">
      <c r="A37" s="4" t="s">
        <v>75</v>
      </c>
      <c r="B37" s="28">
        <v>807</v>
      </c>
      <c r="C37" s="28">
        <v>504</v>
      </c>
      <c r="D37" s="28">
        <v>303</v>
      </c>
      <c r="E37" s="28"/>
      <c r="F37" s="28">
        <v>298</v>
      </c>
      <c r="G37" s="28">
        <v>185</v>
      </c>
      <c r="H37" s="241">
        <f t="shared" si="1"/>
        <v>113</v>
      </c>
      <c r="I37" s="28"/>
      <c r="J37" s="28">
        <v>245</v>
      </c>
      <c r="K37" s="28">
        <v>158</v>
      </c>
      <c r="L37" s="241">
        <f t="shared" si="2"/>
        <v>87</v>
      </c>
      <c r="M37" s="28"/>
      <c r="N37" s="28">
        <v>109</v>
      </c>
      <c r="O37" s="28">
        <v>65</v>
      </c>
      <c r="P37" s="241">
        <f t="shared" si="3"/>
        <v>44</v>
      </c>
      <c r="Q37" s="28"/>
      <c r="R37" s="28">
        <v>121</v>
      </c>
      <c r="S37" s="28">
        <v>75</v>
      </c>
      <c r="T37" s="241">
        <f t="shared" si="4"/>
        <v>46</v>
      </c>
      <c r="U37" s="28"/>
      <c r="V37" s="28">
        <v>34</v>
      </c>
      <c r="W37" s="28">
        <v>21</v>
      </c>
      <c r="X37" s="241">
        <f t="shared" si="5"/>
        <v>13</v>
      </c>
      <c r="Y37" s="28"/>
      <c r="Z37" s="276">
        <v>0</v>
      </c>
      <c r="AA37" s="276">
        <v>0</v>
      </c>
      <c r="AB37" s="279">
        <f t="shared" si="6"/>
        <v>0</v>
      </c>
      <c r="AD37" s="145" t="s">
        <v>75</v>
      </c>
      <c r="AE37" s="146">
        <v>9744</v>
      </c>
      <c r="AF37" s="146">
        <v>4889</v>
      </c>
      <c r="AG37" s="146">
        <v>4855</v>
      </c>
      <c r="AH37" s="146"/>
      <c r="AI37" s="146">
        <v>2963</v>
      </c>
      <c r="AJ37" s="146">
        <v>1589</v>
      </c>
      <c r="AK37" s="144">
        <f t="shared" si="7"/>
        <v>1374</v>
      </c>
      <c r="AL37" s="146"/>
      <c r="AM37" s="146">
        <v>2191</v>
      </c>
      <c r="AN37" s="146">
        <v>1135</v>
      </c>
      <c r="AO37" s="144">
        <f t="shared" si="8"/>
        <v>1056</v>
      </c>
      <c r="AP37" s="146"/>
      <c r="AQ37" s="146">
        <v>1667</v>
      </c>
      <c r="AR37" s="146">
        <v>795</v>
      </c>
      <c r="AS37" s="144">
        <f t="shared" si="9"/>
        <v>872</v>
      </c>
      <c r="AT37" s="146"/>
      <c r="AU37" s="146">
        <v>1615</v>
      </c>
      <c r="AV37" s="146">
        <v>741</v>
      </c>
      <c r="AW37" s="144">
        <f t="shared" si="10"/>
        <v>874</v>
      </c>
      <c r="AX37" s="146"/>
      <c r="AY37" s="146">
        <v>1308</v>
      </c>
      <c r="AZ37" s="146">
        <v>629</v>
      </c>
      <c r="BA37" s="144">
        <f t="shared" si="11"/>
        <v>679</v>
      </c>
      <c r="BB37" s="146"/>
      <c r="BC37" s="146">
        <v>0</v>
      </c>
      <c r="BD37" s="146">
        <v>0</v>
      </c>
      <c r="BE37" s="144">
        <f t="shared" si="12"/>
        <v>0</v>
      </c>
    </row>
    <row r="38" spans="1:59" ht="15" customHeight="1" x14ac:dyDescent="0.25">
      <c r="A38" s="4" t="s">
        <v>76</v>
      </c>
      <c r="B38" s="28">
        <v>646</v>
      </c>
      <c r="C38" s="28">
        <v>415</v>
      </c>
      <c r="D38" s="28">
        <v>231</v>
      </c>
      <c r="E38" s="28"/>
      <c r="F38" s="28">
        <v>218</v>
      </c>
      <c r="G38" s="28">
        <v>146</v>
      </c>
      <c r="H38" s="241">
        <f t="shared" si="1"/>
        <v>72</v>
      </c>
      <c r="I38" s="28"/>
      <c r="J38" s="28">
        <v>181</v>
      </c>
      <c r="K38" s="28">
        <v>114</v>
      </c>
      <c r="L38" s="241">
        <f t="shared" si="2"/>
        <v>67</v>
      </c>
      <c r="M38" s="28"/>
      <c r="N38" s="28">
        <v>93</v>
      </c>
      <c r="O38" s="28">
        <v>67</v>
      </c>
      <c r="P38" s="241">
        <f t="shared" si="3"/>
        <v>26</v>
      </c>
      <c r="Q38" s="28"/>
      <c r="R38" s="28">
        <v>122</v>
      </c>
      <c r="S38" s="28">
        <v>66</v>
      </c>
      <c r="T38" s="241">
        <f t="shared" si="4"/>
        <v>56</v>
      </c>
      <c r="U38" s="28"/>
      <c r="V38" s="28">
        <v>32</v>
      </c>
      <c r="W38" s="28">
        <v>22</v>
      </c>
      <c r="X38" s="241">
        <f t="shared" si="5"/>
        <v>10</v>
      </c>
      <c r="Y38" s="28"/>
      <c r="Z38" s="276">
        <v>0</v>
      </c>
      <c r="AA38" s="276">
        <v>0</v>
      </c>
      <c r="AB38" s="279">
        <f t="shared" si="6"/>
        <v>0</v>
      </c>
      <c r="AD38" s="145" t="s">
        <v>76</v>
      </c>
      <c r="AE38" s="146">
        <v>8967</v>
      </c>
      <c r="AF38" s="146">
        <v>4445</v>
      </c>
      <c r="AG38" s="146">
        <v>4522</v>
      </c>
      <c r="AH38" s="146"/>
      <c r="AI38" s="146">
        <v>2455</v>
      </c>
      <c r="AJ38" s="146">
        <v>1306</v>
      </c>
      <c r="AK38" s="144">
        <f t="shared" si="7"/>
        <v>1149</v>
      </c>
      <c r="AL38" s="146"/>
      <c r="AM38" s="146">
        <v>1994</v>
      </c>
      <c r="AN38" s="146">
        <v>1025</v>
      </c>
      <c r="AO38" s="144">
        <f t="shared" si="8"/>
        <v>969</v>
      </c>
      <c r="AP38" s="146"/>
      <c r="AQ38" s="146">
        <v>1651</v>
      </c>
      <c r="AR38" s="146">
        <v>795</v>
      </c>
      <c r="AS38" s="144">
        <f t="shared" si="9"/>
        <v>856</v>
      </c>
      <c r="AT38" s="146"/>
      <c r="AU38" s="146">
        <v>1683</v>
      </c>
      <c r="AV38" s="146">
        <v>788</v>
      </c>
      <c r="AW38" s="144">
        <f t="shared" si="10"/>
        <v>895</v>
      </c>
      <c r="AX38" s="146"/>
      <c r="AY38" s="146">
        <v>1155</v>
      </c>
      <c r="AZ38" s="146">
        <v>516</v>
      </c>
      <c r="BA38" s="144">
        <f t="shared" si="11"/>
        <v>639</v>
      </c>
      <c r="BB38" s="146"/>
      <c r="BC38" s="146">
        <v>29</v>
      </c>
      <c r="BD38" s="146">
        <v>15</v>
      </c>
      <c r="BE38" s="144">
        <f t="shared" si="12"/>
        <v>14</v>
      </c>
    </row>
    <row r="39" spans="1:59" ht="15" customHeight="1" thickBot="1" x14ac:dyDescent="0.3">
      <c r="A39" s="54" t="s">
        <v>77</v>
      </c>
      <c r="B39" s="29">
        <v>214</v>
      </c>
      <c r="C39" s="29">
        <v>126</v>
      </c>
      <c r="D39" s="29">
        <v>88</v>
      </c>
      <c r="E39" s="29"/>
      <c r="F39" s="29">
        <v>91</v>
      </c>
      <c r="G39" s="29">
        <v>51</v>
      </c>
      <c r="H39" s="29">
        <f t="shared" si="1"/>
        <v>40</v>
      </c>
      <c r="I39" s="29"/>
      <c r="J39" s="29">
        <v>56</v>
      </c>
      <c r="K39" s="29">
        <v>32</v>
      </c>
      <c r="L39" s="29">
        <f t="shared" si="2"/>
        <v>24</v>
      </c>
      <c r="M39" s="29"/>
      <c r="N39" s="29">
        <v>26</v>
      </c>
      <c r="O39" s="29">
        <v>15</v>
      </c>
      <c r="P39" s="29">
        <f t="shared" si="3"/>
        <v>11</v>
      </c>
      <c r="Q39" s="29"/>
      <c r="R39" s="29">
        <v>35</v>
      </c>
      <c r="S39" s="29">
        <v>24</v>
      </c>
      <c r="T39" s="29">
        <f t="shared" si="4"/>
        <v>11</v>
      </c>
      <c r="U39" s="29"/>
      <c r="V39" s="29">
        <v>6</v>
      </c>
      <c r="W39" s="29">
        <v>4</v>
      </c>
      <c r="X39" s="29">
        <f t="shared" si="5"/>
        <v>2</v>
      </c>
      <c r="Y39" s="29"/>
      <c r="Z39" s="280">
        <v>0</v>
      </c>
      <c r="AA39" s="280">
        <v>0</v>
      </c>
      <c r="AB39" s="280">
        <f t="shared" si="6"/>
        <v>0</v>
      </c>
      <c r="AD39" s="149" t="s">
        <v>77</v>
      </c>
      <c r="AE39" s="150">
        <v>1323</v>
      </c>
      <c r="AF39" s="150">
        <v>718</v>
      </c>
      <c r="AG39" s="150">
        <v>605</v>
      </c>
      <c r="AH39" s="150"/>
      <c r="AI39" s="150">
        <v>434</v>
      </c>
      <c r="AJ39" s="150">
        <v>239</v>
      </c>
      <c r="AK39" s="151">
        <f t="shared" si="7"/>
        <v>195</v>
      </c>
      <c r="AL39" s="150"/>
      <c r="AM39" s="150">
        <v>304</v>
      </c>
      <c r="AN39" s="150">
        <v>164</v>
      </c>
      <c r="AO39" s="151">
        <f t="shared" si="8"/>
        <v>140</v>
      </c>
      <c r="AP39" s="150"/>
      <c r="AQ39" s="150">
        <v>232</v>
      </c>
      <c r="AR39" s="150">
        <v>126</v>
      </c>
      <c r="AS39" s="151">
        <f t="shared" si="9"/>
        <v>106</v>
      </c>
      <c r="AT39" s="150"/>
      <c r="AU39" s="150">
        <v>205</v>
      </c>
      <c r="AV39" s="150">
        <v>114</v>
      </c>
      <c r="AW39" s="151">
        <f t="shared" si="10"/>
        <v>91</v>
      </c>
      <c r="AX39" s="150"/>
      <c r="AY39" s="150">
        <v>148</v>
      </c>
      <c r="AZ39" s="150">
        <v>75</v>
      </c>
      <c r="BA39" s="151">
        <f t="shared" si="11"/>
        <v>73</v>
      </c>
      <c r="BB39" s="150"/>
      <c r="BC39" s="150">
        <v>0</v>
      </c>
      <c r="BD39" s="150">
        <v>0</v>
      </c>
      <c r="BE39" s="151">
        <f t="shared" si="12"/>
        <v>0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6.5" customHeight="1" thickBot="1" x14ac:dyDescent="0.3">
      <c r="A42" s="24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4.25" customHeight="1" thickBot="1" x14ac:dyDescent="0.3">
      <c r="A43" s="316" t="s">
        <v>158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x14ac:dyDescent="0.25">
      <c r="A44" s="316" t="s">
        <v>217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9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</row>
    <row r="45" spans="1:59" ht="14.25" x14ac:dyDescent="0.25">
      <c r="A45" s="316" t="s">
        <v>31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9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</row>
    <row r="46" spans="1:59" ht="14.25" x14ac:dyDescent="0.25">
      <c r="A46" s="316" t="s">
        <v>49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9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</row>
    <row r="47" spans="1:59" ht="14.25" x14ac:dyDescent="0.25">
      <c r="A47" s="318" t="s">
        <v>141</v>
      </c>
      <c r="B47" s="318"/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  <c r="AA47" s="318"/>
      <c r="AB47" s="318"/>
      <c r="AD47" s="9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</row>
    <row r="48" spans="1:59" ht="14.25" x14ac:dyDescent="0.25">
      <c r="A48" s="318" t="s">
        <v>129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D48" s="9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</row>
    <row r="49" spans="1:57" ht="13.5" thickBot="1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D49" s="9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</row>
    <row r="50" spans="1:57" ht="15" customHeight="1" thickBot="1" x14ac:dyDescent="0.3">
      <c r="A50" s="309" t="s">
        <v>145</v>
      </c>
      <c r="B50" s="311" t="s">
        <v>11</v>
      </c>
      <c r="C50" s="311"/>
      <c r="D50" s="311"/>
      <c r="E50" s="8"/>
      <c r="F50" s="311" t="s">
        <v>22</v>
      </c>
      <c r="G50" s="311"/>
      <c r="H50" s="311"/>
      <c r="I50" s="8"/>
      <c r="J50" s="311" t="s">
        <v>23</v>
      </c>
      <c r="K50" s="311"/>
      <c r="L50" s="311"/>
      <c r="M50" s="8"/>
      <c r="N50" s="311" t="s">
        <v>24</v>
      </c>
      <c r="O50" s="311"/>
      <c r="P50" s="311"/>
      <c r="Q50" s="8"/>
      <c r="R50" s="311" t="s">
        <v>25</v>
      </c>
      <c r="S50" s="311"/>
      <c r="T50" s="311"/>
      <c r="U50" s="8"/>
      <c r="V50" s="311" t="s">
        <v>26</v>
      </c>
      <c r="W50" s="311"/>
      <c r="X50" s="311"/>
      <c r="Y50" s="8"/>
      <c r="Z50" s="311" t="s">
        <v>27</v>
      </c>
      <c r="AA50" s="311"/>
      <c r="AB50" s="311"/>
      <c r="AD50" s="9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</row>
    <row r="51" spans="1:57" ht="15" customHeight="1" thickBot="1" x14ac:dyDescent="0.3">
      <c r="A51" s="309"/>
      <c r="B51" s="11" t="s">
        <v>32</v>
      </c>
      <c r="C51" s="11" t="s">
        <v>33</v>
      </c>
      <c r="D51" s="11" t="s">
        <v>34</v>
      </c>
      <c r="E51" s="11"/>
      <c r="F51" s="11" t="s">
        <v>32</v>
      </c>
      <c r="G51" s="11" t="s">
        <v>33</v>
      </c>
      <c r="H51" s="11" t="s">
        <v>34</v>
      </c>
      <c r="I51" s="11"/>
      <c r="J51" s="11" t="s">
        <v>32</v>
      </c>
      <c r="K51" s="11" t="s">
        <v>33</v>
      </c>
      <c r="L51" s="11" t="s">
        <v>34</v>
      </c>
      <c r="M51" s="11"/>
      <c r="N51" s="11" t="s">
        <v>32</v>
      </c>
      <c r="O51" s="11" t="s">
        <v>33</v>
      </c>
      <c r="P51" s="11" t="s">
        <v>34</v>
      </c>
      <c r="Q51" s="11"/>
      <c r="R51" s="11" t="s">
        <v>32</v>
      </c>
      <c r="S51" s="11" t="s">
        <v>33</v>
      </c>
      <c r="T51" s="11" t="s">
        <v>34</v>
      </c>
      <c r="U51" s="11"/>
      <c r="V51" s="11" t="s">
        <v>32</v>
      </c>
      <c r="W51" s="11" t="s">
        <v>33</v>
      </c>
      <c r="X51" s="11" t="s">
        <v>34</v>
      </c>
      <c r="Y51" s="11"/>
      <c r="Z51" s="11" t="s">
        <v>32</v>
      </c>
      <c r="AA51" s="11" t="s">
        <v>33</v>
      </c>
      <c r="AB51" s="11" t="s">
        <v>34</v>
      </c>
      <c r="AD51" s="9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</row>
    <row r="52" spans="1:57" ht="15" customHeight="1" x14ac:dyDescent="0.25">
      <c r="A52" s="2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D52" s="9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"/>
    </row>
    <row r="53" spans="1:57" s="26" customFormat="1" ht="15" customHeight="1" x14ac:dyDescent="0.25">
      <c r="A53" s="32" t="s">
        <v>50</v>
      </c>
      <c r="B53" s="75">
        <f>+B11/AE11*100</f>
        <v>10.141501279302952</v>
      </c>
      <c r="C53" s="75">
        <f>+C11/AF11*100</f>
        <v>12.050524424170165</v>
      </c>
      <c r="D53" s="75">
        <f>+D11/AG11*100</f>
        <v>8.2305630026809649</v>
      </c>
      <c r="E53" s="110"/>
      <c r="F53" s="75">
        <f>+F11/AI11*100</f>
        <v>12.623811637911238</v>
      </c>
      <c r="G53" s="75">
        <f>+G11/AJ11*100</f>
        <v>14.301125430054231</v>
      </c>
      <c r="H53" s="75">
        <f>+H11/AK11*100</f>
        <v>10.769429133223737</v>
      </c>
      <c r="I53" s="110"/>
      <c r="J53" s="75">
        <f>+J11/AM11*100</f>
        <v>12.681790600716397</v>
      </c>
      <c r="K53" s="75">
        <f>+K11/AN11*100</f>
        <v>15.029836381135709</v>
      </c>
      <c r="L53" s="75">
        <f>+L11/AO11*100</f>
        <v>10.25324520187943</v>
      </c>
      <c r="M53" s="110"/>
      <c r="N53" s="75">
        <f>+N11/AQ11*100</f>
        <v>7.9054856328663021</v>
      </c>
      <c r="O53" s="75">
        <f>+O11/AR11*100</f>
        <v>9.5169221868672249</v>
      </c>
      <c r="P53" s="75">
        <f>+P11/AS11*100</f>
        <v>6.3412579558217903</v>
      </c>
      <c r="Q53" s="110"/>
      <c r="R53" s="75">
        <f>+R11/AU11*100</f>
        <v>10.678942444980551</v>
      </c>
      <c r="S53" s="75">
        <f>+S11/AV11*100</f>
        <v>12.894563510158585</v>
      </c>
      <c r="T53" s="75">
        <f>+T11/AW11*100</f>
        <v>8.5851089298539609</v>
      </c>
      <c r="U53" s="110"/>
      <c r="V53" s="75">
        <f>+V11/AY11*100</f>
        <v>3.3899911537975482</v>
      </c>
      <c r="W53" s="75">
        <f>+W11/AZ11*100</f>
        <v>4.2031048742458141</v>
      </c>
      <c r="X53" s="75">
        <f>+X11/BA11*100</f>
        <v>2.6803147742737119</v>
      </c>
      <c r="Y53" s="110"/>
      <c r="Z53" s="75" t="s">
        <v>8</v>
      </c>
      <c r="AA53" s="75" t="s">
        <v>8</v>
      </c>
      <c r="AB53" s="75" t="s">
        <v>8</v>
      </c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</row>
    <row r="54" spans="1:57" ht="15" customHeight="1" x14ac:dyDescent="0.25">
      <c r="A54" s="25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D54" s="9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"/>
    </row>
    <row r="55" spans="1:57" ht="15" customHeight="1" x14ac:dyDescent="0.25">
      <c r="A55" s="4" t="s">
        <v>51</v>
      </c>
      <c r="B55" s="65">
        <f t="shared" ref="B55:D70" si="13">+B13/AE13*100</f>
        <v>11.860256793072558</v>
      </c>
      <c r="C55" s="65">
        <f t="shared" si="13"/>
        <v>12.365029606408918</v>
      </c>
      <c r="D55" s="65">
        <f t="shared" si="13"/>
        <v>11.32562715199213</v>
      </c>
      <c r="E55" s="62"/>
      <c r="F55" s="65">
        <f t="shared" ref="F55:H70" si="14">+F13/AI13*100</f>
        <v>15.732546705998033</v>
      </c>
      <c r="G55" s="65">
        <f t="shared" si="14"/>
        <v>15.783860646996089</v>
      </c>
      <c r="H55" s="65">
        <f t="shared" si="14"/>
        <v>15.669014084507044</v>
      </c>
      <c r="I55" s="62"/>
      <c r="J55" s="65">
        <f t="shared" ref="J55:L70" si="15">+J13/AM13*100</f>
        <v>14.351726012503397</v>
      </c>
      <c r="K55" s="65">
        <f t="shared" si="15"/>
        <v>13.555675094136632</v>
      </c>
      <c r="L55" s="65">
        <f t="shared" si="15"/>
        <v>15.164835164835164</v>
      </c>
      <c r="M55" s="62"/>
      <c r="N55" s="65">
        <f t="shared" ref="N55:P70" si="16">+N13/AQ13*100</f>
        <v>8.9316386121607696</v>
      </c>
      <c r="O55" s="65">
        <f t="shared" si="16"/>
        <v>11.142256482130342</v>
      </c>
      <c r="P55" s="65">
        <f t="shared" si="16"/>
        <v>6.8059299191374674</v>
      </c>
      <c r="Q55" s="62"/>
      <c r="R55" s="65">
        <f t="shared" ref="R55:T70" si="17">+R13/AU13*100</f>
        <v>11.766689143627781</v>
      </c>
      <c r="S55" s="65">
        <f t="shared" si="17"/>
        <v>12.771739130434783</v>
      </c>
      <c r="T55" s="65">
        <f t="shared" si="17"/>
        <v>10.776439089692101</v>
      </c>
      <c r="U55" s="62"/>
      <c r="V55" s="65">
        <f t="shared" ref="V55:X70" si="18">+V13/AY13*100</f>
        <v>2.3501199040767387</v>
      </c>
      <c r="W55" s="65">
        <f t="shared" si="18"/>
        <v>2.1505376344086025</v>
      </c>
      <c r="X55" s="65">
        <f t="shared" si="18"/>
        <v>2.5423728813559325</v>
      </c>
      <c r="Y55" s="62"/>
      <c r="Z55" s="65" t="s">
        <v>8</v>
      </c>
      <c r="AA55" s="65" t="s">
        <v>8</v>
      </c>
      <c r="AB55" s="65" t="s">
        <v>8</v>
      </c>
      <c r="AD55" s="9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"/>
    </row>
    <row r="56" spans="1:57" ht="15" customHeight="1" x14ac:dyDescent="0.25">
      <c r="A56" s="4" t="s">
        <v>52</v>
      </c>
      <c r="B56" s="65">
        <f t="shared" si="13"/>
        <v>9.5107782418743092</v>
      </c>
      <c r="C56" s="65">
        <f t="shared" si="13"/>
        <v>11.163280950555768</v>
      </c>
      <c r="D56" s="65">
        <f t="shared" si="13"/>
        <v>7.8514384681997491</v>
      </c>
      <c r="E56" s="62"/>
      <c r="F56" s="65">
        <f t="shared" si="14"/>
        <v>11.85305826999638</v>
      </c>
      <c r="G56" s="65">
        <f t="shared" si="14"/>
        <v>13.60803324099723</v>
      </c>
      <c r="H56" s="65">
        <f t="shared" si="14"/>
        <v>9.9317664897649731</v>
      </c>
      <c r="I56" s="62"/>
      <c r="J56" s="65">
        <f t="shared" si="15"/>
        <v>13.523600439077937</v>
      </c>
      <c r="K56" s="65">
        <f t="shared" si="15"/>
        <v>15.448577680525164</v>
      </c>
      <c r="L56" s="65">
        <f t="shared" si="15"/>
        <v>11.58590308370044</v>
      </c>
      <c r="M56" s="62"/>
      <c r="N56" s="65">
        <f t="shared" si="16"/>
        <v>8.0099502487562191</v>
      </c>
      <c r="O56" s="65">
        <f t="shared" si="16"/>
        <v>9.1315136476426808</v>
      </c>
      <c r="P56" s="65">
        <f t="shared" si="16"/>
        <v>6.8827930174563594</v>
      </c>
      <c r="Q56" s="62"/>
      <c r="R56" s="65">
        <f t="shared" si="17"/>
        <v>9.2021128718376417</v>
      </c>
      <c r="S56" s="65">
        <f t="shared" si="17"/>
        <v>11.368778280542987</v>
      </c>
      <c r="T56" s="65">
        <f t="shared" si="17"/>
        <v>7.1077091306724984</v>
      </c>
      <c r="U56" s="62"/>
      <c r="V56" s="65">
        <f t="shared" si="18"/>
        <v>1.8805674694820191</v>
      </c>
      <c r="W56" s="65">
        <f t="shared" si="18"/>
        <v>2.3480662983425415</v>
      </c>
      <c r="X56" s="65">
        <f t="shared" si="18"/>
        <v>1.4529374605180037</v>
      </c>
      <c r="Y56" s="62"/>
      <c r="Z56" s="65" t="s">
        <v>8</v>
      </c>
      <c r="AA56" s="65" t="s">
        <v>8</v>
      </c>
      <c r="AB56" s="65" t="s">
        <v>8</v>
      </c>
      <c r="AD56" s="9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"/>
    </row>
    <row r="57" spans="1:57" ht="15" customHeight="1" x14ac:dyDescent="0.25">
      <c r="A57" s="4" t="s">
        <v>53</v>
      </c>
      <c r="B57" s="65">
        <f t="shared" si="13"/>
        <v>10.198056341493418</v>
      </c>
      <c r="C57" s="65">
        <f t="shared" si="13"/>
        <v>11.912109616096778</v>
      </c>
      <c r="D57" s="65">
        <f t="shared" si="13"/>
        <v>8.4957705038617135</v>
      </c>
      <c r="E57" s="62"/>
      <c r="F57" s="65">
        <f t="shared" si="14"/>
        <v>13.344215466231383</v>
      </c>
      <c r="G57" s="65">
        <f t="shared" si="14"/>
        <v>14.410480349344979</v>
      </c>
      <c r="H57" s="65">
        <f t="shared" si="14"/>
        <v>12.216624685138539</v>
      </c>
      <c r="I57" s="62"/>
      <c r="J57" s="65">
        <f t="shared" si="15"/>
        <v>12.932900432900432</v>
      </c>
      <c r="K57" s="65">
        <f t="shared" si="15"/>
        <v>15.872156013001085</v>
      </c>
      <c r="L57" s="65">
        <f t="shared" si="15"/>
        <v>10</v>
      </c>
      <c r="M57" s="62"/>
      <c r="N57" s="65">
        <f t="shared" si="16"/>
        <v>8.224674022066198</v>
      </c>
      <c r="O57" s="65">
        <f t="shared" si="16"/>
        <v>10.161177295024528</v>
      </c>
      <c r="P57" s="65">
        <f t="shared" si="16"/>
        <v>6.4578005115089514</v>
      </c>
      <c r="Q57" s="62"/>
      <c r="R57" s="65">
        <f t="shared" si="17"/>
        <v>9.8591549295774641</v>
      </c>
      <c r="S57" s="65">
        <f t="shared" si="17"/>
        <v>11.834789515488483</v>
      </c>
      <c r="T57" s="65">
        <f t="shared" si="17"/>
        <v>7.8303425774877642</v>
      </c>
      <c r="U57" s="62"/>
      <c r="V57" s="65">
        <f t="shared" si="18"/>
        <v>1.7361111111111112</v>
      </c>
      <c r="W57" s="65">
        <f t="shared" si="18"/>
        <v>1.5197568389057752</v>
      </c>
      <c r="X57" s="65">
        <f t="shared" si="18"/>
        <v>1.9436345966958213</v>
      </c>
      <c r="Y57" s="62"/>
      <c r="Z57" s="65" t="s">
        <v>8</v>
      </c>
      <c r="AA57" s="65" t="s">
        <v>8</v>
      </c>
      <c r="AB57" s="65" t="s">
        <v>8</v>
      </c>
      <c r="AD57" s="9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"/>
    </row>
    <row r="58" spans="1:57" ht="15" customHeight="1" x14ac:dyDescent="0.25">
      <c r="A58" s="4" t="s">
        <v>54</v>
      </c>
      <c r="B58" s="65">
        <f t="shared" si="13"/>
        <v>16.415732063296971</v>
      </c>
      <c r="C58" s="65">
        <f t="shared" si="13"/>
        <v>19.518716577540108</v>
      </c>
      <c r="D58" s="65">
        <f t="shared" si="13"/>
        <v>13.453453453453454</v>
      </c>
      <c r="E58" s="62"/>
      <c r="F58" s="65">
        <f t="shared" si="14"/>
        <v>20.905066404328579</v>
      </c>
      <c r="G58" s="65">
        <f t="shared" si="14"/>
        <v>23.823109843081312</v>
      </c>
      <c r="H58" s="65">
        <f t="shared" si="14"/>
        <v>17.778909831889962</v>
      </c>
      <c r="I58" s="62"/>
      <c r="J58" s="65">
        <f t="shared" si="15"/>
        <v>16.787815853236417</v>
      </c>
      <c r="K58" s="65">
        <f t="shared" si="15"/>
        <v>21.184022824536378</v>
      </c>
      <c r="L58" s="65">
        <f t="shared" si="15"/>
        <v>12.642905178211164</v>
      </c>
      <c r="M58" s="62"/>
      <c r="N58" s="65">
        <f t="shared" si="16"/>
        <v>13.161993769470403</v>
      </c>
      <c r="O58" s="65">
        <f t="shared" si="16"/>
        <v>15.293185419968305</v>
      </c>
      <c r="P58" s="65">
        <f t="shared" si="16"/>
        <v>11.10260336906585</v>
      </c>
      <c r="Q58" s="62"/>
      <c r="R58" s="65">
        <f t="shared" si="17"/>
        <v>17.18146718146718</v>
      </c>
      <c r="S58" s="65">
        <f t="shared" si="17"/>
        <v>19.461697722567287</v>
      </c>
      <c r="T58" s="65">
        <f t="shared" si="17"/>
        <v>15.18987341772152</v>
      </c>
      <c r="U58" s="62"/>
      <c r="V58" s="65">
        <f t="shared" si="18"/>
        <v>7.5895994378074496</v>
      </c>
      <c r="W58" s="65">
        <f t="shared" si="18"/>
        <v>9.92</v>
      </c>
      <c r="X58" s="65">
        <f t="shared" si="18"/>
        <v>5.7644110275689222</v>
      </c>
      <c r="Y58" s="62"/>
      <c r="Z58" s="65" t="s">
        <v>8</v>
      </c>
      <c r="AA58" s="65" t="s">
        <v>8</v>
      </c>
      <c r="AB58" s="65" t="s">
        <v>8</v>
      </c>
      <c r="AD58" s="9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"/>
    </row>
    <row r="59" spans="1:57" ht="15" customHeight="1" x14ac:dyDescent="0.25">
      <c r="A59" s="4" t="s">
        <v>55</v>
      </c>
      <c r="B59" s="65">
        <f t="shared" si="13"/>
        <v>10.064436943847806</v>
      </c>
      <c r="C59" s="65">
        <f t="shared" si="13"/>
        <v>12.370505789152956</v>
      </c>
      <c r="D59" s="65">
        <f t="shared" si="13"/>
        <v>7.7255871446229918</v>
      </c>
      <c r="E59" s="62"/>
      <c r="F59" s="65">
        <f t="shared" si="14"/>
        <v>12.144702842377262</v>
      </c>
      <c r="G59" s="65">
        <f t="shared" si="14"/>
        <v>16.306954436450841</v>
      </c>
      <c r="H59" s="65">
        <f t="shared" si="14"/>
        <v>7.2829131652661072</v>
      </c>
      <c r="I59" s="62"/>
      <c r="J59" s="65">
        <f t="shared" si="15"/>
        <v>11.614730878186968</v>
      </c>
      <c r="K59" s="65">
        <f t="shared" si="15"/>
        <v>14.285714285714285</v>
      </c>
      <c r="L59" s="65">
        <f t="shared" si="15"/>
        <v>8.536585365853659</v>
      </c>
      <c r="M59" s="62"/>
      <c r="N59" s="65">
        <f t="shared" si="16"/>
        <v>6.1191626409017719</v>
      </c>
      <c r="O59" s="65">
        <f t="shared" si="16"/>
        <v>6.9078947368421062</v>
      </c>
      <c r="P59" s="65">
        <f t="shared" si="16"/>
        <v>5.3627760252365935</v>
      </c>
      <c r="Q59" s="62"/>
      <c r="R59" s="65">
        <f t="shared" si="17"/>
        <v>14.854517611026033</v>
      </c>
      <c r="S59" s="65">
        <f t="shared" si="17"/>
        <v>15.789473684210526</v>
      </c>
      <c r="T59" s="65">
        <f t="shared" si="17"/>
        <v>14.040114613180515</v>
      </c>
      <c r="U59" s="62"/>
      <c r="V59" s="65">
        <f t="shared" si="18"/>
        <v>3.4343434343434343</v>
      </c>
      <c r="W59" s="65">
        <f t="shared" si="18"/>
        <v>5.1724137931034484</v>
      </c>
      <c r="X59" s="65">
        <f t="shared" si="18"/>
        <v>1.9011406844106464</v>
      </c>
      <c r="Y59" s="62"/>
      <c r="Z59" s="65" t="s">
        <v>8</v>
      </c>
      <c r="AA59" s="65" t="s">
        <v>8</v>
      </c>
      <c r="AB59" s="65" t="s">
        <v>8</v>
      </c>
      <c r="AD59" s="9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"/>
    </row>
    <row r="60" spans="1:57" ht="15" customHeight="1" x14ac:dyDescent="0.25">
      <c r="A60" s="4" t="s">
        <v>56</v>
      </c>
      <c r="B60" s="65">
        <f t="shared" si="13"/>
        <v>12.76595744680851</v>
      </c>
      <c r="C60" s="65">
        <f t="shared" si="13"/>
        <v>15.458343573359548</v>
      </c>
      <c r="D60" s="65">
        <f t="shared" si="13"/>
        <v>10.037359900373598</v>
      </c>
      <c r="E60" s="62"/>
      <c r="F60" s="65">
        <f t="shared" si="14"/>
        <v>12.718446601941746</v>
      </c>
      <c r="G60" s="65">
        <f t="shared" si="14"/>
        <v>15.47406082289803</v>
      </c>
      <c r="H60" s="65">
        <f t="shared" si="14"/>
        <v>9.4479830148619968</v>
      </c>
      <c r="I60" s="62"/>
      <c r="J60" s="65">
        <f t="shared" si="15"/>
        <v>14.504652435686918</v>
      </c>
      <c r="K60" s="65">
        <f t="shared" si="15"/>
        <v>19.25601750547046</v>
      </c>
      <c r="L60" s="65">
        <f t="shared" si="15"/>
        <v>9.7480832420591454</v>
      </c>
      <c r="M60" s="62"/>
      <c r="N60" s="65">
        <f t="shared" si="16"/>
        <v>8.6088154269972446</v>
      </c>
      <c r="O60" s="65">
        <f t="shared" si="16"/>
        <v>9.6205962059620589</v>
      </c>
      <c r="P60" s="65">
        <f t="shared" si="16"/>
        <v>7.5630252100840334</v>
      </c>
      <c r="Q60" s="62"/>
      <c r="R60" s="65">
        <f t="shared" si="17"/>
        <v>13.763297872340424</v>
      </c>
      <c r="S60" s="65">
        <f t="shared" si="17"/>
        <v>17.524339360222534</v>
      </c>
      <c r="T60" s="65">
        <f t="shared" si="17"/>
        <v>10.318471337579618</v>
      </c>
      <c r="U60" s="62"/>
      <c r="V60" s="65">
        <f t="shared" si="18"/>
        <v>13.940370668815472</v>
      </c>
      <c r="W60" s="65">
        <f t="shared" si="18"/>
        <v>14.310344827586208</v>
      </c>
      <c r="X60" s="65">
        <f t="shared" si="18"/>
        <v>13.615733736762481</v>
      </c>
      <c r="Y60" s="62"/>
      <c r="Z60" s="65" t="s">
        <v>8</v>
      </c>
      <c r="AA60" s="65" t="s">
        <v>8</v>
      </c>
      <c r="AB60" s="65" t="s">
        <v>8</v>
      </c>
      <c r="AD60" s="9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"/>
    </row>
    <row r="61" spans="1:57" ht="15" customHeight="1" x14ac:dyDescent="0.25">
      <c r="A61" s="4" t="s">
        <v>57</v>
      </c>
      <c r="B61" s="65">
        <f t="shared" si="13"/>
        <v>5.9229442208165608</v>
      </c>
      <c r="C61" s="65">
        <f t="shared" si="13"/>
        <v>7.6309794988610475</v>
      </c>
      <c r="D61" s="65">
        <f t="shared" si="13"/>
        <v>4.1811846689895473</v>
      </c>
      <c r="E61" s="62"/>
      <c r="F61" s="65">
        <f t="shared" si="14"/>
        <v>5.3050397877984086</v>
      </c>
      <c r="G61" s="65">
        <f t="shared" si="14"/>
        <v>7.6530612244897958</v>
      </c>
      <c r="H61" s="65">
        <f t="shared" si="14"/>
        <v>2.7624309392265194</v>
      </c>
      <c r="I61" s="62"/>
      <c r="J61" s="65">
        <f t="shared" si="15"/>
        <v>7.5301204819277112</v>
      </c>
      <c r="K61" s="65">
        <f t="shared" si="15"/>
        <v>9.1428571428571423</v>
      </c>
      <c r="L61" s="65">
        <f t="shared" si="15"/>
        <v>5.7324840764331215</v>
      </c>
      <c r="M61" s="62"/>
      <c r="N61" s="65">
        <f t="shared" si="16"/>
        <v>6.7340067340067336</v>
      </c>
      <c r="O61" s="65">
        <f t="shared" si="16"/>
        <v>7.9470198675496695</v>
      </c>
      <c r="P61" s="65">
        <f t="shared" si="16"/>
        <v>5.4794520547945202</v>
      </c>
      <c r="Q61" s="62"/>
      <c r="R61" s="65">
        <f t="shared" si="17"/>
        <v>8.4398976982097178</v>
      </c>
      <c r="S61" s="65">
        <f t="shared" si="17"/>
        <v>11.73469387755102</v>
      </c>
      <c r="T61" s="65">
        <f t="shared" si="17"/>
        <v>5.1282051282051277</v>
      </c>
      <c r="U61" s="62"/>
      <c r="V61" s="65">
        <f t="shared" si="18"/>
        <v>1.5479876160990713</v>
      </c>
      <c r="W61" s="65">
        <f t="shared" si="18"/>
        <v>0.67114093959731547</v>
      </c>
      <c r="X61" s="65">
        <f t="shared" si="18"/>
        <v>2.2988505747126435</v>
      </c>
      <c r="Y61" s="62"/>
      <c r="Z61" s="65" t="s">
        <v>8</v>
      </c>
      <c r="AA61" s="65" t="s">
        <v>8</v>
      </c>
      <c r="AB61" s="65" t="s">
        <v>8</v>
      </c>
      <c r="AD61" s="9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"/>
    </row>
    <row r="62" spans="1:57" ht="15" customHeight="1" x14ac:dyDescent="0.25">
      <c r="A62" s="4" t="s">
        <v>58</v>
      </c>
      <c r="B62" s="65">
        <f t="shared" si="13"/>
        <v>9.5051060487038477</v>
      </c>
      <c r="C62" s="65">
        <f t="shared" si="13"/>
        <v>11.805939863493821</v>
      </c>
      <c r="D62" s="65">
        <f t="shared" si="13"/>
        <v>7.1951106583942961</v>
      </c>
      <c r="E62" s="62"/>
      <c r="F62" s="65">
        <f t="shared" si="14"/>
        <v>11.886262192097867</v>
      </c>
      <c r="G62" s="65">
        <f t="shared" si="14"/>
        <v>13.742598940479899</v>
      </c>
      <c r="H62" s="65">
        <f t="shared" si="14"/>
        <v>9.7887323943661961</v>
      </c>
      <c r="I62" s="62"/>
      <c r="J62" s="65">
        <f t="shared" si="15"/>
        <v>12.619775739041794</v>
      </c>
      <c r="K62" s="65">
        <f t="shared" si="15"/>
        <v>15.664556962025317</v>
      </c>
      <c r="L62" s="65">
        <f t="shared" si="15"/>
        <v>9.3815734118636929</v>
      </c>
      <c r="M62" s="62"/>
      <c r="N62" s="65">
        <f t="shared" si="16"/>
        <v>6.851053032225324</v>
      </c>
      <c r="O62" s="65">
        <f t="shared" si="16"/>
        <v>8.275493860117459</v>
      </c>
      <c r="P62" s="65">
        <f t="shared" si="16"/>
        <v>5.5609284332688587</v>
      </c>
      <c r="Q62" s="62"/>
      <c r="R62" s="65">
        <f t="shared" si="17"/>
        <v>9.2094756454618043</v>
      </c>
      <c r="S62" s="65">
        <f t="shared" si="17"/>
        <v>11.600429645542427</v>
      </c>
      <c r="T62" s="65">
        <f t="shared" si="17"/>
        <v>6.8601583113456464</v>
      </c>
      <c r="U62" s="62"/>
      <c r="V62" s="65">
        <f t="shared" si="18"/>
        <v>3.522571819425445</v>
      </c>
      <c r="W62" s="65">
        <f t="shared" si="18"/>
        <v>5.3531598513011156</v>
      </c>
      <c r="X62" s="65">
        <f t="shared" si="18"/>
        <v>1.9632678910702976</v>
      </c>
      <c r="Y62" s="62"/>
      <c r="Z62" s="65" t="s">
        <v>8</v>
      </c>
      <c r="AA62" s="65" t="s">
        <v>8</v>
      </c>
      <c r="AB62" s="65" t="s">
        <v>8</v>
      </c>
      <c r="AD62" s="9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"/>
    </row>
    <row r="63" spans="1:57" ht="15" customHeight="1" x14ac:dyDescent="0.25">
      <c r="A63" s="4" t="s">
        <v>59</v>
      </c>
      <c r="B63" s="65">
        <f t="shared" si="13"/>
        <v>7.0571010248901906</v>
      </c>
      <c r="C63" s="65">
        <f t="shared" si="13"/>
        <v>8.3614697120158876</v>
      </c>
      <c r="D63" s="65">
        <f t="shared" si="13"/>
        <v>5.7965451055662189</v>
      </c>
      <c r="E63" s="62"/>
      <c r="F63" s="65">
        <f t="shared" si="14"/>
        <v>9.8970704671417256</v>
      </c>
      <c r="G63" s="65">
        <f t="shared" si="14"/>
        <v>11.206225680933853</v>
      </c>
      <c r="H63" s="65">
        <f t="shared" si="14"/>
        <v>8.5414987912973395</v>
      </c>
      <c r="I63" s="62"/>
      <c r="J63" s="65">
        <f t="shared" si="15"/>
        <v>10.274621212121213</v>
      </c>
      <c r="K63" s="65">
        <f t="shared" si="15"/>
        <v>11.89801699716714</v>
      </c>
      <c r="L63" s="65">
        <f t="shared" si="15"/>
        <v>8.6419753086419746</v>
      </c>
      <c r="M63" s="62"/>
      <c r="N63" s="65">
        <f t="shared" si="16"/>
        <v>5.2183777651730008</v>
      </c>
      <c r="O63" s="65">
        <f t="shared" si="16"/>
        <v>5.741626794258373</v>
      </c>
      <c r="P63" s="65">
        <f t="shared" si="16"/>
        <v>4.7464940668824163</v>
      </c>
      <c r="Q63" s="62"/>
      <c r="R63" s="65">
        <f t="shared" si="17"/>
        <v>6.8359375</v>
      </c>
      <c r="S63" s="65">
        <f t="shared" si="17"/>
        <v>8.6481113320079519</v>
      </c>
      <c r="T63" s="65">
        <f t="shared" si="17"/>
        <v>5.0863723608445301</v>
      </c>
      <c r="U63" s="62"/>
      <c r="V63" s="65">
        <f t="shared" si="18"/>
        <v>1.3683010262257698</v>
      </c>
      <c r="W63" s="65">
        <f t="shared" si="18"/>
        <v>1.9207683073229291</v>
      </c>
      <c r="X63" s="65">
        <f t="shared" si="18"/>
        <v>0.86862106406080353</v>
      </c>
      <c r="Y63" s="62"/>
      <c r="Z63" s="65" t="s">
        <v>8</v>
      </c>
      <c r="AA63" s="65" t="s">
        <v>8</v>
      </c>
      <c r="AB63" s="65" t="s">
        <v>8</v>
      </c>
      <c r="AD63" s="9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"/>
    </row>
    <row r="64" spans="1:57" ht="15" customHeight="1" x14ac:dyDescent="0.25">
      <c r="A64" s="4" t="s">
        <v>60</v>
      </c>
      <c r="B64" s="65">
        <f t="shared" si="13"/>
        <v>8.9482612383375741</v>
      </c>
      <c r="C64" s="65">
        <f t="shared" si="13"/>
        <v>11.279641102328561</v>
      </c>
      <c r="D64" s="65">
        <f t="shared" si="13"/>
        <v>6.6512313197221635</v>
      </c>
      <c r="E64" s="62"/>
      <c r="F64" s="65">
        <f t="shared" si="14"/>
        <v>12.123552123552123</v>
      </c>
      <c r="G64" s="65">
        <f t="shared" si="14"/>
        <v>15.073529411764705</v>
      </c>
      <c r="H64" s="65">
        <f t="shared" si="14"/>
        <v>8.8617886178861802</v>
      </c>
      <c r="I64" s="62"/>
      <c r="J64" s="65">
        <f t="shared" si="15"/>
        <v>9.9629286376274333</v>
      </c>
      <c r="K64" s="65">
        <f t="shared" si="15"/>
        <v>12.314814814814815</v>
      </c>
      <c r="L64" s="65">
        <f t="shared" si="15"/>
        <v>7.6066790352504636</v>
      </c>
      <c r="M64" s="62"/>
      <c r="N64" s="65">
        <f t="shared" si="16"/>
        <v>7.0487106017191978</v>
      </c>
      <c r="O64" s="65">
        <f t="shared" si="16"/>
        <v>9.1015169194865813</v>
      </c>
      <c r="P64" s="65">
        <f t="shared" si="16"/>
        <v>5.0675675675675675</v>
      </c>
      <c r="Q64" s="62"/>
      <c r="R64" s="65">
        <f t="shared" si="17"/>
        <v>9.4736842105263168</v>
      </c>
      <c r="S64" s="65">
        <f t="shared" si="17"/>
        <v>11.654135338345863</v>
      </c>
      <c r="T64" s="65">
        <f t="shared" si="17"/>
        <v>7.3439412484700126</v>
      </c>
      <c r="U64" s="62"/>
      <c r="V64" s="65">
        <f t="shared" si="18"/>
        <v>2.9456193353474323</v>
      </c>
      <c r="W64" s="65">
        <f t="shared" si="18"/>
        <v>3.2423208191126278</v>
      </c>
      <c r="X64" s="65">
        <f t="shared" si="18"/>
        <v>2.7100271002710028</v>
      </c>
      <c r="Y64" s="62"/>
      <c r="Z64" s="65" t="s">
        <v>8</v>
      </c>
      <c r="AA64" s="65" t="s">
        <v>8</v>
      </c>
      <c r="AB64" s="65" t="s">
        <v>8</v>
      </c>
      <c r="AD64" s="9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"/>
    </row>
    <row r="65" spans="1:57" ht="15" customHeight="1" x14ac:dyDescent="0.25">
      <c r="A65" s="4" t="s">
        <v>61</v>
      </c>
      <c r="B65" s="65">
        <f t="shared" si="13"/>
        <v>13.652929632744604</v>
      </c>
      <c r="C65" s="65">
        <f t="shared" si="13"/>
        <v>16.647982062780269</v>
      </c>
      <c r="D65" s="65">
        <f t="shared" si="13"/>
        <v>10.65619742007852</v>
      </c>
      <c r="E65" s="62"/>
      <c r="F65" s="65">
        <f t="shared" si="14"/>
        <v>17.447199265381084</v>
      </c>
      <c r="G65" s="65">
        <f t="shared" si="14"/>
        <v>20.373514431239389</v>
      </c>
      <c r="H65" s="65">
        <f t="shared" si="14"/>
        <v>14.000000000000002</v>
      </c>
      <c r="I65" s="62"/>
      <c r="J65" s="65">
        <f t="shared" si="15"/>
        <v>16.192830655129789</v>
      </c>
      <c r="K65" s="65">
        <f t="shared" si="15"/>
        <v>20.74074074074074</v>
      </c>
      <c r="L65" s="65">
        <f t="shared" si="15"/>
        <v>11.633663366336634</v>
      </c>
      <c r="M65" s="62"/>
      <c r="N65" s="65">
        <f t="shared" si="16"/>
        <v>7.2013093289689039</v>
      </c>
      <c r="O65" s="65">
        <f t="shared" si="16"/>
        <v>9.9290780141843982</v>
      </c>
      <c r="P65" s="65">
        <f t="shared" si="16"/>
        <v>4.86322188449848</v>
      </c>
      <c r="Q65" s="62"/>
      <c r="R65" s="65">
        <f t="shared" si="17"/>
        <v>17.138364779874212</v>
      </c>
      <c r="S65" s="65">
        <f t="shared" si="17"/>
        <v>18.971061093247588</v>
      </c>
      <c r="T65" s="65">
        <f t="shared" si="17"/>
        <v>15.384615384615385</v>
      </c>
      <c r="U65" s="62"/>
      <c r="V65" s="65">
        <f t="shared" si="18"/>
        <v>3.080568720379147</v>
      </c>
      <c r="W65" s="65">
        <f t="shared" si="18"/>
        <v>3.0456852791878175</v>
      </c>
      <c r="X65" s="65">
        <f t="shared" si="18"/>
        <v>3.1111111111111112</v>
      </c>
      <c r="Y65" s="62"/>
      <c r="Z65" s="65" t="s">
        <v>8</v>
      </c>
      <c r="AA65" s="65" t="s">
        <v>8</v>
      </c>
      <c r="AB65" s="65" t="s">
        <v>8</v>
      </c>
      <c r="AD65" s="9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"/>
    </row>
    <row r="66" spans="1:57" ht="15" customHeight="1" x14ac:dyDescent="0.25">
      <c r="A66" s="93" t="s">
        <v>62</v>
      </c>
      <c r="B66" s="65">
        <f t="shared" si="13"/>
        <v>12.225281602002504</v>
      </c>
      <c r="C66" s="65">
        <f t="shared" si="13"/>
        <v>13.886410942610764</v>
      </c>
      <c r="D66" s="65">
        <f t="shared" si="13"/>
        <v>10.530042484321262</v>
      </c>
      <c r="E66" s="62"/>
      <c r="F66" s="65">
        <f t="shared" si="14"/>
        <v>14.528490503165612</v>
      </c>
      <c r="G66" s="65">
        <f t="shared" si="14"/>
        <v>15.817277812305781</v>
      </c>
      <c r="H66" s="65">
        <f t="shared" si="14"/>
        <v>13.038793103448276</v>
      </c>
      <c r="I66" s="62"/>
      <c r="J66" s="65">
        <f t="shared" si="15"/>
        <v>15.742844161744662</v>
      </c>
      <c r="K66" s="65">
        <f t="shared" si="15"/>
        <v>17.741218319253001</v>
      </c>
      <c r="L66" s="65">
        <f t="shared" si="15"/>
        <v>13.655364607524383</v>
      </c>
      <c r="M66" s="62"/>
      <c r="N66" s="65">
        <f t="shared" si="16"/>
        <v>10.142543859649123</v>
      </c>
      <c r="O66" s="65">
        <f t="shared" si="16"/>
        <v>11.595022624434389</v>
      </c>
      <c r="P66" s="65">
        <f t="shared" si="16"/>
        <v>8.7765957446808507</v>
      </c>
      <c r="Q66" s="62"/>
      <c r="R66" s="65">
        <f t="shared" si="17"/>
        <v>12.619047619047619</v>
      </c>
      <c r="S66" s="65">
        <f t="shared" si="17"/>
        <v>14.22668240850059</v>
      </c>
      <c r="T66" s="65">
        <f t="shared" si="17"/>
        <v>10.984393757503002</v>
      </c>
      <c r="U66" s="62"/>
      <c r="V66" s="65">
        <f t="shared" si="18"/>
        <v>3.2549019607843137</v>
      </c>
      <c r="W66" s="65">
        <f t="shared" si="18"/>
        <v>4.0834057341442218</v>
      </c>
      <c r="X66" s="65">
        <f t="shared" si="18"/>
        <v>2.5732666190135811</v>
      </c>
      <c r="Y66" s="62"/>
      <c r="Z66" s="65" t="s">
        <v>8</v>
      </c>
      <c r="AA66" s="65" t="s">
        <v>8</v>
      </c>
      <c r="AB66" s="65" t="s">
        <v>8</v>
      </c>
      <c r="AD66" s="9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"/>
    </row>
    <row r="67" spans="1:57" ht="15" customHeight="1" x14ac:dyDescent="0.25">
      <c r="A67" s="4" t="s">
        <v>63</v>
      </c>
      <c r="B67" s="65">
        <f t="shared" si="13"/>
        <v>10.932594644506002</v>
      </c>
      <c r="C67" s="65">
        <f t="shared" si="13"/>
        <v>13.65782782419179</v>
      </c>
      <c r="D67" s="65">
        <f t="shared" si="13"/>
        <v>8.1141998497370409</v>
      </c>
      <c r="E67" s="62"/>
      <c r="F67" s="65">
        <f t="shared" si="14"/>
        <v>12.331679659815734</v>
      </c>
      <c r="G67" s="65">
        <f t="shared" si="14"/>
        <v>14.804469273743019</v>
      </c>
      <c r="H67" s="65">
        <f t="shared" si="14"/>
        <v>9.7841726618705032</v>
      </c>
      <c r="I67" s="62"/>
      <c r="J67" s="65">
        <f t="shared" si="15"/>
        <v>16.072980017376196</v>
      </c>
      <c r="K67" s="65">
        <f t="shared" si="15"/>
        <v>19.575856443719413</v>
      </c>
      <c r="L67" s="65">
        <f t="shared" si="15"/>
        <v>12.0817843866171</v>
      </c>
      <c r="M67" s="62"/>
      <c r="N67" s="65">
        <f t="shared" si="16"/>
        <v>7.4898785425101213</v>
      </c>
      <c r="O67" s="65">
        <f t="shared" si="16"/>
        <v>10.357815442561206</v>
      </c>
      <c r="P67" s="65">
        <f t="shared" si="16"/>
        <v>4.1575492341356668</v>
      </c>
      <c r="Q67" s="62"/>
      <c r="R67" s="65">
        <f t="shared" si="17"/>
        <v>11.357340720221606</v>
      </c>
      <c r="S67" s="65">
        <f t="shared" si="17"/>
        <v>13.91941391941392</v>
      </c>
      <c r="T67" s="65">
        <f t="shared" si="17"/>
        <v>8.7523277467411553</v>
      </c>
      <c r="U67" s="62"/>
      <c r="V67" s="65">
        <f t="shared" si="18"/>
        <v>4.6035805626598467</v>
      </c>
      <c r="W67" s="65">
        <f t="shared" si="18"/>
        <v>5.4755043227665707</v>
      </c>
      <c r="X67" s="65">
        <f t="shared" si="18"/>
        <v>3.9080459770114944</v>
      </c>
      <c r="Y67" s="62"/>
      <c r="Z67" s="65" t="s">
        <v>8</v>
      </c>
      <c r="AA67" s="65" t="s">
        <v>8</v>
      </c>
      <c r="AB67" s="65" t="s">
        <v>8</v>
      </c>
      <c r="AD67" s="9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"/>
    </row>
    <row r="68" spans="1:57" ht="15" customHeight="1" x14ac:dyDescent="0.25">
      <c r="A68" s="4" t="s">
        <v>64</v>
      </c>
      <c r="B68" s="65">
        <f t="shared" si="13"/>
        <v>8.3124776546299604</v>
      </c>
      <c r="C68" s="65">
        <f t="shared" si="13"/>
        <v>9.6681614349775788</v>
      </c>
      <c r="D68" s="65">
        <f t="shared" si="13"/>
        <v>6.965971851060039</v>
      </c>
      <c r="E68" s="62"/>
      <c r="F68" s="65">
        <f t="shared" si="14"/>
        <v>10.059635907093533</v>
      </c>
      <c r="G68" s="65">
        <f t="shared" si="14"/>
        <v>11.214087117701576</v>
      </c>
      <c r="H68" s="65">
        <f t="shared" si="14"/>
        <v>8.8676236044657095</v>
      </c>
      <c r="I68" s="62"/>
      <c r="J68" s="65">
        <f t="shared" si="15"/>
        <v>9.9025974025974026</v>
      </c>
      <c r="K68" s="65">
        <f t="shared" si="15"/>
        <v>11.783439490445859</v>
      </c>
      <c r="L68" s="65">
        <f t="shared" si="15"/>
        <v>7.9470198675496695</v>
      </c>
      <c r="M68" s="62"/>
      <c r="N68" s="65">
        <f t="shared" si="16"/>
        <v>7.4380165289256199</v>
      </c>
      <c r="O68" s="65">
        <f t="shared" si="16"/>
        <v>7.7403846153846159</v>
      </c>
      <c r="P68" s="65">
        <f t="shared" si="16"/>
        <v>7.128810226155359</v>
      </c>
      <c r="Q68" s="62"/>
      <c r="R68" s="65">
        <f t="shared" si="17"/>
        <v>9.6634370219275887</v>
      </c>
      <c r="S68" s="65">
        <f t="shared" si="17"/>
        <v>12.613575628006412</v>
      </c>
      <c r="T68" s="65">
        <f t="shared" si="17"/>
        <v>6.9722086786933204</v>
      </c>
      <c r="U68" s="62"/>
      <c r="V68" s="65">
        <f t="shared" si="18"/>
        <v>1.5353805073431241</v>
      </c>
      <c r="W68" s="65">
        <f t="shared" si="18"/>
        <v>1.5341701534170153</v>
      </c>
      <c r="X68" s="65">
        <f t="shared" si="18"/>
        <v>1.5364916773367476</v>
      </c>
      <c r="Y68" s="62"/>
      <c r="Z68" s="65" t="s">
        <v>8</v>
      </c>
      <c r="AA68" s="65" t="s">
        <v>8</v>
      </c>
      <c r="AB68" s="65" t="s">
        <v>8</v>
      </c>
      <c r="AD68" s="9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"/>
    </row>
    <row r="69" spans="1:57" ht="15" customHeight="1" x14ac:dyDescent="0.25">
      <c r="A69" s="4" t="s">
        <v>65</v>
      </c>
      <c r="B69" s="65">
        <f t="shared" si="13"/>
        <v>9.1566265060240966</v>
      </c>
      <c r="C69" s="65">
        <f t="shared" si="13"/>
        <v>10.596409959467284</v>
      </c>
      <c r="D69" s="65">
        <f t="shared" si="13"/>
        <v>7.5957313245448841</v>
      </c>
      <c r="E69" s="62"/>
      <c r="F69" s="65">
        <f t="shared" si="14"/>
        <v>12.51175917215428</v>
      </c>
      <c r="G69" s="65">
        <f t="shared" si="14"/>
        <v>12.430426716141001</v>
      </c>
      <c r="H69" s="65">
        <f t="shared" si="14"/>
        <v>12.595419847328243</v>
      </c>
      <c r="I69" s="62"/>
      <c r="J69" s="65">
        <f t="shared" si="15"/>
        <v>10.182767624020887</v>
      </c>
      <c r="K69" s="65">
        <f t="shared" si="15"/>
        <v>12.761020881670534</v>
      </c>
      <c r="L69" s="65">
        <f t="shared" si="15"/>
        <v>6.8656716417910451</v>
      </c>
      <c r="M69" s="62"/>
      <c r="N69" s="65">
        <f t="shared" si="16"/>
        <v>7.2512647554806078</v>
      </c>
      <c r="O69" s="65">
        <f t="shared" si="16"/>
        <v>9.6463022508038581</v>
      </c>
      <c r="P69" s="65">
        <f t="shared" si="16"/>
        <v>4.6099290780141837</v>
      </c>
      <c r="Q69" s="62"/>
      <c r="R69" s="65">
        <f t="shared" si="17"/>
        <v>8.4507042253521121</v>
      </c>
      <c r="S69" s="65">
        <f t="shared" si="17"/>
        <v>10.504201680672269</v>
      </c>
      <c r="T69" s="65">
        <f t="shared" si="17"/>
        <v>6.563706563706563</v>
      </c>
      <c r="U69" s="62"/>
      <c r="V69" s="65">
        <f t="shared" si="18"/>
        <v>1.99501246882793</v>
      </c>
      <c r="W69" s="65">
        <f t="shared" si="18"/>
        <v>2.8846153846153846</v>
      </c>
      <c r="X69" s="65">
        <f t="shared" si="18"/>
        <v>1.0362694300518136</v>
      </c>
      <c r="Y69" s="62"/>
      <c r="Z69" s="65" t="s">
        <v>8</v>
      </c>
      <c r="AA69" s="65" t="s">
        <v>8</v>
      </c>
      <c r="AB69" s="65" t="s">
        <v>8</v>
      </c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</row>
    <row r="70" spans="1:57" ht="15" customHeight="1" x14ac:dyDescent="0.25">
      <c r="A70" s="4" t="s">
        <v>66</v>
      </c>
      <c r="B70" s="65">
        <f t="shared" si="13"/>
        <v>5.93607305936073</v>
      </c>
      <c r="C70" s="65">
        <f t="shared" si="13"/>
        <v>7.7119184193753982</v>
      </c>
      <c r="D70" s="65">
        <f t="shared" si="13"/>
        <v>4.3123543123543122</v>
      </c>
      <c r="E70" s="62"/>
      <c r="F70" s="65">
        <f t="shared" si="14"/>
        <v>5.2801724137931032</v>
      </c>
      <c r="G70" s="65">
        <f t="shared" si="14"/>
        <v>6.9078947368421062</v>
      </c>
      <c r="H70" s="65">
        <f t="shared" si="14"/>
        <v>3.7076271186440675</v>
      </c>
      <c r="I70" s="62"/>
      <c r="J70" s="65">
        <f t="shared" si="15"/>
        <v>7.663964627855564</v>
      </c>
      <c r="K70" s="65">
        <f t="shared" si="15"/>
        <v>10.315186246418339</v>
      </c>
      <c r="L70" s="65">
        <f t="shared" si="15"/>
        <v>4.8558421851289832</v>
      </c>
      <c r="M70" s="62"/>
      <c r="N70" s="65">
        <f t="shared" si="16"/>
        <v>4.9099836333878883</v>
      </c>
      <c r="O70" s="65">
        <f t="shared" si="16"/>
        <v>6.1511423550087869</v>
      </c>
      <c r="P70" s="65">
        <f t="shared" si="16"/>
        <v>3.828483920367534</v>
      </c>
      <c r="Q70" s="62"/>
      <c r="R70" s="65">
        <f t="shared" si="17"/>
        <v>8.9859851607584496</v>
      </c>
      <c r="S70" s="65">
        <f t="shared" si="17"/>
        <v>11.070780399274046</v>
      </c>
      <c r="T70" s="65">
        <f t="shared" si="17"/>
        <v>7.2507552870090644</v>
      </c>
      <c r="U70" s="62"/>
      <c r="V70" s="65">
        <f t="shared" si="18"/>
        <v>2.1714285714285713</v>
      </c>
      <c r="W70" s="65">
        <f t="shared" si="18"/>
        <v>2.8350515463917527</v>
      </c>
      <c r="X70" s="65">
        <f t="shared" si="18"/>
        <v>1.6427104722792609</v>
      </c>
      <c r="Y70" s="62"/>
      <c r="Z70" s="65" t="s">
        <v>8</v>
      </c>
      <c r="AA70" s="65" t="s">
        <v>8</v>
      </c>
      <c r="AB70" s="65" t="s">
        <v>8</v>
      </c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</row>
    <row r="71" spans="1:57" ht="15" customHeight="1" x14ac:dyDescent="0.25">
      <c r="A71" s="4" t="s">
        <v>67</v>
      </c>
      <c r="B71" s="65">
        <f t="shared" ref="B71:D81" si="19">+B29/AE29*100</f>
        <v>8.6527929901423875</v>
      </c>
      <c r="C71" s="65">
        <f t="shared" si="19"/>
        <v>11.495946941783346</v>
      </c>
      <c r="D71" s="65">
        <f t="shared" si="19"/>
        <v>5.861070911722142</v>
      </c>
      <c r="E71" s="62"/>
      <c r="F71" s="65">
        <f t="shared" ref="F71:H81" si="20">+F29/AI29*100</f>
        <v>7.1212121212121211</v>
      </c>
      <c r="G71" s="65">
        <f t="shared" si="20"/>
        <v>8.8235294117647065</v>
      </c>
      <c r="H71" s="65">
        <f t="shared" si="20"/>
        <v>5.3125</v>
      </c>
      <c r="I71" s="62"/>
      <c r="J71" s="65">
        <f t="shared" ref="J71:L81" si="21">+J29/AM29*100</f>
        <v>13.967611336032389</v>
      </c>
      <c r="K71" s="65">
        <f t="shared" si="21"/>
        <v>19.40928270042194</v>
      </c>
      <c r="L71" s="65">
        <f t="shared" si="21"/>
        <v>8.9494163424124515</v>
      </c>
      <c r="M71" s="62"/>
      <c r="N71" s="65">
        <f t="shared" ref="N71:P81" si="22">+N29/AQ29*100</f>
        <v>7.0726915520628681</v>
      </c>
      <c r="O71" s="65">
        <f t="shared" si="22"/>
        <v>9.5785440613026829</v>
      </c>
      <c r="P71" s="65">
        <f t="shared" si="22"/>
        <v>4.435483870967742</v>
      </c>
      <c r="Q71" s="62"/>
      <c r="R71" s="65">
        <f t="shared" ref="R71:T81" si="23">+R29/AU29*100</f>
        <v>9.0090090090090094</v>
      </c>
      <c r="S71" s="65">
        <f t="shared" si="23"/>
        <v>12.363636363636363</v>
      </c>
      <c r="T71" s="65">
        <f t="shared" si="23"/>
        <v>5.7142857142857144</v>
      </c>
      <c r="U71" s="62"/>
      <c r="V71" s="65">
        <f t="shared" ref="V71:X81" si="24">+V29/AY29*100</f>
        <v>6.7178502879078703</v>
      </c>
      <c r="W71" s="65">
        <f t="shared" si="24"/>
        <v>8.6065573770491799</v>
      </c>
      <c r="X71" s="65">
        <f t="shared" si="24"/>
        <v>5.0541516245487363</v>
      </c>
      <c r="Y71" s="62"/>
      <c r="Z71" s="65" t="s">
        <v>8</v>
      </c>
      <c r="AA71" s="65" t="s">
        <v>8</v>
      </c>
      <c r="AB71" s="65" t="s">
        <v>8</v>
      </c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</row>
    <row r="72" spans="1:57" ht="15" customHeight="1" x14ac:dyDescent="0.25">
      <c r="A72" s="4" t="s">
        <v>68</v>
      </c>
      <c r="B72" s="65">
        <f t="shared" si="19"/>
        <v>8.0994583948793686</v>
      </c>
      <c r="C72" s="65">
        <f t="shared" si="19"/>
        <v>10.87281795511222</v>
      </c>
      <c r="D72" s="65">
        <f t="shared" si="19"/>
        <v>5.3962080700048611</v>
      </c>
      <c r="E72" s="62"/>
      <c r="F72" s="65">
        <f t="shared" si="20"/>
        <v>9.7868217054263553</v>
      </c>
      <c r="G72" s="65">
        <f t="shared" si="20"/>
        <v>11.839708561020036</v>
      </c>
      <c r="H72" s="65">
        <f t="shared" si="20"/>
        <v>7.4534161490683228</v>
      </c>
      <c r="I72" s="62"/>
      <c r="J72" s="65">
        <f t="shared" si="21"/>
        <v>10.311750599520384</v>
      </c>
      <c r="K72" s="65">
        <f t="shared" si="21"/>
        <v>13.875598086124402</v>
      </c>
      <c r="L72" s="65">
        <f t="shared" si="21"/>
        <v>6.7307692307692308</v>
      </c>
      <c r="M72" s="62"/>
      <c r="N72" s="65">
        <f t="shared" si="22"/>
        <v>7.6190476190476195</v>
      </c>
      <c r="O72" s="65">
        <f t="shared" si="22"/>
        <v>11.559139784946236</v>
      </c>
      <c r="P72" s="65">
        <f t="shared" si="22"/>
        <v>3.5812672176308542</v>
      </c>
      <c r="Q72" s="62"/>
      <c r="R72" s="65">
        <f t="shared" si="23"/>
        <v>9.7074468085106371</v>
      </c>
      <c r="S72" s="65">
        <f t="shared" si="23"/>
        <v>12.573099415204677</v>
      </c>
      <c r="T72" s="65">
        <f t="shared" si="23"/>
        <v>7.3170731707317067</v>
      </c>
      <c r="U72" s="62"/>
      <c r="V72" s="65">
        <f t="shared" si="24"/>
        <v>1.8840579710144929</v>
      </c>
      <c r="W72" s="65">
        <f t="shared" si="24"/>
        <v>2.8571428571428572</v>
      </c>
      <c r="X72" s="65">
        <f t="shared" si="24"/>
        <v>1.0666666666666667</v>
      </c>
      <c r="Y72" s="62"/>
      <c r="Z72" s="65" t="s">
        <v>8</v>
      </c>
      <c r="AA72" s="65" t="s">
        <v>8</v>
      </c>
      <c r="AB72" s="65" t="s">
        <v>8</v>
      </c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</row>
    <row r="73" spans="1:57" ht="15" customHeight="1" x14ac:dyDescent="0.25">
      <c r="A73" s="4" t="s">
        <v>69</v>
      </c>
      <c r="B73" s="65">
        <f t="shared" si="19"/>
        <v>8.8396014143362258</v>
      </c>
      <c r="C73" s="65">
        <f t="shared" si="19"/>
        <v>11.181301326595072</v>
      </c>
      <c r="D73" s="65">
        <f t="shared" si="19"/>
        <v>6.4136125654450264</v>
      </c>
      <c r="E73" s="62"/>
      <c r="F73" s="65">
        <f t="shared" si="20"/>
        <v>12.05298013245033</v>
      </c>
      <c r="G73" s="65">
        <f t="shared" si="20"/>
        <v>12.814070351758794</v>
      </c>
      <c r="H73" s="65">
        <f t="shared" si="20"/>
        <v>11.204481792717088</v>
      </c>
      <c r="I73" s="62"/>
      <c r="J73" s="65">
        <f t="shared" si="21"/>
        <v>10.790273556231003</v>
      </c>
      <c r="K73" s="65">
        <f t="shared" si="21"/>
        <v>12.643678160919542</v>
      </c>
      <c r="L73" s="65">
        <f t="shared" si="21"/>
        <v>8.7096774193548381</v>
      </c>
      <c r="M73" s="62"/>
      <c r="N73" s="65">
        <f t="shared" si="22"/>
        <v>4.8561151079136691</v>
      </c>
      <c r="O73" s="65">
        <f t="shared" si="22"/>
        <v>7.8066914498141262</v>
      </c>
      <c r="P73" s="65">
        <f t="shared" si="22"/>
        <v>2.0905923344947737</v>
      </c>
      <c r="Q73" s="62"/>
      <c r="R73" s="65">
        <f t="shared" si="23"/>
        <v>10.207612456747404</v>
      </c>
      <c r="S73" s="65">
        <f t="shared" si="23"/>
        <v>14.473684210526317</v>
      </c>
      <c r="T73" s="65">
        <f t="shared" si="23"/>
        <v>5.4744525547445262</v>
      </c>
      <c r="U73" s="62"/>
      <c r="V73" s="65">
        <f t="shared" si="24"/>
        <v>4.7872340425531918</v>
      </c>
      <c r="W73" s="65">
        <f t="shared" si="24"/>
        <v>6.4393939393939394</v>
      </c>
      <c r="X73" s="65">
        <f t="shared" si="24"/>
        <v>3.3333333333333335</v>
      </c>
      <c r="Y73" s="62"/>
      <c r="Z73" s="65" t="s">
        <v>8</v>
      </c>
      <c r="AA73" s="65" t="s">
        <v>8</v>
      </c>
      <c r="AB73" s="65" t="s">
        <v>8</v>
      </c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</row>
    <row r="74" spans="1:57" ht="15" customHeight="1" x14ac:dyDescent="0.25">
      <c r="A74" s="4" t="s">
        <v>70</v>
      </c>
      <c r="B74" s="65">
        <f t="shared" si="19"/>
        <v>12.743362831858407</v>
      </c>
      <c r="C74" s="65">
        <f t="shared" si="19"/>
        <v>14.951356886840758</v>
      </c>
      <c r="D74" s="65">
        <f t="shared" si="19"/>
        <v>10.589410589410589</v>
      </c>
      <c r="E74" s="62"/>
      <c r="F74" s="65">
        <f t="shared" si="20"/>
        <v>13.379973764757324</v>
      </c>
      <c r="G74" s="65">
        <f t="shared" si="20"/>
        <v>14.855687606112053</v>
      </c>
      <c r="H74" s="65">
        <f t="shared" si="20"/>
        <v>11.812443642921551</v>
      </c>
      <c r="I74" s="62"/>
      <c r="J74" s="65">
        <f t="shared" si="21"/>
        <v>14.686098654708521</v>
      </c>
      <c r="K74" s="65">
        <f t="shared" si="21"/>
        <v>16.703296703296701</v>
      </c>
      <c r="L74" s="65">
        <f t="shared" si="21"/>
        <v>12.585812356979407</v>
      </c>
      <c r="M74" s="62"/>
      <c r="N74" s="65">
        <f t="shared" si="22"/>
        <v>10.616705698672913</v>
      </c>
      <c r="O74" s="65">
        <f t="shared" si="22"/>
        <v>13.302752293577983</v>
      </c>
      <c r="P74" s="65">
        <f t="shared" si="22"/>
        <v>7.8149920255183414</v>
      </c>
      <c r="Q74" s="62"/>
      <c r="R74" s="65">
        <f t="shared" si="23"/>
        <v>17.152542372881356</v>
      </c>
      <c r="S74" s="65">
        <f t="shared" si="23"/>
        <v>19.942196531791907</v>
      </c>
      <c r="T74" s="65">
        <f t="shared" si="23"/>
        <v>14.687100893997446</v>
      </c>
      <c r="U74" s="62"/>
      <c r="V74" s="65">
        <f t="shared" si="24"/>
        <v>4.7353760445682447</v>
      </c>
      <c r="W74" s="65">
        <f t="shared" si="24"/>
        <v>6.8085106382978724</v>
      </c>
      <c r="X74" s="65">
        <f t="shared" si="24"/>
        <v>3.1301482701812189</v>
      </c>
      <c r="Y74" s="62"/>
      <c r="Z74" s="65" t="s">
        <v>8</v>
      </c>
      <c r="AA74" s="65" t="s">
        <v>8</v>
      </c>
      <c r="AB74" s="65" t="s">
        <v>8</v>
      </c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</row>
    <row r="75" spans="1:57" ht="15" customHeight="1" x14ac:dyDescent="0.25">
      <c r="A75" s="4" t="s">
        <v>71</v>
      </c>
      <c r="B75" s="65">
        <f t="shared" si="19"/>
        <v>8.2537788385043758</v>
      </c>
      <c r="C75" s="65">
        <f t="shared" si="19"/>
        <v>10.411718131433096</v>
      </c>
      <c r="D75" s="65">
        <f t="shared" si="19"/>
        <v>6.0751398880895282</v>
      </c>
      <c r="E75" s="62"/>
      <c r="F75" s="65">
        <f t="shared" si="20"/>
        <v>9.3252463987869607</v>
      </c>
      <c r="G75" s="65">
        <f t="shared" si="20"/>
        <v>11.33428981348637</v>
      </c>
      <c r="H75" s="65">
        <f t="shared" si="20"/>
        <v>7.07395498392283</v>
      </c>
      <c r="I75" s="62"/>
      <c r="J75" s="65">
        <f t="shared" si="21"/>
        <v>12.010221465076661</v>
      </c>
      <c r="K75" s="65">
        <f t="shared" si="21"/>
        <v>14.04109589041096</v>
      </c>
      <c r="L75" s="65">
        <f t="shared" si="21"/>
        <v>10</v>
      </c>
      <c r="M75" s="62"/>
      <c r="N75" s="65">
        <f t="shared" si="22"/>
        <v>6.4994298745724057</v>
      </c>
      <c r="O75" s="65">
        <f t="shared" si="22"/>
        <v>7.2186836518046711</v>
      </c>
      <c r="P75" s="65">
        <f t="shared" si="22"/>
        <v>5.6650246305418719</v>
      </c>
      <c r="Q75" s="62"/>
      <c r="R75" s="65">
        <f t="shared" si="23"/>
        <v>7.4115044247787614</v>
      </c>
      <c r="S75" s="65">
        <f t="shared" si="23"/>
        <v>10.401891252955082</v>
      </c>
      <c r="T75" s="65">
        <f t="shared" si="23"/>
        <v>4.7817047817047822</v>
      </c>
      <c r="U75" s="62"/>
      <c r="V75" s="65">
        <f t="shared" si="24"/>
        <v>3.5809018567639259</v>
      </c>
      <c r="W75" s="65">
        <f t="shared" si="24"/>
        <v>6.8376068376068382</v>
      </c>
      <c r="X75" s="65">
        <f t="shared" si="24"/>
        <v>0.74441687344913154</v>
      </c>
      <c r="Y75" s="62"/>
      <c r="Z75" s="65" t="s">
        <v>8</v>
      </c>
      <c r="AA75" s="65" t="s">
        <v>8</v>
      </c>
      <c r="AB75" s="65" t="s">
        <v>8</v>
      </c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</row>
    <row r="76" spans="1:57" ht="15" customHeight="1" x14ac:dyDescent="0.25">
      <c r="A76" s="4" t="s">
        <v>72</v>
      </c>
      <c r="B76" s="65">
        <f t="shared" si="19"/>
        <v>9.8058252427184467</v>
      </c>
      <c r="C76" s="65">
        <f t="shared" si="19"/>
        <v>12.475633528265107</v>
      </c>
      <c r="D76" s="65">
        <f t="shared" si="19"/>
        <v>7.1566731141199229</v>
      </c>
      <c r="E76" s="62"/>
      <c r="F76" s="65">
        <f t="shared" si="20"/>
        <v>14.444444444444443</v>
      </c>
      <c r="G76" s="65">
        <f t="shared" si="20"/>
        <v>18.248175182481752</v>
      </c>
      <c r="H76" s="65">
        <f t="shared" si="20"/>
        <v>10.526315789473683</v>
      </c>
      <c r="I76" s="62"/>
      <c r="J76" s="65">
        <f t="shared" si="21"/>
        <v>11.555555555555555</v>
      </c>
      <c r="K76" s="65">
        <f t="shared" si="21"/>
        <v>11.607142857142858</v>
      </c>
      <c r="L76" s="65">
        <f t="shared" si="21"/>
        <v>11.504424778761061</v>
      </c>
      <c r="M76" s="62"/>
      <c r="N76" s="65">
        <f t="shared" si="22"/>
        <v>4.0816326530612246</v>
      </c>
      <c r="O76" s="65">
        <f t="shared" si="22"/>
        <v>6.4220183486238538</v>
      </c>
      <c r="P76" s="65">
        <f t="shared" si="22"/>
        <v>1.1494252873563218</v>
      </c>
      <c r="Q76" s="62"/>
      <c r="R76" s="65">
        <f t="shared" si="23"/>
        <v>12.087912087912088</v>
      </c>
      <c r="S76" s="65">
        <f t="shared" si="23"/>
        <v>16.091954022988507</v>
      </c>
      <c r="T76" s="65">
        <f t="shared" si="23"/>
        <v>8.4210526315789469</v>
      </c>
      <c r="U76" s="62"/>
      <c r="V76" s="65">
        <f t="shared" si="24"/>
        <v>3.8216560509554141</v>
      </c>
      <c r="W76" s="65">
        <f t="shared" si="24"/>
        <v>7.3529411764705888</v>
      </c>
      <c r="X76" s="65">
        <f t="shared" si="24"/>
        <v>1.1235955056179776</v>
      </c>
      <c r="Y76" s="62"/>
      <c r="Z76" s="65" t="s">
        <v>8</v>
      </c>
      <c r="AA76" s="65" t="s">
        <v>8</v>
      </c>
      <c r="AB76" s="65" t="s">
        <v>8</v>
      </c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</row>
    <row r="77" spans="1:57" ht="15" customHeight="1" x14ac:dyDescent="0.25">
      <c r="A77" s="4" t="s">
        <v>73</v>
      </c>
      <c r="B77" s="65">
        <f t="shared" si="19"/>
        <v>9.8701880035810206</v>
      </c>
      <c r="C77" s="65">
        <f t="shared" si="19"/>
        <v>11.263250883392226</v>
      </c>
      <c r="D77" s="65">
        <f t="shared" si="19"/>
        <v>8.4392014519056264</v>
      </c>
      <c r="E77" s="62"/>
      <c r="F77" s="65">
        <f t="shared" si="20"/>
        <v>14.32</v>
      </c>
      <c r="G77" s="65">
        <f t="shared" si="20"/>
        <v>15.892053973013493</v>
      </c>
      <c r="H77" s="65">
        <f t="shared" si="20"/>
        <v>12.521440823327614</v>
      </c>
      <c r="I77" s="62"/>
      <c r="J77" s="65">
        <f t="shared" si="21"/>
        <v>10.884353741496598</v>
      </c>
      <c r="K77" s="65">
        <f t="shared" si="21"/>
        <v>12.844036697247708</v>
      </c>
      <c r="L77" s="65">
        <f t="shared" si="21"/>
        <v>8.677685950413224</v>
      </c>
      <c r="M77" s="62"/>
      <c r="N77" s="65">
        <f t="shared" si="22"/>
        <v>4.7619047619047619</v>
      </c>
      <c r="O77" s="65">
        <f t="shared" si="22"/>
        <v>5.0480769230769234</v>
      </c>
      <c r="P77" s="65">
        <f t="shared" si="22"/>
        <v>4.4811320754716979</v>
      </c>
      <c r="Q77" s="62"/>
      <c r="R77" s="65">
        <f t="shared" si="23"/>
        <v>10.600255427841635</v>
      </c>
      <c r="S77" s="65">
        <f t="shared" si="23"/>
        <v>10.810810810810811</v>
      </c>
      <c r="T77" s="65">
        <f t="shared" si="23"/>
        <v>10.411622276029057</v>
      </c>
      <c r="U77" s="62"/>
      <c r="V77" s="65">
        <f t="shared" si="24"/>
        <v>4.7703180212014136</v>
      </c>
      <c r="W77" s="65">
        <f t="shared" si="24"/>
        <v>6.7669172932330826</v>
      </c>
      <c r="X77" s="65">
        <f t="shared" si="24"/>
        <v>3</v>
      </c>
      <c r="Y77" s="62"/>
      <c r="Z77" s="65" t="s">
        <v>8</v>
      </c>
      <c r="AA77" s="65" t="s">
        <v>8</v>
      </c>
      <c r="AB77" s="65" t="s">
        <v>8</v>
      </c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</row>
    <row r="78" spans="1:57" ht="15" customHeight="1" x14ac:dyDescent="0.25">
      <c r="A78" s="4" t="s">
        <v>74</v>
      </c>
      <c r="B78" s="65">
        <f t="shared" si="19"/>
        <v>13.051823416506716</v>
      </c>
      <c r="C78" s="65">
        <f t="shared" si="19"/>
        <v>18.367346938775512</v>
      </c>
      <c r="D78" s="65">
        <f t="shared" si="19"/>
        <v>8.3333333333333321</v>
      </c>
      <c r="E78" s="62"/>
      <c r="F78" s="65">
        <f t="shared" si="20"/>
        <v>18.120805369127517</v>
      </c>
      <c r="G78" s="65">
        <f t="shared" si="20"/>
        <v>21.518987341772153</v>
      </c>
      <c r="H78" s="65">
        <f t="shared" si="20"/>
        <v>14.285714285714285</v>
      </c>
      <c r="I78" s="62"/>
      <c r="J78" s="65">
        <f t="shared" si="21"/>
        <v>16.153846153846153</v>
      </c>
      <c r="K78" s="65">
        <f t="shared" si="21"/>
        <v>20.634920634920633</v>
      </c>
      <c r="L78" s="65">
        <f t="shared" si="21"/>
        <v>11.940298507462686</v>
      </c>
      <c r="M78" s="62"/>
      <c r="N78" s="65">
        <f t="shared" si="22"/>
        <v>12.345679012345679</v>
      </c>
      <c r="O78" s="65">
        <f t="shared" si="22"/>
        <v>20.930232558139537</v>
      </c>
      <c r="P78" s="65">
        <f t="shared" si="22"/>
        <v>2.6315789473684208</v>
      </c>
      <c r="Q78" s="62"/>
      <c r="R78" s="65">
        <f t="shared" si="23"/>
        <v>10.989010989010989</v>
      </c>
      <c r="S78" s="65">
        <f t="shared" si="23"/>
        <v>15</v>
      </c>
      <c r="T78" s="65">
        <f t="shared" si="23"/>
        <v>7.8431372549019605</v>
      </c>
      <c r="U78" s="62"/>
      <c r="V78" s="65">
        <f t="shared" si="24"/>
        <v>0</v>
      </c>
      <c r="W78" s="65">
        <f t="shared" si="24"/>
        <v>0</v>
      </c>
      <c r="X78" s="65">
        <f t="shared" si="24"/>
        <v>0</v>
      </c>
      <c r="Y78" s="62"/>
      <c r="Z78" s="65" t="s">
        <v>8</v>
      </c>
      <c r="AA78" s="65" t="s">
        <v>8</v>
      </c>
      <c r="AB78" s="65" t="s">
        <v>8</v>
      </c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</row>
    <row r="79" spans="1:57" ht="15" customHeight="1" x14ac:dyDescent="0.25">
      <c r="A79" s="4" t="s">
        <v>75</v>
      </c>
      <c r="B79" s="65">
        <f t="shared" si="19"/>
        <v>8.2820197044334982</v>
      </c>
      <c r="C79" s="65">
        <f t="shared" si="19"/>
        <v>10.308856616895071</v>
      </c>
      <c r="D79" s="65">
        <f t="shared" si="19"/>
        <v>6.2409886714727092</v>
      </c>
      <c r="E79" s="62"/>
      <c r="F79" s="65">
        <f t="shared" si="20"/>
        <v>10.057374282821465</v>
      </c>
      <c r="G79" s="65">
        <f t="shared" si="20"/>
        <v>11.642542479546885</v>
      </c>
      <c r="H79" s="65">
        <f t="shared" si="20"/>
        <v>8.2241630276564788</v>
      </c>
      <c r="I79" s="62"/>
      <c r="J79" s="65">
        <f t="shared" si="21"/>
        <v>11.182108626198083</v>
      </c>
      <c r="K79" s="65">
        <f t="shared" si="21"/>
        <v>13.920704845814976</v>
      </c>
      <c r="L79" s="65">
        <f t="shared" si="21"/>
        <v>8.2386363636363633</v>
      </c>
      <c r="M79" s="62"/>
      <c r="N79" s="65">
        <f t="shared" si="22"/>
        <v>6.5386922615476903</v>
      </c>
      <c r="O79" s="65">
        <f t="shared" si="22"/>
        <v>8.1761006289308167</v>
      </c>
      <c r="P79" s="65">
        <f t="shared" si="22"/>
        <v>5.0458715596330279</v>
      </c>
      <c r="Q79" s="62"/>
      <c r="R79" s="65">
        <f t="shared" si="23"/>
        <v>7.492260061919505</v>
      </c>
      <c r="S79" s="65">
        <f t="shared" si="23"/>
        <v>10.121457489878543</v>
      </c>
      <c r="T79" s="65">
        <f t="shared" si="23"/>
        <v>5.2631578947368416</v>
      </c>
      <c r="U79" s="62"/>
      <c r="V79" s="65">
        <f t="shared" si="24"/>
        <v>2.5993883792048931</v>
      </c>
      <c r="W79" s="65">
        <f t="shared" si="24"/>
        <v>3.3386327503974562</v>
      </c>
      <c r="X79" s="65">
        <f t="shared" si="24"/>
        <v>1.9145802650957291</v>
      </c>
      <c r="Y79" s="62"/>
      <c r="Z79" s="65" t="s">
        <v>8</v>
      </c>
      <c r="AA79" s="65" t="s">
        <v>8</v>
      </c>
      <c r="AB79" s="65" t="s">
        <v>8</v>
      </c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</row>
    <row r="80" spans="1:57" ht="15" customHeight="1" x14ac:dyDescent="0.25">
      <c r="A80" s="4" t="s">
        <v>76</v>
      </c>
      <c r="B80" s="65">
        <f t="shared" si="19"/>
        <v>7.2041931526709044</v>
      </c>
      <c r="C80" s="65">
        <f t="shared" si="19"/>
        <v>9.3363329583802024</v>
      </c>
      <c r="D80" s="65">
        <f t="shared" si="19"/>
        <v>5.1083591331269353</v>
      </c>
      <c r="E80" s="62"/>
      <c r="F80" s="65">
        <f t="shared" si="20"/>
        <v>8.8798370672097757</v>
      </c>
      <c r="G80" s="65">
        <f t="shared" si="20"/>
        <v>11.179173047473201</v>
      </c>
      <c r="H80" s="65">
        <f t="shared" si="20"/>
        <v>6.2663185378590072</v>
      </c>
      <c r="I80" s="62"/>
      <c r="J80" s="65">
        <f t="shared" si="21"/>
        <v>9.0772316950852563</v>
      </c>
      <c r="K80" s="65">
        <f t="shared" si="21"/>
        <v>11.121951219512196</v>
      </c>
      <c r="L80" s="65">
        <f t="shared" si="21"/>
        <v>6.9143446852425186</v>
      </c>
      <c r="M80" s="62"/>
      <c r="N80" s="65">
        <f t="shared" si="22"/>
        <v>5.6329497274379161</v>
      </c>
      <c r="O80" s="65">
        <f t="shared" si="22"/>
        <v>8.4276729559748418</v>
      </c>
      <c r="P80" s="65">
        <f t="shared" si="22"/>
        <v>3.0373831775700935</v>
      </c>
      <c r="Q80" s="62"/>
      <c r="R80" s="65">
        <f t="shared" si="23"/>
        <v>7.2489601901366605</v>
      </c>
      <c r="S80" s="65">
        <f t="shared" si="23"/>
        <v>8.3756345177664979</v>
      </c>
      <c r="T80" s="65">
        <f t="shared" si="23"/>
        <v>6.2569832402234642</v>
      </c>
      <c r="U80" s="62"/>
      <c r="V80" s="65">
        <f t="shared" si="24"/>
        <v>2.7705627705627704</v>
      </c>
      <c r="W80" s="65">
        <f t="shared" si="24"/>
        <v>4.2635658914728678</v>
      </c>
      <c r="X80" s="65">
        <f t="shared" si="24"/>
        <v>1.5649452269170578</v>
      </c>
      <c r="Y80" s="62"/>
      <c r="Z80" s="65" t="s">
        <v>8</v>
      </c>
      <c r="AA80" s="65" t="s">
        <v>8</v>
      </c>
      <c r="AB80" s="65" t="s">
        <v>8</v>
      </c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</row>
    <row r="81" spans="1:57" ht="15" customHeight="1" thickBot="1" x14ac:dyDescent="0.3">
      <c r="A81" s="54" t="s">
        <v>77</v>
      </c>
      <c r="B81" s="68">
        <f t="shared" si="19"/>
        <v>16.175359032501891</v>
      </c>
      <c r="C81" s="68">
        <f t="shared" si="19"/>
        <v>17.548746518105848</v>
      </c>
      <c r="D81" s="68">
        <f t="shared" si="19"/>
        <v>14.545454545454545</v>
      </c>
      <c r="E81" s="61"/>
      <c r="F81" s="68">
        <f t="shared" si="20"/>
        <v>20.967741935483872</v>
      </c>
      <c r="G81" s="68">
        <f t="shared" si="20"/>
        <v>21.338912133891213</v>
      </c>
      <c r="H81" s="68">
        <f t="shared" si="20"/>
        <v>20.512820512820511</v>
      </c>
      <c r="I81" s="61"/>
      <c r="J81" s="68">
        <f t="shared" si="21"/>
        <v>18.421052631578945</v>
      </c>
      <c r="K81" s="68">
        <f t="shared" si="21"/>
        <v>19.512195121951219</v>
      </c>
      <c r="L81" s="68">
        <f t="shared" si="21"/>
        <v>17.142857142857142</v>
      </c>
      <c r="M81" s="61"/>
      <c r="N81" s="68">
        <f t="shared" si="22"/>
        <v>11.206896551724139</v>
      </c>
      <c r="O81" s="68">
        <f t="shared" si="22"/>
        <v>11.904761904761903</v>
      </c>
      <c r="P81" s="68">
        <f t="shared" si="22"/>
        <v>10.377358490566039</v>
      </c>
      <c r="Q81" s="61"/>
      <c r="R81" s="68">
        <f t="shared" si="23"/>
        <v>17.073170731707318</v>
      </c>
      <c r="S81" s="68">
        <f t="shared" si="23"/>
        <v>21.052631578947366</v>
      </c>
      <c r="T81" s="68">
        <f t="shared" si="23"/>
        <v>12.087912087912088</v>
      </c>
      <c r="U81" s="61"/>
      <c r="V81" s="68">
        <f t="shared" si="24"/>
        <v>4.0540540540540544</v>
      </c>
      <c r="W81" s="68">
        <f t="shared" si="24"/>
        <v>5.3333333333333339</v>
      </c>
      <c r="X81" s="68">
        <f t="shared" si="24"/>
        <v>2.7397260273972601</v>
      </c>
      <c r="Y81" s="61"/>
      <c r="Z81" s="68" t="s">
        <v>8</v>
      </c>
      <c r="AA81" s="68" t="s">
        <v>8</v>
      </c>
      <c r="AB81" s="68" t="s">
        <v>8</v>
      </c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</row>
    <row r="82" spans="1:57" ht="15" customHeight="1" x14ac:dyDescent="0.25">
      <c r="A82" s="314" t="s">
        <v>140</v>
      </c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</row>
    <row r="83" spans="1:57" x14ac:dyDescent="0.25">
      <c r="A83" s="328" t="s">
        <v>116</v>
      </c>
      <c r="B83" s="328"/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</row>
    <row r="84" spans="1:57" x14ac:dyDescent="0.25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</row>
    <row r="85" spans="1:57" x14ac:dyDescent="0.25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</row>
    <row r="86" spans="1:57" x14ac:dyDescent="0.25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</row>
    <row r="87" spans="1:57" x14ac:dyDescent="0.25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</row>
    <row r="88" spans="1:57" x14ac:dyDescent="0.25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</row>
    <row r="89" spans="1:57" x14ac:dyDescent="0.25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</row>
    <row r="90" spans="1:57" x14ac:dyDescent="0.25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</row>
    <row r="91" spans="1:57" x14ac:dyDescent="0.25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</row>
    <row r="92" spans="1:57" x14ac:dyDescent="0.25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</row>
    <row r="93" spans="1:57" x14ac:dyDescent="0.25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</row>
    <row r="94" spans="1:57" x14ac:dyDescent="0.25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</row>
    <row r="95" spans="1:57" x14ac:dyDescent="0.25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</row>
    <row r="96" spans="1:57" x14ac:dyDescent="0.25"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</row>
    <row r="97" spans="30:57" x14ac:dyDescent="0.25"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</row>
    <row r="98" spans="30:57" x14ac:dyDescent="0.25"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</row>
    <row r="99" spans="30:57" x14ac:dyDescent="0.25"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</row>
    <row r="100" spans="30:57" x14ac:dyDescent="0.25"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</row>
    <row r="133" spans="57:57" x14ac:dyDescent="0.25">
      <c r="BE133" s="8"/>
    </row>
    <row r="134" spans="57:57" x14ac:dyDescent="0.25">
      <c r="BE134" s="8"/>
    </row>
    <row r="189" spans="57:57" x14ac:dyDescent="0.25">
      <c r="BE189" s="8"/>
    </row>
    <row r="190" spans="57:57" x14ac:dyDescent="0.25">
      <c r="BE190" s="8"/>
    </row>
  </sheetData>
  <mergeCells count="46">
    <mergeCell ref="Z50:AB50"/>
    <mergeCell ref="A82:AB82"/>
    <mergeCell ref="A50:A51"/>
    <mergeCell ref="B50:D50"/>
    <mergeCell ref="F50:H50"/>
    <mergeCell ref="J50:L50"/>
    <mergeCell ref="N50:P50"/>
    <mergeCell ref="R50:T50"/>
    <mergeCell ref="V50:X50"/>
    <mergeCell ref="A43:AB43"/>
    <mergeCell ref="A44:AB44"/>
    <mergeCell ref="A45:AB45"/>
    <mergeCell ref="A46:AB46"/>
    <mergeCell ref="A47:AB47"/>
    <mergeCell ref="A48:AB48"/>
    <mergeCell ref="A40:AB40"/>
    <mergeCell ref="A41:AB41"/>
    <mergeCell ref="A83:AB83"/>
    <mergeCell ref="A1:AB1"/>
    <mergeCell ref="A2:AB2"/>
    <mergeCell ref="A3:AB3"/>
    <mergeCell ref="A4:AB4"/>
    <mergeCell ref="A5:AB5"/>
    <mergeCell ref="A6:AB6"/>
    <mergeCell ref="V8:X8"/>
    <mergeCell ref="Z8:AB8"/>
    <mergeCell ref="A8:A9"/>
    <mergeCell ref="B8:D8"/>
    <mergeCell ref="F8:H8"/>
    <mergeCell ref="J8:L8"/>
    <mergeCell ref="N8:P8"/>
    <mergeCell ref="R8:T8"/>
    <mergeCell ref="AD2:BE2"/>
    <mergeCell ref="AD3:BE3"/>
    <mergeCell ref="AD4:BE4"/>
    <mergeCell ref="AD5:BE5"/>
    <mergeCell ref="AD6:BE6"/>
    <mergeCell ref="AD7:BE7"/>
    <mergeCell ref="AD8:AD9"/>
    <mergeCell ref="AE8:AG8"/>
    <mergeCell ref="AI8:AK8"/>
    <mergeCell ref="AM8:AO8"/>
    <mergeCell ref="AQ8:AS8"/>
    <mergeCell ref="AU8:AW8"/>
    <mergeCell ref="AY8:BA8"/>
    <mergeCell ref="BC8:BE8"/>
  </mergeCells>
  <hyperlinks>
    <hyperlink ref="BG1" r:id="rId1" location="INDICE!A1"/>
    <hyperlink ref="BG43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3" fitToHeight="2" orientation="landscape" r:id="rId3"/>
  <headerFooter alignWithMargins="0"/>
  <rowBreaks count="1" manualBreakCount="1">
    <brk id="41" max="2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08"/>
  <sheetViews>
    <sheetView zoomScaleNormal="100" zoomScaleSheetLayoutView="100" workbookViewId="0">
      <selection activeCell="BF26" sqref="BF26"/>
    </sheetView>
  </sheetViews>
  <sheetFormatPr baseColWidth="10" defaultColWidth="9.85546875" defaultRowHeight="12.75" x14ac:dyDescent="0.25"/>
  <cols>
    <col min="1" max="1" width="12.85546875" style="4" customWidth="1"/>
    <col min="2" max="2" width="6.42578125" style="24" bestFit="1" customWidth="1"/>
    <col min="3" max="3" width="7" style="24" bestFit="1" customWidth="1"/>
    <col min="4" max="4" width="6.28515625" style="24" bestFit="1" customWidth="1"/>
    <col min="5" max="5" width="1.42578125" style="24" customWidth="1"/>
    <col min="6" max="6" width="6.42578125" style="24" customWidth="1"/>
    <col min="7" max="8" width="5.42578125" style="24" bestFit="1" customWidth="1"/>
    <col min="9" max="9" width="1.42578125" style="24" customWidth="1"/>
    <col min="10" max="12" width="5.5703125" style="24" bestFit="1" customWidth="1"/>
    <col min="13" max="13" width="1.42578125" style="24" customWidth="1"/>
    <col min="14" max="14" width="5.5703125" style="24" customWidth="1"/>
    <col min="15" max="16" width="5.42578125" style="24" bestFit="1" customWidth="1"/>
    <col min="17" max="17" width="1.42578125" style="24" customWidth="1"/>
    <col min="18" max="18" width="5.5703125" style="24" bestFit="1" customWidth="1"/>
    <col min="19" max="19" width="5.42578125" style="24" bestFit="1" customWidth="1"/>
    <col min="20" max="20" width="5.5703125" style="24" bestFit="1" customWidth="1"/>
    <col min="21" max="21" width="1.42578125" style="24" customWidth="1"/>
    <col min="22" max="23" width="5.42578125" style="24" bestFit="1" customWidth="1"/>
    <col min="24" max="24" width="4" style="24" bestFit="1" customWidth="1"/>
    <col min="25" max="25" width="1.42578125" style="24" customWidth="1"/>
    <col min="26" max="26" width="5.140625" style="24" bestFit="1" customWidth="1"/>
    <col min="27" max="27" width="3.7109375" style="24" customWidth="1"/>
    <col min="28" max="28" width="4.5703125" style="24" customWidth="1"/>
    <col min="29" max="29" width="9.85546875" style="24" customWidth="1"/>
    <col min="30" max="30" width="11.42578125" style="8" hidden="1" customWidth="1"/>
    <col min="31" max="33" width="6" style="24" hidden="1" customWidth="1"/>
    <col min="34" max="34" width="1.7109375" style="24" hidden="1" customWidth="1"/>
    <col min="35" max="35" width="5.85546875" style="24" hidden="1" customWidth="1"/>
    <col min="36" max="37" width="5" style="24" hidden="1" customWidth="1"/>
    <col min="38" max="38" width="1.7109375" style="24" hidden="1" customWidth="1"/>
    <col min="39" max="39" width="5.42578125" style="24" hidden="1" customWidth="1"/>
    <col min="40" max="41" width="5" style="24" hidden="1" customWidth="1"/>
    <col min="42" max="42" width="1.7109375" style="24" hidden="1" customWidth="1"/>
    <col min="43" max="45" width="5.140625" style="24" hidden="1" customWidth="1"/>
    <col min="46" max="46" width="1.7109375" style="24" hidden="1" customWidth="1"/>
    <col min="47" max="47" width="5.28515625" style="24" hidden="1" customWidth="1"/>
    <col min="48" max="49" width="5.140625" style="24" hidden="1" customWidth="1"/>
    <col min="50" max="50" width="1.7109375" style="24" hidden="1" customWidth="1"/>
    <col min="51" max="51" width="5.42578125" style="24" hidden="1" customWidth="1"/>
    <col min="52" max="53" width="5" style="24" hidden="1" customWidth="1"/>
    <col min="54" max="54" width="1.7109375" style="24" hidden="1" customWidth="1"/>
    <col min="55" max="56" width="5.42578125" style="24" hidden="1" customWidth="1"/>
    <col min="57" max="57" width="5.28515625" style="24" hidden="1" customWidth="1"/>
    <col min="58" max="58" width="9.85546875" style="24" customWidth="1"/>
    <col min="59" max="256" width="9.85546875" style="24"/>
    <col min="257" max="257" width="12.85546875" style="24" customWidth="1"/>
    <col min="258" max="258" width="6.42578125" style="24" bestFit="1" customWidth="1"/>
    <col min="259" max="260" width="6.28515625" style="24" bestFit="1" customWidth="1"/>
    <col min="261" max="261" width="1.42578125" style="24" customWidth="1"/>
    <col min="262" max="262" width="6.42578125" style="24" customWidth="1"/>
    <col min="263" max="263" width="5" style="24" customWidth="1"/>
    <col min="264" max="264" width="4.85546875" style="24" customWidth="1"/>
    <col min="265" max="265" width="1.42578125" style="24" customWidth="1"/>
    <col min="266" max="268" width="5.5703125" style="24" bestFit="1" customWidth="1"/>
    <col min="269" max="269" width="1.42578125" style="24" customWidth="1"/>
    <col min="270" max="270" width="5.5703125" style="24" customWidth="1"/>
    <col min="271" max="271" width="4.85546875" style="24" customWidth="1"/>
    <col min="272" max="272" width="5.42578125" style="24" bestFit="1" customWidth="1"/>
    <col min="273" max="273" width="1.42578125" style="24" customWidth="1"/>
    <col min="274" max="274" width="5.5703125" style="24" bestFit="1" customWidth="1"/>
    <col min="275" max="275" width="5" style="24" customWidth="1"/>
    <col min="276" max="276" width="5.5703125" style="24" bestFit="1" customWidth="1"/>
    <col min="277" max="277" width="1.42578125" style="24" customWidth="1"/>
    <col min="278" max="278" width="5" style="24" customWidth="1"/>
    <col min="279" max="279" width="4.85546875" style="24" customWidth="1"/>
    <col min="280" max="280" width="4.7109375" style="24" customWidth="1"/>
    <col min="281" max="281" width="1.42578125" style="24" customWidth="1"/>
    <col min="282" max="282" width="5.140625" style="24" bestFit="1" customWidth="1"/>
    <col min="283" max="283" width="3.7109375" style="24" customWidth="1"/>
    <col min="284" max="284" width="4.5703125" style="24" customWidth="1"/>
    <col min="285" max="285" width="9.85546875" style="24" customWidth="1"/>
    <col min="286" max="286" width="11.42578125" style="24" customWidth="1"/>
    <col min="287" max="289" width="6" style="24" customWidth="1"/>
    <col min="290" max="290" width="1.7109375" style="24" customWidth="1"/>
    <col min="291" max="291" width="5.85546875" style="24" customWidth="1"/>
    <col min="292" max="293" width="5" style="24" customWidth="1"/>
    <col min="294" max="294" width="1.7109375" style="24" customWidth="1"/>
    <col min="295" max="295" width="5.42578125" style="24" customWidth="1"/>
    <col min="296" max="297" width="5" style="24" customWidth="1"/>
    <col min="298" max="298" width="1.7109375" style="24" customWidth="1"/>
    <col min="299" max="301" width="5.140625" style="24" customWidth="1"/>
    <col min="302" max="302" width="1.7109375" style="24" customWidth="1"/>
    <col min="303" max="303" width="5.28515625" style="24" customWidth="1"/>
    <col min="304" max="305" width="5.140625" style="24" customWidth="1"/>
    <col min="306" max="306" width="1.7109375" style="24" customWidth="1"/>
    <col min="307" max="307" width="5.42578125" style="24" customWidth="1"/>
    <col min="308" max="309" width="5" style="24" customWidth="1"/>
    <col min="310" max="310" width="1.7109375" style="24" customWidth="1"/>
    <col min="311" max="312" width="5.42578125" style="24" customWidth="1"/>
    <col min="313" max="313" width="5.28515625" style="24" customWidth="1"/>
    <col min="314" max="512" width="9.85546875" style="24"/>
    <col min="513" max="513" width="12.85546875" style="24" customWidth="1"/>
    <col min="514" max="514" width="6.42578125" style="24" bestFit="1" customWidth="1"/>
    <col min="515" max="516" width="6.28515625" style="24" bestFit="1" customWidth="1"/>
    <col min="517" max="517" width="1.42578125" style="24" customWidth="1"/>
    <col min="518" max="518" width="6.42578125" style="24" customWidth="1"/>
    <col min="519" max="519" width="5" style="24" customWidth="1"/>
    <col min="520" max="520" width="4.85546875" style="24" customWidth="1"/>
    <col min="521" max="521" width="1.42578125" style="24" customWidth="1"/>
    <col min="522" max="524" width="5.5703125" style="24" bestFit="1" customWidth="1"/>
    <col min="525" max="525" width="1.42578125" style="24" customWidth="1"/>
    <col min="526" max="526" width="5.5703125" style="24" customWidth="1"/>
    <col min="527" max="527" width="4.85546875" style="24" customWidth="1"/>
    <col min="528" max="528" width="5.42578125" style="24" bestFit="1" customWidth="1"/>
    <col min="529" max="529" width="1.42578125" style="24" customWidth="1"/>
    <col min="530" max="530" width="5.5703125" style="24" bestFit="1" customWidth="1"/>
    <col min="531" max="531" width="5" style="24" customWidth="1"/>
    <col min="532" max="532" width="5.5703125" style="24" bestFit="1" customWidth="1"/>
    <col min="533" max="533" width="1.42578125" style="24" customWidth="1"/>
    <col min="534" max="534" width="5" style="24" customWidth="1"/>
    <col min="535" max="535" width="4.85546875" style="24" customWidth="1"/>
    <col min="536" max="536" width="4.7109375" style="24" customWidth="1"/>
    <col min="537" max="537" width="1.42578125" style="24" customWidth="1"/>
    <col min="538" max="538" width="5.140625" style="24" bestFit="1" customWidth="1"/>
    <col min="539" max="539" width="3.7109375" style="24" customWidth="1"/>
    <col min="540" max="540" width="4.5703125" style="24" customWidth="1"/>
    <col min="541" max="541" width="9.85546875" style="24" customWidth="1"/>
    <col min="542" max="542" width="11.42578125" style="24" customWidth="1"/>
    <col min="543" max="545" width="6" style="24" customWidth="1"/>
    <col min="546" max="546" width="1.7109375" style="24" customWidth="1"/>
    <col min="547" max="547" width="5.85546875" style="24" customWidth="1"/>
    <col min="548" max="549" width="5" style="24" customWidth="1"/>
    <col min="550" max="550" width="1.7109375" style="24" customWidth="1"/>
    <col min="551" max="551" width="5.42578125" style="24" customWidth="1"/>
    <col min="552" max="553" width="5" style="24" customWidth="1"/>
    <col min="554" max="554" width="1.7109375" style="24" customWidth="1"/>
    <col min="555" max="557" width="5.140625" style="24" customWidth="1"/>
    <col min="558" max="558" width="1.7109375" style="24" customWidth="1"/>
    <col min="559" max="559" width="5.28515625" style="24" customWidth="1"/>
    <col min="560" max="561" width="5.140625" style="24" customWidth="1"/>
    <col min="562" max="562" width="1.7109375" style="24" customWidth="1"/>
    <col min="563" max="563" width="5.42578125" style="24" customWidth="1"/>
    <col min="564" max="565" width="5" style="24" customWidth="1"/>
    <col min="566" max="566" width="1.7109375" style="24" customWidth="1"/>
    <col min="567" max="568" width="5.42578125" style="24" customWidth="1"/>
    <col min="569" max="569" width="5.28515625" style="24" customWidth="1"/>
    <col min="570" max="768" width="9.85546875" style="24"/>
    <col min="769" max="769" width="12.85546875" style="24" customWidth="1"/>
    <col min="770" max="770" width="6.42578125" style="24" bestFit="1" customWidth="1"/>
    <col min="771" max="772" width="6.28515625" style="24" bestFit="1" customWidth="1"/>
    <col min="773" max="773" width="1.42578125" style="24" customWidth="1"/>
    <col min="774" max="774" width="6.42578125" style="24" customWidth="1"/>
    <col min="775" max="775" width="5" style="24" customWidth="1"/>
    <col min="776" max="776" width="4.85546875" style="24" customWidth="1"/>
    <col min="777" max="777" width="1.42578125" style="24" customWidth="1"/>
    <col min="778" max="780" width="5.5703125" style="24" bestFit="1" customWidth="1"/>
    <col min="781" max="781" width="1.42578125" style="24" customWidth="1"/>
    <col min="782" max="782" width="5.5703125" style="24" customWidth="1"/>
    <col min="783" max="783" width="4.85546875" style="24" customWidth="1"/>
    <col min="784" max="784" width="5.42578125" style="24" bestFit="1" customWidth="1"/>
    <col min="785" max="785" width="1.42578125" style="24" customWidth="1"/>
    <col min="786" max="786" width="5.5703125" style="24" bestFit="1" customWidth="1"/>
    <col min="787" max="787" width="5" style="24" customWidth="1"/>
    <col min="788" max="788" width="5.5703125" style="24" bestFit="1" customWidth="1"/>
    <col min="789" max="789" width="1.42578125" style="24" customWidth="1"/>
    <col min="790" max="790" width="5" style="24" customWidth="1"/>
    <col min="791" max="791" width="4.85546875" style="24" customWidth="1"/>
    <col min="792" max="792" width="4.7109375" style="24" customWidth="1"/>
    <col min="793" max="793" width="1.42578125" style="24" customWidth="1"/>
    <col min="794" max="794" width="5.140625" style="24" bestFit="1" customWidth="1"/>
    <col min="795" max="795" width="3.7109375" style="24" customWidth="1"/>
    <col min="796" max="796" width="4.5703125" style="24" customWidth="1"/>
    <col min="797" max="797" width="9.85546875" style="24" customWidth="1"/>
    <col min="798" max="798" width="11.42578125" style="24" customWidth="1"/>
    <col min="799" max="801" width="6" style="24" customWidth="1"/>
    <col min="802" max="802" width="1.7109375" style="24" customWidth="1"/>
    <col min="803" max="803" width="5.85546875" style="24" customWidth="1"/>
    <col min="804" max="805" width="5" style="24" customWidth="1"/>
    <col min="806" max="806" width="1.7109375" style="24" customWidth="1"/>
    <col min="807" max="807" width="5.42578125" style="24" customWidth="1"/>
    <col min="808" max="809" width="5" style="24" customWidth="1"/>
    <col min="810" max="810" width="1.7109375" style="24" customWidth="1"/>
    <col min="811" max="813" width="5.140625" style="24" customWidth="1"/>
    <col min="814" max="814" width="1.7109375" style="24" customWidth="1"/>
    <col min="815" max="815" width="5.28515625" style="24" customWidth="1"/>
    <col min="816" max="817" width="5.140625" style="24" customWidth="1"/>
    <col min="818" max="818" width="1.7109375" style="24" customWidth="1"/>
    <col min="819" max="819" width="5.42578125" style="24" customWidth="1"/>
    <col min="820" max="821" width="5" style="24" customWidth="1"/>
    <col min="822" max="822" width="1.7109375" style="24" customWidth="1"/>
    <col min="823" max="824" width="5.42578125" style="24" customWidth="1"/>
    <col min="825" max="825" width="5.28515625" style="24" customWidth="1"/>
    <col min="826" max="1024" width="9.85546875" style="24"/>
    <col min="1025" max="1025" width="12.85546875" style="24" customWidth="1"/>
    <col min="1026" max="1026" width="6.42578125" style="24" bestFit="1" customWidth="1"/>
    <col min="1027" max="1028" width="6.28515625" style="24" bestFit="1" customWidth="1"/>
    <col min="1029" max="1029" width="1.42578125" style="24" customWidth="1"/>
    <col min="1030" max="1030" width="6.42578125" style="24" customWidth="1"/>
    <col min="1031" max="1031" width="5" style="24" customWidth="1"/>
    <col min="1032" max="1032" width="4.85546875" style="24" customWidth="1"/>
    <col min="1033" max="1033" width="1.42578125" style="24" customWidth="1"/>
    <col min="1034" max="1036" width="5.5703125" style="24" bestFit="1" customWidth="1"/>
    <col min="1037" max="1037" width="1.42578125" style="24" customWidth="1"/>
    <col min="1038" max="1038" width="5.5703125" style="24" customWidth="1"/>
    <col min="1039" max="1039" width="4.85546875" style="24" customWidth="1"/>
    <col min="1040" max="1040" width="5.42578125" style="24" bestFit="1" customWidth="1"/>
    <col min="1041" max="1041" width="1.42578125" style="24" customWidth="1"/>
    <col min="1042" max="1042" width="5.5703125" style="24" bestFit="1" customWidth="1"/>
    <col min="1043" max="1043" width="5" style="24" customWidth="1"/>
    <col min="1044" max="1044" width="5.5703125" style="24" bestFit="1" customWidth="1"/>
    <col min="1045" max="1045" width="1.42578125" style="24" customWidth="1"/>
    <col min="1046" max="1046" width="5" style="24" customWidth="1"/>
    <col min="1047" max="1047" width="4.85546875" style="24" customWidth="1"/>
    <col min="1048" max="1048" width="4.7109375" style="24" customWidth="1"/>
    <col min="1049" max="1049" width="1.42578125" style="24" customWidth="1"/>
    <col min="1050" max="1050" width="5.140625" style="24" bestFit="1" customWidth="1"/>
    <col min="1051" max="1051" width="3.7109375" style="24" customWidth="1"/>
    <col min="1052" max="1052" width="4.5703125" style="24" customWidth="1"/>
    <col min="1053" max="1053" width="9.85546875" style="24" customWidth="1"/>
    <col min="1054" max="1054" width="11.42578125" style="24" customWidth="1"/>
    <col min="1055" max="1057" width="6" style="24" customWidth="1"/>
    <col min="1058" max="1058" width="1.7109375" style="24" customWidth="1"/>
    <col min="1059" max="1059" width="5.85546875" style="24" customWidth="1"/>
    <col min="1060" max="1061" width="5" style="24" customWidth="1"/>
    <col min="1062" max="1062" width="1.7109375" style="24" customWidth="1"/>
    <col min="1063" max="1063" width="5.42578125" style="24" customWidth="1"/>
    <col min="1064" max="1065" width="5" style="24" customWidth="1"/>
    <col min="1066" max="1066" width="1.7109375" style="24" customWidth="1"/>
    <col min="1067" max="1069" width="5.140625" style="24" customWidth="1"/>
    <col min="1070" max="1070" width="1.7109375" style="24" customWidth="1"/>
    <col min="1071" max="1071" width="5.28515625" style="24" customWidth="1"/>
    <col min="1072" max="1073" width="5.140625" style="24" customWidth="1"/>
    <col min="1074" max="1074" width="1.7109375" style="24" customWidth="1"/>
    <col min="1075" max="1075" width="5.42578125" style="24" customWidth="1"/>
    <col min="1076" max="1077" width="5" style="24" customWidth="1"/>
    <col min="1078" max="1078" width="1.7109375" style="24" customWidth="1"/>
    <col min="1079" max="1080" width="5.42578125" style="24" customWidth="1"/>
    <col min="1081" max="1081" width="5.28515625" style="24" customWidth="1"/>
    <col min="1082" max="1280" width="9.85546875" style="24"/>
    <col min="1281" max="1281" width="12.85546875" style="24" customWidth="1"/>
    <col min="1282" max="1282" width="6.42578125" style="24" bestFit="1" customWidth="1"/>
    <col min="1283" max="1284" width="6.28515625" style="24" bestFit="1" customWidth="1"/>
    <col min="1285" max="1285" width="1.42578125" style="24" customWidth="1"/>
    <col min="1286" max="1286" width="6.42578125" style="24" customWidth="1"/>
    <col min="1287" max="1287" width="5" style="24" customWidth="1"/>
    <col min="1288" max="1288" width="4.85546875" style="24" customWidth="1"/>
    <col min="1289" max="1289" width="1.42578125" style="24" customWidth="1"/>
    <col min="1290" max="1292" width="5.5703125" style="24" bestFit="1" customWidth="1"/>
    <col min="1293" max="1293" width="1.42578125" style="24" customWidth="1"/>
    <col min="1294" max="1294" width="5.5703125" style="24" customWidth="1"/>
    <col min="1295" max="1295" width="4.85546875" style="24" customWidth="1"/>
    <col min="1296" max="1296" width="5.42578125" style="24" bestFit="1" customWidth="1"/>
    <col min="1297" max="1297" width="1.42578125" style="24" customWidth="1"/>
    <col min="1298" max="1298" width="5.5703125" style="24" bestFit="1" customWidth="1"/>
    <col min="1299" max="1299" width="5" style="24" customWidth="1"/>
    <col min="1300" max="1300" width="5.5703125" style="24" bestFit="1" customWidth="1"/>
    <col min="1301" max="1301" width="1.42578125" style="24" customWidth="1"/>
    <col min="1302" max="1302" width="5" style="24" customWidth="1"/>
    <col min="1303" max="1303" width="4.85546875" style="24" customWidth="1"/>
    <col min="1304" max="1304" width="4.7109375" style="24" customWidth="1"/>
    <col min="1305" max="1305" width="1.42578125" style="24" customWidth="1"/>
    <col min="1306" max="1306" width="5.140625" style="24" bestFit="1" customWidth="1"/>
    <col min="1307" max="1307" width="3.7109375" style="24" customWidth="1"/>
    <col min="1308" max="1308" width="4.5703125" style="24" customWidth="1"/>
    <col min="1309" max="1309" width="9.85546875" style="24" customWidth="1"/>
    <col min="1310" max="1310" width="11.42578125" style="24" customWidth="1"/>
    <col min="1311" max="1313" width="6" style="24" customWidth="1"/>
    <col min="1314" max="1314" width="1.7109375" style="24" customWidth="1"/>
    <col min="1315" max="1315" width="5.85546875" style="24" customWidth="1"/>
    <col min="1316" max="1317" width="5" style="24" customWidth="1"/>
    <col min="1318" max="1318" width="1.7109375" style="24" customWidth="1"/>
    <col min="1319" max="1319" width="5.42578125" style="24" customWidth="1"/>
    <col min="1320" max="1321" width="5" style="24" customWidth="1"/>
    <col min="1322" max="1322" width="1.7109375" style="24" customWidth="1"/>
    <col min="1323" max="1325" width="5.140625" style="24" customWidth="1"/>
    <col min="1326" max="1326" width="1.7109375" style="24" customWidth="1"/>
    <col min="1327" max="1327" width="5.28515625" style="24" customWidth="1"/>
    <col min="1328" max="1329" width="5.140625" style="24" customWidth="1"/>
    <col min="1330" max="1330" width="1.7109375" style="24" customWidth="1"/>
    <col min="1331" max="1331" width="5.42578125" style="24" customWidth="1"/>
    <col min="1332" max="1333" width="5" style="24" customWidth="1"/>
    <col min="1334" max="1334" width="1.7109375" style="24" customWidth="1"/>
    <col min="1335" max="1336" width="5.42578125" style="24" customWidth="1"/>
    <col min="1337" max="1337" width="5.28515625" style="24" customWidth="1"/>
    <col min="1338" max="1536" width="9.85546875" style="24"/>
    <col min="1537" max="1537" width="12.85546875" style="24" customWidth="1"/>
    <col min="1538" max="1538" width="6.42578125" style="24" bestFit="1" customWidth="1"/>
    <col min="1539" max="1540" width="6.28515625" style="24" bestFit="1" customWidth="1"/>
    <col min="1541" max="1541" width="1.42578125" style="24" customWidth="1"/>
    <col min="1542" max="1542" width="6.42578125" style="24" customWidth="1"/>
    <col min="1543" max="1543" width="5" style="24" customWidth="1"/>
    <col min="1544" max="1544" width="4.85546875" style="24" customWidth="1"/>
    <col min="1545" max="1545" width="1.42578125" style="24" customWidth="1"/>
    <col min="1546" max="1548" width="5.5703125" style="24" bestFit="1" customWidth="1"/>
    <col min="1549" max="1549" width="1.42578125" style="24" customWidth="1"/>
    <col min="1550" max="1550" width="5.5703125" style="24" customWidth="1"/>
    <col min="1551" max="1551" width="4.85546875" style="24" customWidth="1"/>
    <col min="1552" max="1552" width="5.42578125" style="24" bestFit="1" customWidth="1"/>
    <col min="1553" max="1553" width="1.42578125" style="24" customWidth="1"/>
    <col min="1554" max="1554" width="5.5703125" style="24" bestFit="1" customWidth="1"/>
    <col min="1555" max="1555" width="5" style="24" customWidth="1"/>
    <col min="1556" max="1556" width="5.5703125" style="24" bestFit="1" customWidth="1"/>
    <col min="1557" max="1557" width="1.42578125" style="24" customWidth="1"/>
    <col min="1558" max="1558" width="5" style="24" customWidth="1"/>
    <col min="1559" max="1559" width="4.85546875" style="24" customWidth="1"/>
    <col min="1560" max="1560" width="4.7109375" style="24" customWidth="1"/>
    <col min="1561" max="1561" width="1.42578125" style="24" customWidth="1"/>
    <col min="1562" max="1562" width="5.140625" style="24" bestFit="1" customWidth="1"/>
    <col min="1563" max="1563" width="3.7109375" style="24" customWidth="1"/>
    <col min="1564" max="1564" width="4.5703125" style="24" customWidth="1"/>
    <col min="1565" max="1565" width="9.85546875" style="24" customWidth="1"/>
    <col min="1566" max="1566" width="11.42578125" style="24" customWidth="1"/>
    <col min="1567" max="1569" width="6" style="24" customWidth="1"/>
    <col min="1570" max="1570" width="1.7109375" style="24" customWidth="1"/>
    <col min="1571" max="1571" width="5.85546875" style="24" customWidth="1"/>
    <col min="1572" max="1573" width="5" style="24" customWidth="1"/>
    <col min="1574" max="1574" width="1.7109375" style="24" customWidth="1"/>
    <col min="1575" max="1575" width="5.42578125" style="24" customWidth="1"/>
    <col min="1576" max="1577" width="5" style="24" customWidth="1"/>
    <col min="1578" max="1578" width="1.7109375" style="24" customWidth="1"/>
    <col min="1579" max="1581" width="5.140625" style="24" customWidth="1"/>
    <col min="1582" max="1582" width="1.7109375" style="24" customWidth="1"/>
    <col min="1583" max="1583" width="5.28515625" style="24" customWidth="1"/>
    <col min="1584" max="1585" width="5.140625" style="24" customWidth="1"/>
    <col min="1586" max="1586" width="1.7109375" style="24" customWidth="1"/>
    <col min="1587" max="1587" width="5.42578125" style="24" customWidth="1"/>
    <col min="1588" max="1589" width="5" style="24" customWidth="1"/>
    <col min="1590" max="1590" width="1.7109375" style="24" customWidth="1"/>
    <col min="1591" max="1592" width="5.42578125" style="24" customWidth="1"/>
    <col min="1593" max="1593" width="5.28515625" style="24" customWidth="1"/>
    <col min="1594" max="1792" width="9.85546875" style="24"/>
    <col min="1793" max="1793" width="12.85546875" style="24" customWidth="1"/>
    <col min="1794" max="1794" width="6.42578125" style="24" bestFit="1" customWidth="1"/>
    <col min="1795" max="1796" width="6.28515625" style="24" bestFit="1" customWidth="1"/>
    <col min="1797" max="1797" width="1.42578125" style="24" customWidth="1"/>
    <col min="1798" max="1798" width="6.42578125" style="24" customWidth="1"/>
    <col min="1799" max="1799" width="5" style="24" customWidth="1"/>
    <col min="1800" max="1800" width="4.85546875" style="24" customWidth="1"/>
    <col min="1801" max="1801" width="1.42578125" style="24" customWidth="1"/>
    <col min="1802" max="1804" width="5.5703125" style="24" bestFit="1" customWidth="1"/>
    <col min="1805" max="1805" width="1.42578125" style="24" customWidth="1"/>
    <col min="1806" max="1806" width="5.5703125" style="24" customWidth="1"/>
    <col min="1807" max="1807" width="4.85546875" style="24" customWidth="1"/>
    <col min="1808" max="1808" width="5.42578125" style="24" bestFit="1" customWidth="1"/>
    <col min="1809" max="1809" width="1.42578125" style="24" customWidth="1"/>
    <col min="1810" max="1810" width="5.5703125" style="24" bestFit="1" customWidth="1"/>
    <col min="1811" max="1811" width="5" style="24" customWidth="1"/>
    <col min="1812" max="1812" width="5.5703125" style="24" bestFit="1" customWidth="1"/>
    <col min="1813" max="1813" width="1.42578125" style="24" customWidth="1"/>
    <col min="1814" max="1814" width="5" style="24" customWidth="1"/>
    <col min="1815" max="1815" width="4.85546875" style="24" customWidth="1"/>
    <col min="1816" max="1816" width="4.7109375" style="24" customWidth="1"/>
    <col min="1817" max="1817" width="1.42578125" style="24" customWidth="1"/>
    <col min="1818" max="1818" width="5.140625" style="24" bestFit="1" customWidth="1"/>
    <col min="1819" max="1819" width="3.7109375" style="24" customWidth="1"/>
    <col min="1820" max="1820" width="4.5703125" style="24" customWidth="1"/>
    <col min="1821" max="1821" width="9.85546875" style="24" customWidth="1"/>
    <col min="1822" max="1822" width="11.42578125" style="24" customWidth="1"/>
    <col min="1823" max="1825" width="6" style="24" customWidth="1"/>
    <col min="1826" max="1826" width="1.7109375" style="24" customWidth="1"/>
    <col min="1827" max="1827" width="5.85546875" style="24" customWidth="1"/>
    <col min="1828" max="1829" width="5" style="24" customWidth="1"/>
    <col min="1830" max="1830" width="1.7109375" style="24" customWidth="1"/>
    <col min="1831" max="1831" width="5.42578125" style="24" customWidth="1"/>
    <col min="1832" max="1833" width="5" style="24" customWidth="1"/>
    <col min="1834" max="1834" width="1.7109375" style="24" customWidth="1"/>
    <col min="1835" max="1837" width="5.140625" style="24" customWidth="1"/>
    <col min="1838" max="1838" width="1.7109375" style="24" customWidth="1"/>
    <col min="1839" max="1839" width="5.28515625" style="24" customWidth="1"/>
    <col min="1840" max="1841" width="5.140625" style="24" customWidth="1"/>
    <col min="1842" max="1842" width="1.7109375" style="24" customWidth="1"/>
    <col min="1843" max="1843" width="5.42578125" style="24" customWidth="1"/>
    <col min="1844" max="1845" width="5" style="24" customWidth="1"/>
    <col min="1846" max="1846" width="1.7109375" style="24" customWidth="1"/>
    <col min="1847" max="1848" width="5.42578125" style="24" customWidth="1"/>
    <col min="1849" max="1849" width="5.28515625" style="24" customWidth="1"/>
    <col min="1850" max="2048" width="9.85546875" style="24"/>
    <col min="2049" max="2049" width="12.85546875" style="24" customWidth="1"/>
    <col min="2050" max="2050" width="6.42578125" style="24" bestFit="1" customWidth="1"/>
    <col min="2051" max="2052" width="6.28515625" style="24" bestFit="1" customWidth="1"/>
    <col min="2053" max="2053" width="1.42578125" style="24" customWidth="1"/>
    <col min="2054" max="2054" width="6.42578125" style="24" customWidth="1"/>
    <col min="2055" max="2055" width="5" style="24" customWidth="1"/>
    <col min="2056" max="2056" width="4.85546875" style="24" customWidth="1"/>
    <col min="2057" max="2057" width="1.42578125" style="24" customWidth="1"/>
    <col min="2058" max="2060" width="5.5703125" style="24" bestFit="1" customWidth="1"/>
    <col min="2061" max="2061" width="1.42578125" style="24" customWidth="1"/>
    <col min="2062" max="2062" width="5.5703125" style="24" customWidth="1"/>
    <col min="2063" max="2063" width="4.85546875" style="24" customWidth="1"/>
    <col min="2064" max="2064" width="5.42578125" style="24" bestFit="1" customWidth="1"/>
    <col min="2065" max="2065" width="1.42578125" style="24" customWidth="1"/>
    <col min="2066" max="2066" width="5.5703125" style="24" bestFit="1" customWidth="1"/>
    <col min="2067" max="2067" width="5" style="24" customWidth="1"/>
    <col min="2068" max="2068" width="5.5703125" style="24" bestFit="1" customWidth="1"/>
    <col min="2069" max="2069" width="1.42578125" style="24" customWidth="1"/>
    <col min="2070" max="2070" width="5" style="24" customWidth="1"/>
    <col min="2071" max="2071" width="4.85546875" style="24" customWidth="1"/>
    <col min="2072" max="2072" width="4.7109375" style="24" customWidth="1"/>
    <col min="2073" max="2073" width="1.42578125" style="24" customWidth="1"/>
    <col min="2074" max="2074" width="5.140625" style="24" bestFit="1" customWidth="1"/>
    <col min="2075" max="2075" width="3.7109375" style="24" customWidth="1"/>
    <col min="2076" max="2076" width="4.5703125" style="24" customWidth="1"/>
    <col min="2077" max="2077" width="9.85546875" style="24" customWidth="1"/>
    <col min="2078" max="2078" width="11.42578125" style="24" customWidth="1"/>
    <col min="2079" max="2081" width="6" style="24" customWidth="1"/>
    <col min="2082" max="2082" width="1.7109375" style="24" customWidth="1"/>
    <col min="2083" max="2083" width="5.85546875" style="24" customWidth="1"/>
    <col min="2084" max="2085" width="5" style="24" customWidth="1"/>
    <col min="2086" max="2086" width="1.7109375" style="24" customWidth="1"/>
    <col min="2087" max="2087" width="5.42578125" style="24" customWidth="1"/>
    <col min="2088" max="2089" width="5" style="24" customWidth="1"/>
    <col min="2090" max="2090" width="1.7109375" style="24" customWidth="1"/>
    <col min="2091" max="2093" width="5.140625" style="24" customWidth="1"/>
    <col min="2094" max="2094" width="1.7109375" style="24" customWidth="1"/>
    <col min="2095" max="2095" width="5.28515625" style="24" customWidth="1"/>
    <col min="2096" max="2097" width="5.140625" style="24" customWidth="1"/>
    <col min="2098" max="2098" width="1.7109375" style="24" customWidth="1"/>
    <col min="2099" max="2099" width="5.42578125" style="24" customWidth="1"/>
    <col min="2100" max="2101" width="5" style="24" customWidth="1"/>
    <col min="2102" max="2102" width="1.7109375" style="24" customWidth="1"/>
    <col min="2103" max="2104" width="5.42578125" style="24" customWidth="1"/>
    <col min="2105" max="2105" width="5.28515625" style="24" customWidth="1"/>
    <col min="2106" max="2304" width="9.85546875" style="24"/>
    <col min="2305" max="2305" width="12.85546875" style="24" customWidth="1"/>
    <col min="2306" max="2306" width="6.42578125" style="24" bestFit="1" customWidth="1"/>
    <col min="2307" max="2308" width="6.28515625" style="24" bestFit="1" customWidth="1"/>
    <col min="2309" max="2309" width="1.42578125" style="24" customWidth="1"/>
    <col min="2310" max="2310" width="6.42578125" style="24" customWidth="1"/>
    <col min="2311" max="2311" width="5" style="24" customWidth="1"/>
    <col min="2312" max="2312" width="4.85546875" style="24" customWidth="1"/>
    <col min="2313" max="2313" width="1.42578125" style="24" customWidth="1"/>
    <col min="2314" max="2316" width="5.5703125" style="24" bestFit="1" customWidth="1"/>
    <col min="2317" max="2317" width="1.42578125" style="24" customWidth="1"/>
    <col min="2318" max="2318" width="5.5703125" style="24" customWidth="1"/>
    <col min="2319" max="2319" width="4.85546875" style="24" customWidth="1"/>
    <col min="2320" max="2320" width="5.42578125" style="24" bestFit="1" customWidth="1"/>
    <col min="2321" max="2321" width="1.42578125" style="24" customWidth="1"/>
    <col min="2322" max="2322" width="5.5703125" style="24" bestFit="1" customWidth="1"/>
    <col min="2323" max="2323" width="5" style="24" customWidth="1"/>
    <col min="2324" max="2324" width="5.5703125" style="24" bestFit="1" customWidth="1"/>
    <col min="2325" max="2325" width="1.42578125" style="24" customWidth="1"/>
    <col min="2326" max="2326" width="5" style="24" customWidth="1"/>
    <col min="2327" max="2327" width="4.85546875" style="24" customWidth="1"/>
    <col min="2328" max="2328" width="4.7109375" style="24" customWidth="1"/>
    <col min="2329" max="2329" width="1.42578125" style="24" customWidth="1"/>
    <col min="2330" max="2330" width="5.140625" style="24" bestFit="1" customWidth="1"/>
    <col min="2331" max="2331" width="3.7109375" style="24" customWidth="1"/>
    <col min="2332" max="2332" width="4.5703125" style="24" customWidth="1"/>
    <col min="2333" max="2333" width="9.85546875" style="24" customWidth="1"/>
    <col min="2334" max="2334" width="11.42578125" style="24" customWidth="1"/>
    <col min="2335" max="2337" width="6" style="24" customWidth="1"/>
    <col min="2338" max="2338" width="1.7109375" style="24" customWidth="1"/>
    <col min="2339" max="2339" width="5.85546875" style="24" customWidth="1"/>
    <col min="2340" max="2341" width="5" style="24" customWidth="1"/>
    <col min="2342" max="2342" width="1.7109375" style="24" customWidth="1"/>
    <col min="2343" max="2343" width="5.42578125" style="24" customWidth="1"/>
    <col min="2344" max="2345" width="5" style="24" customWidth="1"/>
    <col min="2346" max="2346" width="1.7109375" style="24" customWidth="1"/>
    <col min="2347" max="2349" width="5.140625" style="24" customWidth="1"/>
    <col min="2350" max="2350" width="1.7109375" style="24" customWidth="1"/>
    <col min="2351" max="2351" width="5.28515625" style="24" customWidth="1"/>
    <col min="2352" max="2353" width="5.140625" style="24" customWidth="1"/>
    <col min="2354" max="2354" width="1.7109375" style="24" customWidth="1"/>
    <col min="2355" max="2355" width="5.42578125" style="24" customWidth="1"/>
    <col min="2356" max="2357" width="5" style="24" customWidth="1"/>
    <col min="2358" max="2358" width="1.7109375" style="24" customWidth="1"/>
    <col min="2359" max="2360" width="5.42578125" style="24" customWidth="1"/>
    <col min="2361" max="2361" width="5.28515625" style="24" customWidth="1"/>
    <col min="2362" max="2560" width="9.85546875" style="24"/>
    <col min="2561" max="2561" width="12.85546875" style="24" customWidth="1"/>
    <col min="2562" max="2562" width="6.42578125" style="24" bestFit="1" customWidth="1"/>
    <col min="2563" max="2564" width="6.28515625" style="24" bestFit="1" customWidth="1"/>
    <col min="2565" max="2565" width="1.42578125" style="24" customWidth="1"/>
    <col min="2566" max="2566" width="6.42578125" style="24" customWidth="1"/>
    <col min="2567" max="2567" width="5" style="24" customWidth="1"/>
    <col min="2568" max="2568" width="4.85546875" style="24" customWidth="1"/>
    <col min="2569" max="2569" width="1.42578125" style="24" customWidth="1"/>
    <col min="2570" max="2572" width="5.5703125" style="24" bestFit="1" customWidth="1"/>
    <col min="2573" max="2573" width="1.42578125" style="24" customWidth="1"/>
    <col min="2574" max="2574" width="5.5703125" style="24" customWidth="1"/>
    <col min="2575" max="2575" width="4.85546875" style="24" customWidth="1"/>
    <col min="2576" max="2576" width="5.42578125" style="24" bestFit="1" customWidth="1"/>
    <col min="2577" max="2577" width="1.42578125" style="24" customWidth="1"/>
    <col min="2578" max="2578" width="5.5703125" style="24" bestFit="1" customWidth="1"/>
    <col min="2579" max="2579" width="5" style="24" customWidth="1"/>
    <col min="2580" max="2580" width="5.5703125" style="24" bestFit="1" customWidth="1"/>
    <col min="2581" max="2581" width="1.42578125" style="24" customWidth="1"/>
    <col min="2582" max="2582" width="5" style="24" customWidth="1"/>
    <col min="2583" max="2583" width="4.85546875" style="24" customWidth="1"/>
    <col min="2584" max="2584" width="4.7109375" style="24" customWidth="1"/>
    <col min="2585" max="2585" width="1.42578125" style="24" customWidth="1"/>
    <col min="2586" max="2586" width="5.140625" style="24" bestFit="1" customWidth="1"/>
    <col min="2587" max="2587" width="3.7109375" style="24" customWidth="1"/>
    <col min="2588" max="2588" width="4.5703125" style="24" customWidth="1"/>
    <col min="2589" max="2589" width="9.85546875" style="24" customWidth="1"/>
    <col min="2590" max="2590" width="11.42578125" style="24" customWidth="1"/>
    <col min="2591" max="2593" width="6" style="24" customWidth="1"/>
    <col min="2594" max="2594" width="1.7109375" style="24" customWidth="1"/>
    <col min="2595" max="2595" width="5.85546875" style="24" customWidth="1"/>
    <col min="2596" max="2597" width="5" style="24" customWidth="1"/>
    <col min="2598" max="2598" width="1.7109375" style="24" customWidth="1"/>
    <col min="2599" max="2599" width="5.42578125" style="24" customWidth="1"/>
    <col min="2600" max="2601" width="5" style="24" customWidth="1"/>
    <col min="2602" max="2602" width="1.7109375" style="24" customWidth="1"/>
    <col min="2603" max="2605" width="5.140625" style="24" customWidth="1"/>
    <col min="2606" max="2606" width="1.7109375" style="24" customWidth="1"/>
    <col min="2607" max="2607" width="5.28515625" style="24" customWidth="1"/>
    <col min="2608" max="2609" width="5.140625" style="24" customWidth="1"/>
    <col min="2610" max="2610" width="1.7109375" style="24" customWidth="1"/>
    <col min="2611" max="2611" width="5.42578125" style="24" customWidth="1"/>
    <col min="2612" max="2613" width="5" style="24" customWidth="1"/>
    <col min="2614" max="2614" width="1.7109375" style="24" customWidth="1"/>
    <col min="2615" max="2616" width="5.42578125" style="24" customWidth="1"/>
    <col min="2617" max="2617" width="5.28515625" style="24" customWidth="1"/>
    <col min="2618" max="2816" width="9.85546875" style="24"/>
    <col min="2817" max="2817" width="12.85546875" style="24" customWidth="1"/>
    <col min="2818" max="2818" width="6.42578125" style="24" bestFit="1" customWidth="1"/>
    <col min="2819" max="2820" width="6.28515625" style="24" bestFit="1" customWidth="1"/>
    <col min="2821" max="2821" width="1.42578125" style="24" customWidth="1"/>
    <col min="2822" max="2822" width="6.42578125" style="24" customWidth="1"/>
    <col min="2823" max="2823" width="5" style="24" customWidth="1"/>
    <col min="2824" max="2824" width="4.85546875" style="24" customWidth="1"/>
    <col min="2825" max="2825" width="1.42578125" style="24" customWidth="1"/>
    <col min="2826" max="2828" width="5.5703125" style="24" bestFit="1" customWidth="1"/>
    <col min="2829" max="2829" width="1.42578125" style="24" customWidth="1"/>
    <col min="2830" max="2830" width="5.5703125" style="24" customWidth="1"/>
    <col min="2831" max="2831" width="4.85546875" style="24" customWidth="1"/>
    <col min="2832" max="2832" width="5.42578125" style="24" bestFit="1" customWidth="1"/>
    <col min="2833" max="2833" width="1.42578125" style="24" customWidth="1"/>
    <col min="2834" max="2834" width="5.5703125" style="24" bestFit="1" customWidth="1"/>
    <col min="2835" max="2835" width="5" style="24" customWidth="1"/>
    <col min="2836" max="2836" width="5.5703125" style="24" bestFit="1" customWidth="1"/>
    <col min="2837" max="2837" width="1.42578125" style="24" customWidth="1"/>
    <col min="2838" max="2838" width="5" style="24" customWidth="1"/>
    <col min="2839" max="2839" width="4.85546875" style="24" customWidth="1"/>
    <col min="2840" max="2840" width="4.7109375" style="24" customWidth="1"/>
    <col min="2841" max="2841" width="1.42578125" style="24" customWidth="1"/>
    <col min="2842" max="2842" width="5.140625" style="24" bestFit="1" customWidth="1"/>
    <col min="2843" max="2843" width="3.7109375" style="24" customWidth="1"/>
    <col min="2844" max="2844" width="4.5703125" style="24" customWidth="1"/>
    <col min="2845" max="2845" width="9.85546875" style="24" customWidth="1"/>
    <col min="2846" max="2846" width="11.42578125" style="24" customWidth="1"/>
    <col min="2847" max="2849" width="6" style="24" customWidth="1"/>
    <col min="2850" max="2850" width="1.7109375" style="24" customWidth="1"/>
    <col min="2851" max="2851" width="5.85546875" style="24" customWidth="1"/>
    <col min="2852" max="2853" width="5" style="24" customWidth="1"/>
    <col min="2854" max="2854" width="1.7109375" style="24" customWidth="1"/>
    <col min="2855" max="2855" width="5.42578125" style="24" customWidth="1"/>
    <col min="2856" max="2857" width="5" style="24" customWidth="1"/>
    <col min="2858" max="2858" width="1.7109375" style="24" customWidth="1"/>
    <col min="2859" max="2861" width="5.140625" style="24" customWidth="1"/>
    <col min="2862" max="2862" width="1.7109375" style="24" customWidth="1"/>
    <col min="2863" max="2863" width="5.28515625" style="24" customWidth="1"/>
    <col min="2864" max="2865" width="5.140625" style="24" customWidth="1"/>
    <col min="2866" max="2866" width="1.7109375" style="24" customWidth="1"/>
    <col min="2867" max="2867" width="5.42578125" style="24" customWidth="1"/>
    <col min="2868" max="2869" width="5" style="24" customWidth="1"/>
    <col min="2870" max="2870" width="1.7109375" style="24" customWidth="1"/>
    <col min="2871" max="2872" width="5.42578125" style="24" customWidth="1"/>
    <col min="2873" max="2873" width="5.28515625" style="24" customWidth="1"/>
    <col min="2874" max="3072" width="9.85546875" style="24"/>
    <col min="3073" max="3073" width="12.85546875" style="24" customWidth="1"/>
    <col min="3074" max="3074" width="6.42578125" style="24" bestFit="1" customWidth="1"/>
    <col min="3075" max="3076" width="6.28515625" style="24" bestFit="1" customWidth="1"/>
    <col min="3077" max="3077" width="1.42578125" style="24" customWidth="1"/>
    <col min="3078" max="3078" width="6.42578125" style="24" customWidth="1"/>
    <col min="3079" max="3079" width="5" style="24" customWidth="1"/>
    <col min="3080" max="3080" width="4.85546875" style="24" customWidth="1"/>
    <col min="3081" max="3081" width="1.42578125" style="24" customWidth="1"/>
    <col min="3082" max="3084" width="5.5703125" style="24" bestFit="1" customWidth="1"/>
    <col min="3085" max="3085" width="1.42578125" style="24" customWidth="1"/>
    <col min="3086" max="3086" width="5.5703125" style="24" customWidth="1"/>
    <col min="3087" max="3087" width="4.85546875" style="24" customWidth="1"/>
    <col min="3088" max="3088" width="5.42578125" style="24" bestFit="1" customWidth="1"/>
    <col min="3089" max="3089" width="1.42578125" style="24" customWidth="1"/>
    <col min="3090" max="3090" width="5.5703125" style="24" bestFit="1" customWidth="1"/>
    <col min="3091" max="3091" width="5" style="24" customWidth="1"/>
    <col min="3092" max="3092" width="5.5703125" style="24" bestFit="1" customWidth="1"/>
    <col min="3093" max="3093" width="1.42578125" style="24" customWidth="1"/>
    <col min="3094" max="3094" width="5" style="24" customWidth="1"/>
    <col min="3095" max="3095" width="4.85546875" style="24" customWidth="1"/>
    <col min="3096" max="3096" width="4.7109375" style="24" customWidth="1"/>
    <col min="3097" max="3097" width="1.42578125" style="24" customWidth="1"/>
    <col min="3098" max="3098" width="5.140625" style="24" bestFit="1" customWidth="1"/>
    <col min="3099" max="3099" width="3.7109375" style="24" customWidth="1"/>
    <col min="3100" max="3100" width="4.5703125" style="24" customWidth="1"/>
    <col min="3101" max="3101" width="9.85546875" style="24" customWidth="1"/>
    <col min="3102" max="3102" width="11.42578125" style="24" customWidth="1"/>
    <col min="3103" max="3105" width="6" style="24" customWidth="1"/>
    <col min="3106" max="3106" width="1.7109375" style="24" customWidth="1"/>
    <col min="3107" max="3107" width="5.85546875" style="24" customWidth="1"/>
    <col min="3108" max="3109" width="5" style="24" customWidth="1"/>
    <col min="3110" max="3110" width="1.7109375" style="24" customWidth="1"/>
    <col min="3111" max="3111" width="5.42578125" style="24" customWidth="1"/>
    <col min="3112" max="3113" width="5" style="24" customWidth="1"/>
    <col min="3114" max="3114" width="1.7109375" style="24" customWidth="1"/>
    <col min="3115" max="3117" width="5.140625" style="24" customWidth="1"/>
    <col min="3118" max="3118" width="1.7109375" style="24" customWidth="1"/>
    <col min="3119" max="3119" width="5.28515625" style="24" customWidth="1"/>
    <col min="3120" max="3121" width="5.140625" style="24" customWidth="1"/>
    <col min="3122" max="3122" width="1.7109375" style="24" customWidth="1"/>
    <col min="3123" max="3123" width="5.42578125" style="24" customWidth="1"/>
    <col min="3124" max="3125" width="5" style="24" customWidth="1"/>
    <col min="3126" max="3126" width="1.7109375" style="24" customWidth="1"/>
    <col min="3127" max="3128" width="5.42578125" style="24" customWidth="1"/>
    <col min="3129" max="3129" width="5.28515625" style="24" customWidth="1"/>
    <col min="3130" max="3328" width="9.85546875" style="24"/>
    <col min="3329" max="3329" width="12.85546875" style="24" customWidth="1"/>
    <col min="3330" max="3330" width="6.42578125" style="24" bestFit="1" customWidth="1"/>
    <col min="3331" max="3332" width="6.28515625" style="24" bestFit="1" customWidth="1"/>
    <col min="3333" max="3333" width="1.42578125" style="24" customWidth="1"/>
    <col min="3334" max="3334" width="6.42578125" style="24" customWidth="1"/>
    <col min="3335" max="3335" width="5" style="24" customWidth="1"/>
    <col min="3336" max="3336" width="4.85546875" style="24" customWidth="1"/>
    <col min="3337" max="3337" width="1.42578125" style="24" customWidth="1"/>
    <col min="3338" max="3340" width="5.5703125" style="24" bestFit="1" customWidth="1"/>
    <col min="3341" max="3341" width="1.42578125" style="24" customWidth="1"/>
    <col min="3342" max="3342" width="5.5703125" style="24" customWidth="1"/>
    <col min="3343" max="3343" width="4.85546875" style="24" customWidth="1"/>
    <col min="3344" max="3344" width="5.42578125" style="24" bestFit="1" customWidth="1"/>
    <col min="3345" max="3345" width="1.42578125" style="24" customWidth="1"/>
    <col min="3346" max="3346" width="5.5703125" style="24" bestFit="1" customWidth="1"/>
    <col min="3347" max="3347" width="5" style="24" customWidth="1"/>
    <col min="3348" max="3348" width="5.5703125" style="24" bestFit="1" customWidth="1"/>
    <col min="3349" max="3349" width="1.42578125" style="24" customWidth="1"/>
    <col min="3350" max="3350" width="5" style="24" customWidth="1"/>
    <col min="3351" max="3351" width="4.85546875" style="24" customWidth="1"/>
    <col min="3352" max="3352" width="4.7109375" style="24" customWidth="1"/>
    <col min="3353" max="3353" width="1.42578125" style="24" customWidth="1"/>
    <col min="3354" max="3354" width="5.140625" style="24" bestFit="1" customWidth="1"/>
    <col min="3355" max="3355" width="3.7109375" style="24" customWidth="1"/>
    <col min="3356" max="3356" width="4.5703125" style="24" customWidth="1"/>
    <col min="3357" max="3357" width="9.85546875" style="24" customWidth="1"/>
    <col min="3358" max="3358" width="11.42578125" style="24" customWidth="1"/>
    <col min="3359" max="3361" width="6" style="24" customWidth="1"/>
    <col min="3362" max="3362" width="1.7109375" style="24" customWidth="1"/>
    <col min="3363" max="3363" width="5.85546875" style="24" customWidth="1"/>
    <col min="3364" max="3365" width="5" style="24" customWidth="1"/>
    <col min="3366" max="3366" width="1.7109375" style="24" customWidth="1"/>
    <col min="3367" max="3367" width="5.42578125" style="24" customWidth="1"/>
    <col min="3368" max="3369" width="5" style="24" customWidth="1"/>
    <col min="3370" max="3370" width="1.7109375" style="24" customWidth="1"/>
    <col min="3371" max="3373" width="5.140625" style="24" customWidth="1"/>
    <col min="3374" max="3374" width="1.7109375" style="24" customWidth="1"/>
    <col min="3375" max="3375" width="5.28515625" style="24" customWidth="1"/>
    <col min="3376" max="3377" width="5.140625" style="24" customWidth="1"/>
    <col min="3378" max="3378" width="1.7109375" style="24" customWidth="1"/>
    <col min="3379" max="3379" width="5.42578125" style="24" customWidth="1"/>
    <col min="3380" max="3381" width="5" style="24" customWidth="1"/>
    <col min="3382" max="3382" width="1.7109375" style="24" customWidth="1"/>
    <col min="3383" max="3384" width="5.42578125" style="24" customWidth="1"/>
    <col min="3385" max="3385" width="5.28515625" style="24" customWidth="1"/>
    <col min="3386" max="3584" width="9.85546875" style="24"/>
    <col min="3585" max="3585" width="12.85546875" style="24" customWidth="1"/>
    <col min="3586" max="3586" width="6.42578125" style="24" bestFit="1" customWidth="1"/>
    <col min="3587" max="3588" width="6.28515625" style="24" bestFit="1" customWidth="1"/>
    <col min="3589" max="3589" width="1.42578125" style="24" customWidth="1"/>
    <col min="3590" max="3590" width="6.42578125" style="24" customWidth="1"/>
    <col min="3591" max="3591" width="5" style="24" customWidth="1"/>
    <col min="3592" max="3592" width="4.85546875" style="24" customWidth="1"/>
    <col min="3593" max="3593" width="1.42578125" style="24" customWidth="1"/>
    <col min="3594" max="3596" width="5.5703125" style="24" bestFit="1" customWidth="1"/>
    <col min="3597" max="3597" width="1.42578125" style="24" customWidth="1"/>
    <col min="3598" max="3598" width="5.5703125" style="24" customWidth="1"/>
    <col min="3599" max="3599" width="4.85546875" style="24" customWidth="1"/>
    <col min="3600" max="3600" width="5.42578125" style="24" bestFit="1" customWidth="1"/>
    <col min="3601" max="3601" width="1.42578125" style="24" customWidth="1"/>
    <col min="3602" max="3602" width="5.5703125" style="24" bestFit="1" customWidth="1"/>
    <col min="3603" max="3603" width="5" style="24" customWidth="1"/>
    <col min="3604" max="3604" width="5.5703125" style="24" bestFit="1" customWidth="1"/>
    <col min="3605" max="3605" width="1.42578125" style="24" customWidth="1"/>
    <col min="3606" max="3606" width="5" style="24" customWidth="1"/>
    <col min="3607" max="3607" width="4.85546875" style="24" customWidth="1"/>
    <col min="3608" max="3608" width="4.7109375" style="24" customWidth="1"/>
    <col min="3609" max="3609" width="1.42578125" style="24" customWidth="1"/>
    <col min="3610" max="3610" width="5.140625" style="24" bestFit="1" customWidth="1"/>
    <col min="3611" max="3611" width="3.7109375" style="24" customWidth="1"/>
    <col min="3612" max="3612" width="4.5703125" style="24" customWidth="1"/>
    <col min="3613" max="3613" width="9.85546875" style="24" customWidth="1"/>
    <col min="3614" max="3614" width="11.42578125" style="24" customWidth="1"/>
    <col min="3615" max="3617" width="6" style="24" customWidth="1"/>
    <col min="3618" max="3618" width="1.7109375" style="24" customWidth="1"/>
    <col min="3619" max="3619" width="5.85546875" style="24" customWidth="1"/>
    <col min="3620" max="3621" width="5" style="24" customWidth="1"/>
    <col min="3622" max="3622" width="1.7109375" style="24" customWidth="1"/>
    <col min="3623" max="3623" width="5.42578125" style="24" customWidth="1"/>
    <col min="3624" max="3625" width="5" style="24" customWidth="1"/>
    <col min="3626" max="3626" width="1.7109375" style="24" customWidth="1"/>
    <col min="3627" max="3629" width="5.140625" style="24" customWidth="1"/>
    <col min="3630" max="3630" width="1.7109375" style="24" customWidth="1"/>
    <col min="3631" max="3631" width="5.28515625" style="24" customWidth="1"/>
    <col min="3632" max="3633" width="5.140625" style="24" customWidth="1"/>
    <col min="3634" max="3634" width="1.7109375" style="24" customWidth="1"/>
    <col min="3635" max="3635" width="5.42578125" style="24" customWidth="1"/>
    <col min="3636" max="3637" width="5" style="24" customWidth="1"/>
    <col min="3638" max="3638" width="1.7109375" style="24" customWidth="1"/>
    <col min="3639" max="3640" width="5.42578125" style="24" customWidth="1"/>
    <col min="3641" max="3641" width="5.28515625" style="24" customWidth="1"/>
    <col min="3642" max="3840" width="9.85546875" style="24"/>
    <col min="3841" max="3841" width="12.85546875" style="24" customWidth="1"/>
    <col min="3842" max="3842" width="6.42578125" style="24" bestFit="1" customWidth="1"/>
    <col min="3843" max="3844" width="6.28515625" style="24" bestFit="1" customWidth="1"/>
    <col min="3845" max="3845" width="1.42578125" style="24" customWidth="1"/>
    <col min="3846" max="3846" width="6.42578125" style="24" customWidth="1"/>
    <col min="3847" max="3847" width="5" style="24" customWidth="1"/>
    <col min="3848" max="3848" width="4.85546875" style="24" customWidth="1"/>
    <col min="3849" max="3849" width="1.42578125" style="24" customWidth="1"/>
    <col min="3850" max="3852" width="5.5703125" style="24" bestFit="1" customWidth="1"/>
    <col min="3853" max="3853" width="1.42578125" style="24" customWidth="1"/>
    <col min="3854" max="3854" width="5.5703125" style="24" customWidth="1"/>
    <col min="3855" max="3855" width="4.85546875" style="24" customWidth="1"/>
    <col min="3856" max="3856" width="5.42578125" style="24" bestFit="1" customWidth="1"/>
    <col min="3857" max="3857" width="1.42578125" style="24" customWidth="1"/>
    <col min="3858" max="3858" width="5.5703125" style="24" bestFit="1" customWidth="1"/>
    <col min="3859" max="3859" width="5" style="24" customWidth="1"/>
    <col min="3860" max="3860" width="5.5703125" style="24" bestFit="1" customWidth="1"/>
    <col min="3861" max="3861" width="1.42578125" style="24" customWidth="1"/>
    <col min="3862" max="3862" width="5" style="24" customWidth="1"/>
    <col min="3863" max="3863" width="4.85546875" style="24" customWidth="1"/>
    <col min="3864" max="3864" width="4.7109375" style="24" customWidth="1"/>
    <col min="3865" max="3865" width="1.42578125" style="24" customWidth="1"/>
    <col min="3866" max="3866" width="5.140625" style="24" bestFit="1" customWidth="1"/>
    <col min="3867" max="3867" width="3.7109375" style="24" customWidth="1"/>
    <col min="3868" max="3868" width="4.5703125" style="24" customWidth="1"/>
    <col min="3869" max="3869" width="9.85546875" style="24" customWidth="1"/>
    <col min="3870" max="3870" width="11.42578125" style="24" customWidth="1"/>
    <col min="3871" max="3873" width="6" style="24" customWidth="1"/>
    <col min="3874" max="3874" width="1.7109375" style="24" customWidth="1"/>
    <col min="3875" max="3875" width="5.85546875" style="24" customWidth="1"/>
    <col min="3876" max="3877" width="5" style="24" customWidth="1"/>
    <col min="3878" max="3878" width="1.7109375" style="24" customWidth="1"/>
    <col min="3879" max="3879" width="5.42578125" style="24" customWidth="1"/>
    <col min="3880" max="3881" width="5" style="24" customWidth="1"/>
    <col min="3882" max="3882" width="1.7109375" style="24" customWidth="1"/>
    <col min="3883" max="3885" width="5.140625" style="24" customWidth="1"/>
    <col min="3886" max="3886" width="1.7109375" style="24" customWidth="1"/>
    <col min="3887" max="3887" width="5.28515625" style="24" customWidth="1"/>
    <col min="3888" max="3889" width="5.140625" style="24" customWidth="1"/>
    <col min="3890" max="3890" width="1.7109375" style="24" customWidth="1"/>
    <col min="3891" max="3891" width="5.42578125" style="24" customWidth="1"/>
    <col min="3892" max="3893" width="5" style="24" customWidth="1"/>
    <col min="3894" max="3894" width="1.7109375" style="24" customWidth="1"/>
    <col min="3895" max="3896" width="5.42578125" style="24" customWidth="1"/>
    <col min="3897" max="3897" width="5.28515625" style="24" customWidth="1"/>
    <col min="3898" max="4096" width="9.85546875" style="24"/>
    <col min="4097" max="4097" width="12.85546875" style="24" customWidth="1"/>
    <col min="4098" max="4098" width="6.42578125" style="24" bestFit="1" customWidth="1"/>
    <col min="4099" max="4100" width="6.28515625" style="24" bestFit="1" customWidth="1"/>
    <col min="4101" max="4101" width="1.42578125" style="24" customWidth="1"/>
    <col min="4102" max="4102" width="6.42578125" style="24" customWidth="1"/>
    <col min="4103" max="4103" width="5" style="24" customWidth="1"/>
    <col min="4104" max="4104" width="4.85546875" style="24" customWidth="1"/>
    <col min="4105" max="4105" width="1.42578125" style="24" customWidth="1"/>
    <col min="4106" max="4108" width="5.5703125" style="24" bestFit="1" customWidth="1"/>
    <col min="4109" max="4109" width="1.42578125" style="24" customWidth="1"/>
    <col min="4110" max="4110" width="5.5703125" style="24" customWidth="1"/>
    <col min="4111" max="4111" width="4.85546875" style="24" customWidth="1"/>
    <col min="4112" max="4112" width="5.42578125" style="24" bestFit="1" customWidth="1"/>
    <col min="4113" max="4113" width="1.42578125" style="24" customWidth="1"/>
    <col min="4114" max="4114" width="5.5703125" style="24" bestFit="1" customWidth="1"/>
    <col min="4115" max="4115" width="5" style="24" customWidth="1"/>
    <col min="4116" max="4116" width="5.5703125" style="24" bestFit="1" customWidth="1"/>
    <col min="4117" max="4117" width="1.42578125" style="24" customWidth="1"/>
    <col min="4118" max="4118" width="5" style="24" customWidth="1"/>
    <col min="4119" max="4119" width="4.85546875" style="24" customWidth="1"/>
    <col min="4120" max="4120" width="4.7109375" style="24" customWidth="1"/>
    <col min="4121" max="4121" width="1.42578125" style="24" customWidth="1"/>
    <col min="4122" max="4122" width="5.140625" style="24" bestFit="1" customWidth="1"/>
    <col min="4123" max="4123" width="3.7109375" style="24" customWidth="1"/>
    <col min="4124" max="4124" width="4.5703125" style="24" customWidth="1"/>
    <col min="4125" max="4125" width="9.85546875" style="24" customWidth="1"/>
    <col min="4126" max="4126" width="11.42578125" style="24" customWidth="1"/>
    <col min="4127" max="4129" width="6" style="24" customWidth="1"/>
    <col min="4130" max="4130" width="1.7109375" style="24" customWidth="1"/>
    <col min="4131" max="4131" width="5.85546875" style="24" customWidth="1"/>
    <col min="4132" max="4133" width="5" style="24" customWidth="1"/>
    <col min="4134" max="4134" width="1.7109375" style="24" customWidth="1"/>
    <col min="4135" max="4135" width="5.42578125" style="24" customWidth="1"/>
    <col min="4136" max="4137" width="5" style="24" customWidth="1"/>
    <col min="4138" max="4138" width="1.7109375" style="24" customWidth="1"/>
    <col min="4139" max="4141" width="5.140625" style="24" customWidth="1"/>
    <col min="4142" max="4142" width="1.7109375" style="24" customWidth="1"/>
    <col min="4143" max="4143" width="5.28515625" style="24" customWidth="1"/>
    <col min="4144" max="4145" width="5.140625" style="24" customWidth="1"/>
    <col min="4146" max="4146" width="1.7109375" style="24" customWidth="1"/>
    <col min="4147" max="4147" width="5.42578125" style="24" customWidth="1"/>
    <col min="4148" max="4149" width="5" style="24" customWidth="1"/>
    <col min="4150" max="4150" width="1.7109375" style="24" customWidth="1"/>
    <col min="4151" max="4152" width="5.42578125" style="24" customWidth="1"/>
    <col min="4153" max="4153" width="5.28515625" style="24" customWidth="1"/>
    <col min="4154" max="4352" width="9.85546875" style="24"/>
    <col min="4353" max="4353" width="12.85546875" style="24" customWidth="1"/>
    <col min="4354" max="4354" width="6.42578125" style="24" bestFit="1" customWidth="1"/>
    <col min="4355" max="4356" width="6.28515625" style="24" bestFit="1" customWidth="1"/>
    <col min="4357" max="4357" width="1.42578125" style="24" customWidth="1"/>
    <col min="4358" max="4358" width="6.42578125" style="24" customWidth="1"/>
    <col min="4359" max="4359" width="5" style="24" customWidth="1"/>
    <col min="4360" max="4360" width="4.85546875" style="24" customWidth="1"/>
    <col min="4361" max="4361" width="1.42578125" style="24" customWidth="1"/>
    <col min="4362" max="4364" width="5.5703125" style="24" bestFit="1" customWidth="1"/>
    <col min="4365" max="4365" width="1.42578125" style="24" customWidth="1"/>
    <col min="4366" max="4366" width="5.5703125" style="24" customWidth="1"/>
    <col min="4367" max="4367" width="4.85546875" style="24" customWidth="1"/>
    <col min="4368" max="4368" width="5.42578125" style="24" bestFit="1" customWidth="1"/>
    <col min="4369" max="4369" width="1.42578125" style="24" customWidth="1"/>
    <col min="4370" max="4370" width="5.5703125" style="24" bestFit="1" customWidth="1"/>
    <col min="4371" max="4371" width="5" style="24" customWidth="1"/>
    <col min="4372" max="4372" width="5.5703125" style="24" bestFit="1" customWidth="1"/>
    <col min="4373" max="4373" width="1.42578125" style="24" customWidth="1"/>
    <col min="4374" max="4374" width="5" style="24" customWidth="1"/>
    <col min="4375" max="4375" width="4.85546875" style="24" customWidth="1"/>
    <col min="4376" max="4376" width="4.7109375" style="24" customWidth="1"/>
    <col min="4377" max="4377" width="1.42578125" style="24" customWidth="1"/>
    <col min="4378" max="4378" width="5.140625" style="24" bestFit="1" customWidth="1"/>
    <col min="4379" max="4379" width="3.7109375" style="24" customWidth="1"/>
    <col min="4380" max="4380" width="4.5703125" style="24" customWidth="1"/>
    <col min="4381" max="4381" width="9.85546875" style="24" customWidth="1"/>
    <col min="4382" max="4382" width="11.42578125" style="24" customWidth="1"/>
    <col min="4383" max="4385" width="6" style="24" customWidth="1"/>
    <col min="4386" max="4386" width="1.7109375" style="24" customWidth="1"/>
    <col min="4387" max="4387" width="5.85546875" style="24" customWidth="1"/>
    <col min="4388" max="4389" width="5" style="24" customWidth="1"/>
    <col min="4390" max="4390" width="1.7109375" style="24" customWidth="1"/>
    <col min="4391" max="4391" width="5.42578125" style="24" customWidth="1"/>
    <col min="4392" max="4393" width="5" style="24" customWidth="1"/>
    <col min="4394" max="4394" width="1.7109375" style="24" customWidth="1"/>
    <col min="4395" max="4397" width="5.140625" style="24" customWidth="1"/>
    <col min="4398" max="4398" width="1.7109375" style="24" customWidth="1"/>
    <col min="4399" max="4399" width="5.28515625" style="24" customWidth="1"/>
    <col min="4400" max="4401" width="5.140625" style="24" customWidth="1"/>
    <col min="4402" max="4402" width="1.7109375" style="24" customWidth="1"/>
    <col min="4403" max="4403" width="5.42578125" style="24" customWidth="1"/>
    <col min="4404" max="4405" width="5" style="24" customWidth="1"/>
    <col min="4406" max="4406" width="1.7109375" style="24" customWidth="1"/>
    <col min="4407" max="4408" width="5.42578125" style="24" customWidth="1"/>
    <col min="4409" max="4409" width="5.28515625" style="24" customWidth="1"/>
    <col min="4410" max="4608" width="9.85546875" style="24"/>
    <col min="4609" max="4609" width="12.85546875" style="24" customWidth="1"/>
    <col min="4610" max="4610" width="6.42578125" style="24" bestFit="1" customWidth="1"/>
    <col min="4611" max="4612" width="6.28515625" style="24" bestFit="1" customWidth="1"/>
    <col min="4613" max="4613" width="1.42578125" style="24" customWidth="1"/>
    <col min="4614" max="4614" width="6.42578125" style="24" customWidth="1"/>
    <col min="4615" max="4615" width="5" style="24" customWidth="1"/>
    <col min="4616" max="4616" width="4.85546875" style="24" customWidth="1"/>
    <col min="4617" max="4617" width="1.42578125" style="24" customWidth="1"/>
    <col min="4618" max="4620" width="5.5703125" style="24" bestFit="1" customWidth="1"/>
    <col min="4621" max="4621" width="1.42578125" style="24" customWidth="1"/>
    <col min="4622" max="4622" width="5.5703125" style="24" customWidth="1"/>
    <col min="4623" max="4623" width="4.85546875" style="24" customWidth="1"/>
    <col min="4624" max="4624" width="5.42578125" style="24" bestFit="1" customWidth="1"/>
    <col min="4625" max="4625" width="1.42578125" style="24" customWidth="1"/>
    <col min="4626" max="4626" width="5.5703125" style="24" bestFit="1" customWidth="1"/>
    <col min="4627" max="4627" width="5" style="24" customWidth="1"/>
    <col min="4628" max="4628" width="5.5703125" style="24" bestFit="1" customWidth="1"/>
    <col min="4629" max="4629" width="1.42578125" style="24" customWidth="1"/>
    <col min="4630" max="4630" width="5" style="24" customWidth="1"/>
    <col min="4631" max="4631" width="4.85546875" style="24" customWidth="1"/>
    <col min="4632" max="4632" width="4.7109375" style="24" customWidth="1"/>
    <col min="4633" max="4633" width="1.42578125" style="24" customWidth="1"/>
    <col min="4634" max="4634" width="5.140625" style="24" bestFit="1" customWidth="1"/>
    <col min="4635" max="4635" width="3.7109375" style="24" customWidth="1"/>
    <col min="4636" max="4636" width="4.5703125" style="24" customWidth="1"/>
    <col min="4637" max="4637" width="9.85546875" style="24" customWidth="1"/>
    <col min="4638" max="4638" width="11.42578125" style="24" customWidth="1"/>
    <col min="4639" max="4641" width="6" style="24" customWidth="1"/>
    <col min="4642" max="4642" width="1.7109375" style="24" customWidth="1"/>
    <col min="4643" max="4643" width="5.85546875" style="24" customWidth="1"/>
    <col min="4644" max="4645" width="5" style="24" customWidth="1"/>
    <col min="4646" max="4646" width="1.7109375" style="24" customWidth="1"/>
    <col min="4647" max="4647" width="5.42578125" style="24" customWidth="1"/>
    <col min="4648" max="4649" width="5" style="24" customWidth="1"/>
    <col min="4650" max="4650" width="1.7109375" style="24" customWidth="1"/>
    <col min="4651" max="4653" width="5.140625" style="24" customWidth="1"/>
    <col min="4654" max="4654" width="1.7109375" style="24" customWidth="1"/>
    <col min="4655" max="4655" width="5.28515625" style="24" customWidth="1"/>
    <col min="4656" max="4657" width="5.140625" style="24" customWidth="1"/>
    <col min="4658" max="4658" width="1.7109375" style="24" customWidth="1"/>
    <col min="4659" max="4659" width="5.42578125" style="24" customWidth="1"/>
    <col min="4660" max="4661" width="5" style="24" customWidth="1"/>
    <col min="4662" max="4662" width="1.7109375" style="24" customWidth="1"/>
    <col min="4663" max="4664" width="5.42578125" style="24" customWidth="1"/>
    <col min="4665" max="4665" width="5.28515625" style="24" customWidth="1"/>
    <col min="4666" max="4864" width="9.85546875" style="24"/>
    <col min="4865" max="4865" width="12.85546875" style="24" customWidth="1"/>
    <col min="4866" max="4866" width="6.42578125" style="24" bestFit="1" customWidth="1"/>
    <col min="4867" max="4868" width="6.28515625" style="24" bestFit="1" customWidth="1"/>
    <col min="4869" max="4869" width="1.42578125" style="24" customWidth="1"/>
    <col min="4870" max="4870" width="6.42578125" style="24" customWidth="1"/>
    <col min="4871" max="4871" width="5" style="24" customWidth="1"/>
    <col min="4872" max="4872" width="4.85546875" style="24" customWidth="1"/>
    <col min="4873" max="4873" width="1.42578125" style="24" customWidth="1"/>
    <col min="4874" max="4876" width="5.5703125" style="24" bestFit="1" customWidth="1"/>
    <col min="4877" max="4877" width="1.42578125" style="24" customWidth="1"/>
    <col min="4878" max="4878" width="5.5703125" style="24" customWidth="1"/>
    <col min="4879" max="4879" width="4.85546875" style="24" customWidth="1"/>
    <col min="4880" max="4880" width="5.42578125" style="24" bestFit="1" customWidth="1"/>
    <col min="4881" max="4881" width="1.42578125" style="24" customWidth="1"/>
    <col min="4882" max="4882" width="5.5703125" style="24" bestFit="1" customWidth="1"/>
    <col min="4883" max="4883" width="5" style="24" customWidth="1"/>
    <col min="4884" max="4884" width="5.5703125" style="24" bestFit="1" customWidth="1"/>
    <col min="4885" max="4885" width="1.42578125" style="24" customWidth="1"/>
    <col min="4886" max="4886" width="5" style="24" customWidth="1"/>
    <col min="4887" max="4887" width="4.85546875" style="24" customWidth="1"/>
    <col min="4888" max="4888" width="4.7109375" style="24" customWidth="1"/>
    <col min="4889" max="4889" width="1.42578125" style="24" customWidth="1"/>
    <col min="4890" max="4890" width="5.140625" style="24" bestFit="1" customWidth="1"/>
    <col min="4891" max="4891" width="3.7109375" style="24" customWidth="1"/>
    <col min="4892" max="4892" width="4.5703125" style="24" customWidth="1"/>
    <col min="4893" max="4893" width="9.85546875" style="24" customWidth="1"/>
    <col min="4894" max="4894" width="11.42578125" style="24" customWidth="1"/>
    <col min="4895" max="4897" width="6" style="24" customWidth="1"/>
    <col min="4898" max="4898" width="1.7109375" style="24" customWidth="1"/>
    <col min="4899" max="4899" width="5.85546875" style="24" customWidth="1"/>
    <col min="4900" max="4901" width="5" style="24" customWidth="1"/>
    <col min="4902" max="4902" width="1.7109375" style="24" customWidth="1"/>
    <col min="4903" max="4903" width="5.42578125" style="24" customWidth="1"/>
    <col min="4904" max="4905" width="5" style="24" customWidth="1"/>
    <col min="4906" max="4906" width="1.7109375" style="24" customWidth="1"/>
    <col min="4907" max="4909" width="5.140625" style="24" customWidth="1"/>
    <col min="4910" max="4910" width="1.7109375" style="24" customWidth="1"/>
    <col min="4911" max="4911" width="5.28515625" style="24" customWidth="1"/>
    <col min="4912" max="4913" width="5.140625" style="24" customWidth="1"/>
    <col min="4914" max="4914" width="1.7109375" style="24" customWidth="1"/>
    <col min="4915" max="4915" width="5.42578125" style="24" customWidth="1"/>
    <col min="4916" max="4917" width="5" style="24" customWidth="1"/>
    <col min="4918" max="4918" width="1.7109375" style="24" customWidth="1"/>
    <col min="4919" max="4920" width="5.42578125" style="24" customWidth="1"/>
    <col min="4921" max="4921" width="5.28515625" style="24" customWidth="1"/>
    <col min="4922" max="5120" width="9.85546875" style="24"/>
    <col min="5121" max="5121" width="12.85546875" style="24" customWidth="1"/>
    <col min="5122" max="5122" width="6.42578125" style="24" bestFit="1" customWidth="1"/>
    <col min="5123" max="5124" width="6.28515625" style="24" bestFit="1" customWidth="1"/>
    <col min="5125" max="5125" width="1.42578125" style="24" customWidth="1"/>
    <col min="5126" max="5126" width="6.42578125" style="24" customWidth="1"/>
    <col min="5127" max="5127" width="5" style="24" customWidth="1"/>
    <col min="5128" max="5128" width="4.85546875" style="24" customWidth="1"/>
    <col min="5129" max="5129" width="1.42578125" style="24" customWidth="1"/>
    <col min="5130" max="5132" width="5.5703125" style="24" bestFit="1" customWidth="1"/>
    <col min="5133" max="5133" width="1.42578125" style="24" customWidth="1"/>
    <col min="5134" max="5134" width="5.5703125" style="24" customWidth="1"/>
    <col min="5135" max="5135" width="4.85546875" style="24" customWidth="1"/>
    <col min="5136" max="5136" width="5.42578125" style="24" bestFit="1" customWidth="1"/>
    <col min="5137" max="5137" width="1.42578125" style="24" customWidth="1"/>
    <col min="5138" max="5138" width="5.5703125" style="24" bestFit="1" customWidth="1"/>
    <col min="5139" max="5139" width="5" style="24" customWidth="1"/>
    <col min="5140" max="5140" width="5.5703125" style="24" bestFit="1" customWidth="1"/>
    <col min="5141" max="5141" width="1.42578125" style="24" customWidth="1"/>
    <col min="5142" max="5142" width="5" style="24" customWidth="1"/>
    <col min="5143" max="5143" width="4.85546875" style="24" customWidth="1"/>
    <col min="5144" max="5144" width="4.7109375" style="24" customWidth="1"/>
    <col min="5145" max="5145" width="1.42578125" style="24" customWidth="1"/>
    <col min="5146" max="5146" width="5.140625" style="24" bestFit="1" customWidth="1"/>
    <col min="5147" max="5147" width="3.7109375" style="24" customWidth="1"/>
    <col min="5148" max="5148" width="4.5703125" style="24" customWidth="1"/>
    <col min="5149" max="5149" width="9.85546875" style="24" customWidth="1"/>
    <col min="5150" max="5150" width="11.42578125" style="24" customWidth="1"/>
    <col min="5151" max="5153" width="6" style="24" customWidth="1"/>
    <col min="5154" max="5154" width="1.7109375" style="24" customWidth="1"/>
    <col min="5155" max="5155" width="5.85546875" style="24" customWidth="1"/>
    <col min="5156" max="5157" width="5" style="24" customWidth="1"/>
    <col min="5158" max="5158" width="1.7109375" style="24" customWidth="1"/>
    <col min="5159" max="5159" width="5.42578125" style="24" customWidth="1"/>
    <col min="5160" max="5161" width="5" style="24" customWidth="1"/>
    <col min="5162" max="5162" width="1.7109375" style="24" customWidth="1"/>
    <col min="5163" max="5165" width="5.140625" style="24" customWidth="1"/>
    <col min="5166" max="5166" width="1.7109375" style="24" customWidth="1"/>
    <col min="5167" max="5167" width="5.28515625" style="24" customWidth="1"/>
    <col min="5168" max="5169" width="5.140625" style="24" customWidth="1"/>
    <col min="5170" max="5170" width="1.7109375" style="24" customWidth="1"/>
    <col min="5171" max="5171" width="5.42578125" style="24" customWidth="1"/>
    <col min="5172" max="5173" width="5" style="24" customWidth="1"/>
    <col min="5174" max="5174" width="1.7109375" style="24" customWidth="1"/>
    <col min="5175" max="5176" width="5.42578125" style="24" customWidth="1"/>
    <col min="5177" max="5177" width="5.28515625" style="24" customWidth="1"/>
    <col min="5178" max="5376" width="9.85546875" style="24"/>
    <col min="5377" max="5377" width="12.85546875" style="24" customWidth="1"/>
    <col min="5378" max="5378" width="6.42578125" style="24" bestFit="1" customWidth="1"/>
    <col min="5379" max="5380" width="6.28515625" style="24" bestFit="1" customWidth="1"/>
    <col min="5381" max="5381" width="1.42578125" style="24" customWidth="1"/>
    <col min="5382" max="5382" width="6.42578125" style="24" customWidth="1"/>
    <col min="5383" max="5383" width="5" style="24" customWidth="1"/>
    <col min="5384" max="5384" width="4.85546875" style="24" customWidth="1"/>
    <col min="5385" max="5385" width="1.42578125" style="24" customWidth="1"/>
    <col min="5386" max="5388" width="5.5703125" style="24" bestFit="1" customWidth="1"/>
    <col min="5389" max="5389" width="1.42578125" style="24" customWidth="1"/>
    <col min="5390" max="5390" width="5.5703125" style="24" customWidth="1"/>
    <col min="5391" max="5391" width="4.85546875" style="24" customWidth="1"/>
    <col min="5392" max="5392" width="5.42578125" style="24" bestFit="1" customWidth="1"/>
    <col min="5393" max="5393" width="1.42578125" style="24" customWidth="1"/>
    <col min="5394" max="5394" width="5.5703125" style="24" bestFit="1" customWidth="1"/>
    <col min="5395" max="5395" width="5" style="24" customWidth="1"/>
    <col min="5396" max="5396" width="5.5703125" style="24" bestFit="1" customWidth="1"/>
    <col min="5397" max="5397" width="1.42578125" style="24" customWidth="1"/>
    <col min="5398" max="5398" width="5" style="24" customWidth="1"/>
    <col min="5399" max="5399" width="4.85546875" style="24" customWidth="1"/>
    <col min="5400" max="5400" width="4.7109375" style="24" customWidth="1"/>
    <col min="5401" max="5401" width="1.42578125" style="24" customWidth="1"/>
    <col min="5402" max="5402" width="5.140625" style="24" bestFit="1" customWidth="1"/>
    <col min="5403" max="5403" width="3.7109375" style="24" customWidth="1"/>
    <col min="5404" max="5404" width="4.5703125" style="24" customWidth="1"/>
    <col min="5405" max="5405" width="9.85546875" style="24" customWidth="1"/>
    <col min="5406" max="5406" width="11.42578125" style="24" customWidth="1"/>
    <col min="5407" max="5409" width="6" style="24" customWidth="1"/>
    <col min="5410" max="5410" width="1.7109375" style="24" customWidth="1"/>
    <col min="5411" max="5411" width="5.85546875" style="24" customWidth="1"/>
    <col min="5412" max="5413" width="5" style="24" customWidth="1"/>
    <col min="5414" max="5414" width="1.7109375" style="24" customWidth="1"/>
    <col min="5415" max="5415" width="5.42578125" style="24" customWidth="1"/>
    <col min="5416" max="5417" width="5" style="24" customWidth="1"/>
    <col min="5418" max="5418" width="1.7109375" style="24" customWidth="1"/>
    <col min="5419" max="5421" width="5.140625" style="24" customWidth="1"/>
    <col min="5422" max="5422" width="1.7109375" style="24" customWidth="1"/>
    <col min="5423" max="5423" width="5.28515625" style="24" customWidth="1"/>
    <col min="5424" max="5425" width="5.140625" style="24" customWidth="1"/>
    <col min="5426" max="5426" width="1.7109375" style="24" customWidth="1"/>
    <col min="5427" max="5427" width="5.42578125" style="24" customWidth="1"/>
    <col min="5428" max="5429" width="5" style="24" customWidth="1"/>
    <col min="5430" max="5430" width="1.7109375" style="24" customWidth="1"/>
    <col min="5431" max="5432" width="5.42578125" style="24" customWidth="1"/>
    <col min="5433" max="5433" width="5.28515625" style="24" customWidth="1"/>
    <col min="5434" max="5632" width="9.85546875" style="24"/>
    <col min="5633" max="5633" width="12.85546875" style="24" customWidth="1"/>
    <col min="5634" max="5634" width="6.42578125" style="24" bestFit="1" customWidth="1"/>
    <col min="5635" max="5636" width="6.28515625" style="24" bestFit="1" customWidth="1"/>
    <col min="5637" max="5637" width="1.42578125" style="24" customWidth="1"/>
    <col min="5638" max="5638" width="6.42578125" style="24" customWidth="1"/>
    <col min="5639" max="5639" width="5" style="24" customWidth="1"/>
    <col min="5640" max="5640" width="4.85546875" style="24" customWidth="1"/>
    <col min="5641" max="5641" width="1.42578125" style="24" customWidth="1"/>
    <col min="5642" max="5644" width="5.5703125" style="24" bestFit="1" customWidth="1"/>
    <col min="5645" max="5645" width="1.42578125" style="24" customWidth="1"/>
    <col min="5646" max="5646" width="5.5703125" style="24" customWidth="1"/>
    <col min="5647" max="5647" width="4.85546875" style="24" customWidth="1"/>
    <col min="5648" max="5648" width="5.42578125" style="24" bestFit="1" customWidth="1"/>
    <col min="5649" max="5649" width="1.42578125" style="24" customWidth="1"/>
    <col min="5650" max="5650" width="5.5703125" style="24" bestFit="1" customWidth="1"/>
    <col min="5651" max="5651" width="5" style="24" customWidth="1"/>
    <col min="5652" max="5652" width="5.5703125" style="24" bestFit="1" customWidth="1"/>
    <col min="5653" max="5653" width="1.42578125" style="24" customWidth="1"/>
    <col min="5654" max="5654" width="5" style="24" customWidth="1"/>
    <col min="5655" max="5655" width="4.85546875" style="24" customWidth="1"/>
    <col min="5656" max="5656" width="4.7109375" style="24" customWidth="1"/>
    <col min="5657" max="5657" width="1.42578125" style="24" customWidth="1"/>
    <col min="5658" max="5658" width="5.140625" style="24" bestFit="1" customWidth="1"/>
    <col min="5659" max="5659" width="3.7109375" style="24" customWidth="1"/>
    <col min="5660" max="5660" width="4.5703125" style="24" customWidth="1"/>
    <col min="5661" max="5661" width="9.85546875" style="24" customWidth="1"/>
    <col min="5662" max="5662" width="11.42578125" style="24" customWidth="1"/>
    <col min="5663" max="5665" width="6" style="24" customWidth="1"/>
    <col min="5666" max="5666" width="1.7109375" style="24" customWidth="1"/>
    <col min="5667" max="5667" width="5.85546875" style="24" customWidth="1"/>
    <col min="5668" max="5669" width="5" style="24" customWidth="1"/>
    <col min="5670" max="5670" width="1.7109375" style="24" customWidth="1"/>
    <col min="5671" max="5671" width="5.42578125" style="24" customWidth="1"/>
    <col min="5672" max="5673" width="5" style="24" customWidth="1"/>
    <col min="5674" max="5674" width="1.7109375" style="24" customWidth="1"/>
    <col min="5675" max="5677" width="5.140625" style="24" customWidth="1"/>
    <col min="5678" max="5678" width="1.7109375" style="24" customWidth="1"/>
    <col min="5679" max="5679" width="5.28515625" style="24" customWidth="1"/>
    <col min="5680" max="5681" width="5.140625" style="24" customWidth="1"/>
    <col min="5682" max="5682" width="1.7109375" style="24" customWidth="1"/>
    <col min="5683" max="5683" width="5.42578125" style="24" customWidth="1"/>
    <col min="5684" max="5685" width="5" style="24" customWidth="1"/>
    <col min="5686" max="5686" width="1.7109375" style="24" customWidth="1"/>
    <col min="5687" max="5688" width="5.42578125" style="24" customWidth="1"/>
    <col min="5689" max="5689" width="5.28515625" style="24" customWidth="1"/>
    <col min="5690" max="5888" width="9.85546875" style="24"/>
    <col min="5889" max="5889" width="12.85546875" style="24" customWidth="1"/>
    <col min="5890" max="5890" width="6.42578125" style="24" bestFit="1" customWidth="1"/>
    <col min="5891" max="5892" width="6.28515625" style="24" bestFit="1" customWidth="1"/>
    <col min="5893" max="5893" width="1.42578125" style="24" customWidth="1"/>
    <col min="5894" max="5894" width="6.42578125" style="24" customWidth="1"/>
    <col min="5895" max="5895" width="5" style="24" customWidth="1"/>
    <col min="5896" max="5896" width="4.85546875" style="24" customWidth="1"/>
    <col min="5897" max="5897" width="1.42578125" style="24" customWidth="1"/>
    <col min="5898" max="5900" width="5.5703125" style="24" bestFit="1" customWidth="1"/>
    <col min="5901" max="5901" width="1.42578125" style="24" customWidth="1"/>
    <col min="5902" max="5902" width="5.5703125" style="24" customWidth="1"/>
    <col min="5903" max="5903" width="4.85546875" style="24" customWidth="1"/>
    <col min="5904" max="5904" width="5.42578125" style="24" bestFit="1" customWidth="1"/>
    <col min="5905" max="5905" width="1.42578125" style="24" customWidth="1"/>
    <col min="5906" max="5906" width="5.5703125" style="24" bestFit="1" customWidth="1"/>
    <col min="5907" max="5907" width="5" style="24" customWidth="1"/>
    <col min="5908" max="5908" width="5.5703125" style="24" bestFit="1" customWidth="1"/>
    <col min="5909" max="5909" width="1.42578125" style="24" customWidth="1"/>
    <col min="5910" max="5910" width="5" style="24" customWidth="1"/>
    <col min="5911" max="5911" width="4.85546875" style="24" customWidth="1"/>
    <col min="5912" max="5912" width="4.7109375" style="24" customWidth="1"/>
    <col min="5913" max="5913" width="1.42578125" style="24" customWidth="1"/>
    <col min="5914" max="5914" width="5.140625" style="24" bestFit="1" customWidth="1"/>
    <col min="5915" max="5915" width="3.7109375" style="24" customWidth="1"/>
    <col min="5916" max="5916" width="4.5703125" style="24" customWidth="1"/>
    <col min="5917" max="5917" width="9.85546875" style="24" customWidth="1"/>
    <col min="5918" max="5918" width="11.42578125" style="24" customWidth="1"/>
    <col min="5919" max="5921" width="6" style="24" customWidth="1"/>
    <col min="5922" max="5922" width="1.7109375" style="24" customWidth="1"/>
    <col min="5923" max="5923" width="5.85546875" style="24" customWidth="1"/>
    <col min="5924" max="5925" width="5" style="24" customWidth="1"/>
    <col min="5926" max="5926" width="1.7109375" style="24" customWidth="1"/>
    <col min="5927" max="5927" width="5.42578125" style="24" customWidth="1"/>
    <col min="5928" max="5929" width="5" style="24" customWidth="1"/>
    <col min="5930" max="5930" width="1.7109375" style="24" customWidth="1"/>
    <col min="5931" max="5933" width="5.140625" style="24" customWidth="1"/>
    <col min="5934" max="5934" width="1.7109375" style="24" customWidth="1"/>
    <col min="5935" max="5935" width="5.28515625" style="24" customWidth="1"/>
    <col min="5936" max="5937" width="5.140625" style="24" customWidth="1"/>
    <col min="5938" max="5938" width="1.7109375" style="24" customWidth="1"/>
    <col min="5939" max="5939" width="5.42578125" style="24" customWidth="1"/>
    <col min="5940" max="5941" width="5" style="24" customWidth="1"/>
    <col min="5942" max="5942" width="1.7109375" style="24" customWidth="1"/>
    <col min="5943" max="5944" width="5.42578125" style="24" customWidth="1"/>
    <col min="5945" max="5945" width="5.28515625" style="24" customWidth="1"/>
    <col min="5946" max="6144" width="9.85546875" style="24"/>
    <col min="6145" max="6145" width="12.85546875" style="24" customWidth="1"/>
    <col min="6146" max="6146" width="6.42578125" style="24" bestFit="1" customWidth="1"/>
    <col min="6147" max="6148" width="6.28515625" style="24" bestFit="1" customWidth="1"/>
    <col min="6149" max="6149" width="1.42578125" style="24" customWidth="1"/>
    <col min="6150" max="6150" width="6.42578125" style="24" customWidth="1"/>
    <col min="6151" max="6151" width="5" style="24" customWidth="1"/>
    <col min="6152" max="6152" width="4.85546875" style="24" customWidth="1"/>
    <col min="6153" max="6153" width="1.42578125" style="24" customWidth="1"/>
    <col min="6154" max="6156" width="5.5703125" style="24" bestFit="1" customWidth="1"/>
    <col min="6157" max="6157" width="1.42578125" style="24" customWidth="1"/>
    <col min="6158" max="6158" width="5.5703125" style="24" customWidth="1"/>
    <col min="6159" max="6159" width="4.85546875" style="24" customWidth="1"/>
    <col min="6160" max="6160" width="5.42578125" style="24" bestFit="1" customWidth="1"/>
    <col min="6161" max="6161" width="1.42578125" style="24" customWidth="1"/>
    <col min="6162" max="6162" width="5.5703125" style="24" bestFit="1" customWidth="1"/>
    <col min="6163" max="6163" width="5" style="24" customWidth="1"/>
    <col min="6164" max="6164" width="5.5703125" style="24" bestFit="1" customWidth="1"/>
    <col min="6165" max="6165" width="1.42578125" style="24" customWidth="1"/>
    <col min="6166" max="6166" width="5" style="24" customWidth="1"/>
    <col min="6167" max="6167" width="4.85546875" style="24" customWidth="1"/>
    <col min="6168" max="6168" width="4.7109375" style="24" customWidth="1"/>
    <col min="6169" max="6169" width="1.42578125" style="24" customWidth="1"/>
    <col min="6170" max="6170" width="5.140625" style="24" bestFit="1" customWidth="1"/>
    <col min="6171" max="6171" width="3.7109375" style="24" customWidth="1"/>
    <col min="6172" max="6172" width="4.5703125" style="24" customWidth="1"/>
    <col min="6173" max="6173" width="9.85546875" style="24" customWidth="1"/>
    <col min="6174" max="6174" width="11.42578125" style="24" customWidth="1"/>
    <col min="6175" max="6177" width="6" style="24" customWidth="1"/>
    <col min="6178" max="6178" width="1.7109375" style="24" customWidth="1"/>
    <col min="6179" max="6179" width="5.85546875" style="24" customWidth="1"/>
    <col min="6180" max="6181" width="5" style="24" customWidth="1"/>
    <col min="6182" max="6182" width="1.7109375" style="24" customWidth="1"/>
    <col min="6183" max="6183" width="5.42578125" style="24" customWidth="1"/>
    <col min="6184" max="6185" width="5" style="24" customWidth="1"/>
    <col min="6186" max="6186" width="1.7109375" style="24" customWidth="1"/>
    <col min="6187" max="6189" width="5.140625" style="24" customWidth="1"/>
    <col min="6190" max="6190" width="1.7109375" style="24" customWidth="1"/>
    <col min="6191" max="6191" width="5.28515625" style="24" customWidth="1"/>
    <col min="6192" max="6193" width="5.140625" style="24" customWidth="1"/>
    <col min="6194" max="6194" width="1.7109375" style="24" customWidth="1"/>
    <col min="6195" max="6195" width="5.42578125" style="24" customWidth="1"/>
    <col min="6196" max="6197" width="5" style="24" customWidth="1"/>
    <col min="6198" max="6198" width="1.7109375" style="24" customWidth="1"/>
    <col min="6199" max="6200" width="5.42578125" style="24" customWidth="1"/>
    <col min="6201" max="6201" width="5.28515625" style="24" customWidth="1"/>
    <col min="6202" max="6400" width="9.85546875" style="24"/>
    <col min="6401" max="6401" width="12.85546875" style="24" customWidth="1"/>
    <col min="6402" max="6402" width="6.42578125" style="24" bestFit="1" customWidth="1"/>
    <col min="6403" max="6404" width="6.28515625" style="24" bestFit="1" customWidth="1"/>
    <col min="6405" max="6405" width="1.42578125" style="24" customWidth="1"/>
    <col min="6406" max="6406" width="6.42578125" style="24" customWidth="1"/>
    <col min="6407" max="6407" width="5" style="24" customWidth="1"/>
    <col min="6408" max="6408" width="4.85546875" style="24" customWidth="1"/>
    <col min="6409" max="6409" width="1.42578125" style="24" customWidth="1"/>
    <col min="6410" max="6412" width="5.5703125" style="24" bestFit="1" customWidth="1"/>
    <col min="6413" max="6413" width="1.42578125" style="24" customWidth="1"/>
    <col min="6414" max="6414" width="5.5703125" style="24" customWidth="1"/>
    <col min="6415" max="6415" width="4.85546875" style="24" customWidth="1"/>
    <col min="6416" max="6416" width="5.42578125" style="24" bestFit="1" customWidth="1"/>
    <col min="6417" max="6417" width="1.42578125" style="24" customWidth="1"/>
    <col min="6418" max="6418" width="5.5703125" style="24" bestFit="1" customWidth="1"/>
    <col min="6419" max="6419" width="5" style="24" customWidth="1"/>
    <col min="6420" max="6420" width="5.5703125" style="24" bestFit="1" customWidth="1"/>
    <col min="6421" max="6421" width="1.42578125" style="24" customWidth="1"/>
    <col min="6422" max="6422" width="5" style="24" customWidth="1"/>
    <col min="6423" max="6423" width="4.85546875" style="24" customWidth="1"/>
    <col min="6424" max="6424" width="4.7109375" style="24" customWidth="1"/>
    <col min="6425" max="6425" width="1.42578125" style="24" customWidth="1"/>
    <col min="6426" max="6426" width="5.140625" style="24" bestFit="1" customWidth="1"/>
    <col min="6427" max="6427" width="3.7109375" style="24" customWidth="1"/>
    <col min="6428" max="6428" width="4.5703125" style="24" customWidth="1"/>
    <col min="6429" max="6429" width="9.85546875" style="24" customWidth="1"/>
    <col min="6430" max="6430" width="11.42578125" style="24" customWidth="1"/>
    <col min="6431" max="6433" width="6" style="24" customWidth="1"/>
    <col min="6434" max="6434" width="1.7109375" style="24" customWidth="1"/>
    <col min="6435" max="6435" width="5.85546875" style="24" customWidth="1"/>
    <col min="6436" max="6437" width="5" style="24" customWidth="1"/>
    <col min="6438" max="6438" width="1.7109375" style="24" customWidth="1"/>
    <col min="6439" max="6439" width="5.42578125" style="24" customWidth="1"/>
    <col min="6440" max="6441" width="5" style="24" customWidth="1"/>
    <col min="6442" max="6442" width="1.7109375" style="24" customWidth="1"/>
    <col min="6443" max="6445" width="5.140625" style="24" customWidth="1"/>
    <col min="6446" max="6446" width="1.7109375" style="24" customWidth="1"/>
    <col min="6447" max="6447" width="5.28515625" style="24" customWidth="1"/>
    <col min="6448" max="6449" width="5.140625" style="24" customWidth="1"/>
    <col min="6450" max="6450" width="1.7109375" style="24" customWidth="1"/>
    <col min="6451" max="6451" width="5.42578125" style="24" customWidth="1"/>
    <col min="6452" max="6453" width="5" style="24" customWidth="1"/>
    <col min="6454" max="6454" width="1.7109375" style="24" customWidth="1"/>
    <col min="6455" max="6456" width="5.42578125" style="24" customWidth="1"/>
    <col min="6457" max="6457" width="5.28515625" style="24" customWidth="1"/>
    <col min="6458" max="6656" width="9.85546875" style="24"/>
    <col min="6657" max="6657" width="12.85546875" style="24" customWidth="1"/>
    <col min="6658" max="6658" width="6.42578125" style="24" bestFit="1" customWidth="1"/>
    <col min="6659" max="6660" width="6.28515625" style="24" bestFit="1" customWidth="1"/>
    <col min="6661" max="6661" width="1.42578125" style="24" customWidth="1"/>
    <col min="6662" max="6662" width="6.42578125" style="24" customWidth="1"/>
    <col min="6663" max="6663" width="5" style="24" customWidth="1"/>
    <col min="6664" max="6664" width="4.85546875" style="24" customWidth="1"/>
    <col min="6665" max="6665" width="1.42578125" style="24" customWidth="1"/>
    <col min="6666" max="6668" width="5.5703125" style="24" bestFit="1" customWidth="1"/>
    <col min="6669" max="6669" width="1.42578125" style="24" customWidth="1"/>
    <col min="6670" max="6670" width="5.5703125" style="24" customWidth="1"/>
    <col min="6671" max="6671" width="4.85546875" style="24" customWidth="1"/>
    <col min="6672" max="6672" width="5.42578125" style="24" bestFit="1" customWidth="1"/>
    <col min="6673" max="6673" width="1.42578125" style="24" customWidth="1"/>
    <col min="6674" max="6674" width="5.5703125" style="24" bestFit="1" customWidth="1"/>
    <col min="6675" max="6675" width="5" style="24" customWidth="1"/>
    <col min="6676" max="6676" width="5.5703125" style="24" bestFit="1" customWidth="1"/>
    <col min="6677" max="6677" width="1.42578125" style="24" customWidth="1"/>
    <col min="6678" max="6678" width="5" style="24" customWidth="1"/>
    <col min="6679" max="6679" width="4.85546875" style="24" customWidth="1"/>
    <col min="6680" max="6680" width="4.7109375" style="24" customWidth="1"/>
    <col min="6681" max="6681" width="1.42578125" style="24" customWidth="1"/>
    <col min="6682" max="6682" width="5.140625" style="24" bestFit="1" customWidth="1"/>
    <col min="6683" max="6683" width="3.7109375" style="24" customWidth="1"/>
    <col min="6684" max="6684" width="4.5703125" style="24" customWidth="1"/>
    <col min="6685" max="6685" width="9.85546875" style="24" customWidth="1"/>
    <col min="6686" max="6686" width="11.42578125" style="24" customWidth="1"/>
    <col min="6687" max="6689" width="6" style="24" customWidth="1"/>
    <col min="6690" max="6690" width="1.7109375" style="24" customWidth="1"/>
    <col min="6691" max="6691" width="5.85546875" style="24" customWidth="1"/>
    <col min="6692" max="6693" width="5" style="24" customWidth="1"/>
    <col min="6694" max="6694" width="1.7109375" style="24" customWidth="1"/>
    <col min="6695" max="6695" width="5.42578125" style="24" customWidth="1"/>
    <col min="6696" max="6697" width="5" style="24" customWidth="1"/>
    <col min="6698" max="6698" width="1.7109375" style="24" customWidth="1"/>
    <col min="6699" max="6701" width="5.140625" style="24" customWidth="1"/>
    <col min="6702" max="6702" width="1.7109375" style="24" customWidth="1"/>
    <col min="6703" max="6703" width="5.28515625" style="24" customWidth="1"/>
    <col min="6704" max="6705" width="5.140625" style="24" customWidth="1"/>
    <col min="6706" max="6706" width="1.7109375" style="24" customWidth="1"/>
    <col min="6707" max="6707" width="5.42578125" style="24" customWidth="1"/>
    <col min="6708" max="6709" width="5" style="24" customWidth="1"/>
    <col min="6710" max="6710" width="1.7109375" style="24" customWidth="1"/>
    <col min="6711" max="6712" width="5.42578125" style="24" customWidth="1"/>
    <col min="6713" max="6713" width="5.28515625" style="24" customWidth="1"/>
    <col min="6714" max="6912" width="9.85546875" style="24"/>
    <col min="6913" max="6913" width="12.85546875" style="24" customWidth="1"/>
    <col min="6914" max="6914" width="6.42578125" style="24" bestFit="1" customWidth="1"/>
    <col min="6915" max="6916" width="6.28515625" style="24" bestFit="1" customWidth="1"/>
    <col min="6917" max="6917" width="1.42578125" style="24" customWidth="1"/>
    <col min="6918" max="6918" width="6.42578125" style="24" customWidth="1"/>
    <col min="6919" max="6919" width="5" style="24" customWidth="1"/>
    <col min="6920" max="6920" width="4.85546875" style="24" customWidth="1"/>
    <col min="6921" max="6921" width="1.42578125" style="24" customWidth="1"/>
    <col min="6922" max="6924" width="5.5703125" style="24" bestFit="1" customWidth="1"/>
    <col min="6925" max="6925" width="1.42578125" style="24" customWidth="1"/>
    <col min="6926" max="6926" width="5.5703125" style="24" customWidth="1"/>
    <col min="6927" max="6927" width="4.85546875" style="24" customWidth="1"/>
    <col min="6928" max="6928" width="5.42578125" style="24" bestFit="1" customWidth="1"/>
    <col min="6929" max="6929" width="1.42578125" style="24" customWidth="1"/>
    <col min="6930" max="6930" width="5.5703125" style="24" bestFit="1" customWidth="1"/>
    <col min="6931" max="6931" width="5" style="24" customWidth="1"/>
    <col min="6932" max="6932" width="5.5703125" style="24" bestFit="1" customWidth="1"/>
    <col min="6933" max="6933" width="1.42578125" style="24" customWidth="1"/>
    <col min="6934" max="6934" width="5" style="24" customWidth="1"/>
    <col min="6935" max="6935" width="4.85546875" style="24" customWidth="1"/>
    <col min="6936" max="6936" width="4.7109375" style="24" customWidth="1"/>
    <col min="6937" max="6937" width="1.42578125" style="24" customWidth="1"/>
    <col min="6938" max="6938" width="5.140625" style="24" bestFit="1" customWidth="1"/>
    <col min="6939" max="6939" width="3.7109375" style="24" customWidth="1"/>
    <col min="6940" max="6940" width="4.5703125" style="24" customWidth="1"/>
    <col min="6941" max="6941" width="9.85546875" style="24" customWidth="1"/>
    <col min="6942" max="6942" width="11.42578125" style="24" customWidth="1"/>
    <col min="6943" max="6945" width="6" style="24" customWidth="1"/>
    <col min="6946" max="6946" width="1.7109375" style="24" customWidth="1"/>
    <col min="6947" max="6947" width="5.85546875" style="24" customWidth="1"/>
    <col min="6948" max="6949" width="5" style="24" customWidth="1"/>
    <col min="6950" max="6950" width="1.7109375" style="24" customWidth="1"/>
    <col min="6951" max="6951" width="5.42578125" style="24" customWidth="1"/>
    <col min="6952" max="6953" width="5" style="24" customWidth="1"/>
    <col min="6954" max="6954" width="1.7109375" style="24" customWidth="1"/>
    <col min="6955" max="6957" width="5.140625" style="24" customWidth="1"/>
    <col min="6958" max="6958" width="1.7109375" style="24" customWidth="1"/>
    <col min="6959" max="6959" width="5.28515625" style="24" customWidth="1"/>
    <col min="6960" max="6961" width="5.140625" style="24" customWidth="1"/>
    <col min="6962" max="6962" width="1.7109375" style="24" customWidth="1"/>
    <col min="6963" max="6963" width="5.42578125" style="24" customWidth="1"/>
    <col min="6964" max="6965" width="5" style="24" customWidth="1"/>
    <col min="6966" max="6966" width="1.7109375" style="24" customWidth="1"/>
    <col min="6967" max="6968" width="5.42578125" style="24" customWidth="1"/>
    <col min="6969" max="6969" width="5.28515625" style="24" customWidth="1"/>
    <col min="6970" max="7168" width="9.85546875" style="24"/>
    <col min="7169" max="7169" width="12.85546875" style="24" customWidth="1"/>
    <col min="7170" max="7170" width="6.42578125" style="24" bestFit="1" customWidth="1"/>
    <col min="7171" max="7172" width="6.28515625" style="24" bestFit="1" customWidth="1"/>
    <col min="7173" max="7173" width="1.42578125" style="24" customWidth="1"/>
    <col min="7174" max="7174" width="6.42578125" style="24" customWidth="1"/>
    <col min="7175" max="7175" width="5" style="24" customWidth="1"/>
    <col min="7176" max="7176" width="4.85546875" style="24" customWidth="1"/>
    <col min="7177" max="7177" width="1.42578125" style="24" customWidth="1"/>
    <col min="7178" max="7180" width="5.5703125" style="24" bestFit="1" customWidth="1"/>
    <col min="7181" max="7181" width="1.42578125" style="24" customWidth="1"/>
    <col min="7182" max="7182" width="5.5703125" style="24" customWidth="1"/>
    <col min="7183" max="7183" width="4.85546875" style="24" customWidth="1"/>
    <col min="7184" max="7184" width="5.42578125" style="24" bestFit="1" customWidth="1"/>
    <col min="7185" max="7185" width="1.42578125" style="24" customWidth="1"/>
    <col min="7186" max="7186" width="5.5703125" style="24" bestFit="1" customWidth="1"/>
    <col min="7187" max="7187" width="5" style="24" customWidth="1"/>
    <col min="7188" max="7188" width="5.5703125" style="24" bestFit="1" customWidth="1"/>
    <col min="7189" max="7189" width="1.42578125" style="24" customWidth="1"/>
    <col min="7190" max="7190" width="5" style="24" customWidth="1"/>
    <col min="7191" max="7191" width="4.85546875" style="24" customWidth="1"/>
    <col min="7192" max="7192" width="4.7109375" style="24" customWidth="1"/>
    <col min="7193" max="7193" width="1.42578125" style="24" customWidth="1"/>
    <col min="7194" max="7194" width="5.140625" style="24" bestFit="1" customWidth="1"/>
    <col min="7195" max="7195" width="3.7109375" style="24" customWidth="1"/>
    <col min="7196" max="7196" width="4.5703125" style="24" customWidth="1"/>
    <col min="7197" max="7197" width="9.85546875" style="24" customWidth="1"/>
    <col min="7198" max="7198" width="11.42578125" style="24" customWidth="1"/>
    <col min="7199" max="7201" width="6" style="24" customWidth="1"/>
    <col min="7202" max="7202" width="1.7109375" style="24" customWidth="1"/>
    <col min="7203" max="7203" width="5.85546875" style="24" customWidth="1"/>
    <col min="7204" max="7205" width="5" style="24" customWidth="1"/>
    <col min="7206" max="7206" width="1.7109375" style="24" customWidth="1"/>
    <col min="7207" max="7207" width="5.42578125" style="24" customWidth="1"/>
    <col min="7208" max="7209" width="5" style="24" customWidth="1"/>
    <col min="7210" max="7210" width="1.7109375" style="24" customWidth="1"/>
    <col min="7211" max="7213" width="5.140625" style="24" customWidth="1"/>
    <col min="7214" max="7214" width="1.7109375" style="24" customWidth="1"/>
    <col min="7215" max="7215" width="5.28515625" style="24" customWidth="1"/>
    <col min="7216" max="7217" width="5.140625" style="24" customWidth="1"/>
    <col min="7218" max="7218" width="1.7109375" style="24" customWidth="1"/>
    <col min="7219" max="7219" width="5.42578125" style="24" customWidth="1"/>
    <col min="7220" max="7221" width="5" style="24" customWidth="1"/>
    <col min="7222" max="7222" width="1.7109375" style="24" customWidth="1"/>
    <col min="7223" max="7224" width="5.42578125" style="24" customWidth="1"/>
    <col min="7225" max="7225" width="5.28515625" style="24" customWidth="1"/>
    <col min="7226" max="7424" width="9.85546875" style="24"/>
    <col min="7425" max="7425" width="12.85546875" style="24" customWidth="1"/>
    <col min="7426" max="7426" width="6.42578125" style="24" bestFit="1" customWidth="1"/>
    <col min="7427" max="7428" width="6.28515625" style="24" bestFit="1" customWidth="1"/>
    <col min="7429" max="7429" width="1.42578125" style="24" customWidth="1"/>
    <col min="7430" max="7430" width="6.42578125" style="24" customWidth="1"/>
    <col min="7431" max="7431" width="5" style="24" customWidth="1"/>
    <col min="7432" max="7432" width="4.85546875" style="24" customWidth="1"/>
    <col min="7433" max="7433" width="1.42578125" style="24" customWidth="1"/>
    <col min="7434" max="7436" width="5.5703125" style="24" bestFit="1" customWidth="1"/>
    <col min="7437" max="7437" width="1.42578125" style="24" customWidth="1"/>
    <col min="7438" max="7438" width="5.5703125" style="24" customWidth="1"/>
    <col min="7439" max="7439" width="4.85546875" style="24" customWidth="1"/>
    <col min="7440" max="7440" width="5.42578125" style="24" bestFit="1" customWidth="1"/>
    <col min="7441" max="7441" width="1.42578125" style="24" customWidth="1"/>
    <col min="7442" max="7442" width="5.5703125" style="24" bestFit="1" customWidth="1"/>
    <col min="7443" max="7443" width="5" style="24" customWidth="1"/>
    <col min="7444" max="7444" width="5.5703125" style="24" bestFit="1" customWidth="1"/>
    <col min="7445" max="7445" width="1.42578125" style="24" customWidth="1"/>
    <col min="7446" max="7446" width="5" style="24" customWidth="1"/>
    <col min="7447" max="7447" width="4.85546875" style="24" customWidth="1"/>
    <col min="7448" max="7448" width="4.7109375" style="24" customWidth="1"/>
    <col min="7449" max="7449" width="1.42578125" style="24" customWidth="1"/>
    <col min="7450" max="7450" width="5.140625" style="24" bestFit="1" customWidth="1"/>
    <col min="7451" max="7451" width="3.7109375" style="24" customWidth="1"/>
    <col min="7452" max="7452" width="4.5703125" style="24" customWidth="1"/>
    <col min="7453" max="7453" width="9.85546875" style="24" customWidth="1"/>
    <col min="7454" max="7454" width="11.42578125" style="24" customWidth="1"/>
    <col min="7455" max="7457" width="6" style="24" customWidth="1"/>
    <col min="7458" max="7458" width="1.7109375" style="24" customWidth="1"/>
    <col min="7459" max="7459" width="5.85546875" style="24" customWidth="1"/>
    <col min="7460" max="7461" width="5" style="24" customWidth="1"/>
    <col min="7462" max="7462" width="1.7109375" style="24" customWidth="1"/>
    <col min="7463" max="7463" width="5.42578125" style="24" customWidth="1"/>
    <col min="7464" max="7465" width="5" style="24" customWidth="1"/>
    <col min="7466" max="7466" width="1.7109375" style="24" customWidth="1"/>
    <col min="7467" max="7469" width="5.140625" style="24" customWidth="1"/>
    <col min="7470" max="7470" width="1.7109375" style="24" customWidth="1"/>
    <col min="7471" max="7471" width="5.28515625" style="24" customWidth="1"/>
    <col min="7472" max="7473" width="5.140625" style="24" customWidth="1"/>
    <col min="7474" max="7474" width="1.7109375" style="24" customWidth="1"/>
    <col min="7475" max="7475" width="5.42578125" style="24" customWidth="1"/>
    <col min="7476" max="7477" width="5" style="24" customWidth="1"/>
    <col min="7478" max="7478" width="1.7109375" style="24" customWidth="1"/>
    <col min="7479" max="7480" width="5.42578125" style="24" customWidth="1"/>
    <col min="7481" max="7481" width="5.28515625" style="24" customWidth="1"/>
    <col min="7482" max="7680" width="9.85546875" style="24"/>
    <col min="7681" max="7681" width="12.85546875" style="24" customWidth="1"/>
    <col min="7682" max="7682" width="6.42578125" style="24" bestFit="1" customWidth="1"/>
    <col min="7683" max="7684" width="6.28515625" style="24" bestFit="1" customWidth="1"/>
    <col min="7685" max="7685" width="1.42578125" style="24" customWidth="1"/>
    <col min="7686" max="7686" width="6.42578125" style="24" customWidth="1"/>
    <col min="7687" max="7687" width="5" style="24" customWidth="1"/>
    <col min="7688" max="7688" width="4.85546875" style="24" customWidth="1"/>
    <col min="7689" max="7689" width="1.42578125" style="24" customWidth="1"/>
    <col min="7690" max="7692" width="5.5703125" style="24" bestFit="1" customWidth="1"/>
    <col min="7693" max="7693" width="1.42578125" style="24" customWidth="1"/>
    <col min="7694" max="7694" width="5.5703125" style="24" customWidth="1"/>
    <col min="7695" max="7695" width="4.85546875" style="24" customWidth="1"/>
    <col min="7696" max="7696" width="5.42578125" style="24" bestFit="1" customWidth="1"/>
    <col min="7697" max="7697" width="1.42578125" style="24" customWidth="1"/>
    <col min="7698" max="7698" width="5.5703125" style="24" bestFit="1" customWidth="1"/>
    <col min="7699" max="7699" width="5" style="24" customWidth="1"/>
    <col min="7700" max="7700" width="5.5703125" style="24" bestFit="1" customWidth="1"/>
    <col min="7701" max="7701" width="1.42578125" style="24" customWidth="1"/>
    <col min="7702" max="7702" width="5" style="24" customWidth="1"/>
    <col min="7703" max="7703" width="4.85546875" style="24" customWidth="1"/>
    <col min="7704" max="7704" width="4.7109375" style="24" customWidth="1"/>
    <col min="7705" max="7705" width="1.42578125" style="24" customWidth="1"/>
    <col min="7706" max="7706" width="5.140625" style="24" bestFit="1" customWidth="1"/>
    <col min="7707" max="7707" width="3.7109375" style="24" customWidth="1"/>
    <col min="7708" max="7708" width="4.5703125" style="24" customWidth="1"/>
    <col min="7709" max="7709" width="9.85546875" style="24" customWidth="1"/>
    <col min="7710" max="7710" width="11.42578125" style="24" customWidth="1"/>
    <col min="7711" max="7713" width="6" style="24" customWidth="1"/>
    <col min="7714" max="7714" width="1.7109375" style="24" customWidth="1"/>
    <col min="7715" max="7715" width="5.85546875" style="24" customWidth="1"/>
    <col min="7716" max="7717" width="5" style="24" customWidth="1"/>
    <col min="7718" max="7718" width="1.7109375" style="24" customWidth="1"/>
    <col min="7719" max="7719" width="5.42578125" style="24" customWidth="1"/>
    <col min="7720" max="7721" width="5" style="24" customWidth="1"/>
    <col min="7722" max="7722" width="1.7109375" style="24" customWidth="1"/>
    <col min="7723" max="7725" width="5.140625" style="24" customWidth="1"/>
    <col min="7726" max="7726" width="1.7109375" style="24" customWidth="1"/>
    <col min="7727" max="7727" width="5.28515625" style="24" customWidth="1"/>
    <col min="7728" max="7729" width="5.140625" style="24" customWidth="1"/>
    <col min="7730" max="7730" width="1.7109375" style="24" customWidth="1"/>
    <col min="7731" max="7731" width="5.42578125" style="24" customWidth="1"/>
    <col min="7732" max="7733" width="5" style="24" customWidth="1"/>
    <col min="7734" max="7734" width="1.7109375" style="24" customWidth="1"/>
    <col min="7735" max="7736" width="5.42578125" style="24" customWidth="1"/>
    <col min="7737" max="7737" width="5.28515625" style="24" customWidth="1"/>
    <col min="7738" max="7936" width="9.85546875" style="24"/>
    <col min="7937" max="7937" width="12.85546875" style="24" customWidth="1"/>
    <col min="7938" max="7938" width="6.42578125" style="24" bestFit="1" customWidth="1"/>
    <col min="7939" max="7940" width="6.28515625" style="24" bestFit="1" customWidth="1"/>
    <col min="7941" max="7941" width="1.42578125" style="24" customWidth="1"/>
    <col min="7942" max="7942" width="6.42578125" style="24" customWidth="1"/>
    <col min="7943" max="7943" width="5" style="24" customWidth="1"/>
    <col min="7944" max="7944" width="4.85546875" style="24" customWidth="1"/>
    <col min="7945" max="7945" width="1.42578125" style="24" customWidth="1"/>
    <col min="7946" max="7948" width="5.5703125" style="24" bestFit="1" customWidth="1"/>
    <col min="7949" max="7949" width="1.42578125" style="24" customWidth="1"/>
    <col min="7950" max="7950" width="5.5703125" style="24" customWidth="1"/>
    <col min="7951" max="7951" width="4.85546875" style="24" customWidth="1"/>
    <col min="7952" max="7952" width="5.42578125" style="24" bestFit="1" customWidth="1"/>
    <col min="7953" max="7953" width="1.42578125" style="24" customWidth="1"/>
    <col min="7954" max="7954" width="5.5703125" style="24" bestFit="1" customWidth="1"/>
    <col min="7955" max="7955" width="5" style="24" customWidth="1"/>
    <col min="7956" max="7956" width="5.5703125" style="24" bestFit="1" customWidth="1"/>
    <col min="7957" max="7957" width="1.42578125" style="24" customWidth="1"/>
    <col min="7958" max="7958" width="5" style="24" customWidth="1"/>
    <col min="7959" max="7959" width="4.85546875" style="24" customWidth="1"/>
    <col min="7960" max="7960" width="4.7109375" style="24" customWidth="1"/>
    <col min="7961" max="7961" width="1.42578125" style="24" customWidth="1"/>
    <col min="7962" max="7962" width="5.140625" style="24" bestFit="1" customWidth="1"/>
    <col min="7963" max="7963" width="3.7109375" style="24" customWidth="1"/>
    <col min="7964" max="7964" width="4.5703125" style="24" customWidth="1"/>
    <col min="7965" max="7965" width="9.85546875" style="24" customWidth="1"/>
    <col min="7966" max="7966" width="11.42578125" style="24" customWidth="1"/>
    <col min="7967" max="7969" width="6" style="24" customWidth="1"/>
    <col min="7970" max="7970" width="1.7109375" style="24" customWidth="1"/>
    <col min="7971" max="7971" width="5.85546875" style="24" customWidth="1"/>
    <col min="7972" max="7973" width="5" style="24" customWidth="1"/>
    <col min="7974" max="7974" width="1.7109375" style="24" customWidth="1"/>
    <col min="7975" max="7975" width="5.42578125" style="24" customWidth="1"/>
    <col min="7976" max="7977" width="5" style="24" customWidth="1"/>
    <col min="7978" max="7978" width="1.7109375" style="24" customWidth="1"/>
    <col min="7979" max="7981" width="5.140625" style="24" customWidth="1"/>
    <col min="7982" max="7982" width="1.7109375" style="24" customWidth="1"/>
    <col min="7983" max="7983" width="5.28515625" style="24" customWidth="1"/>
    <col min="7984" max="7985" width="5.140625" style="24" customWidth="1"/>
    <col min="7986" max="7986" width="1.7109375" style="24" customWidth="1"/>
    <col min="7987" max="7987" width="5.42578125" style="24" customWidth="1"/>
    <col min="7988" max="7989" width="5" style="24" customWidth="1"/>
    <col min="7990" max="7990" width="1.7109375" style="24" customWidth="1"/>
    <col min="7991" max="7992" width="5.42578125" style="24" customWidth="1"/>
    <col min="7993" max="7993" width="5.28515625" style="24" customWidth="1"/>
    <col min="7994" max="8192" width="9.85546875" style="24"/>
    <col min="8193" max="8193" width="12.85546875" style="24" customWidth="1"/>
    <col min="8194" max="8194" width="6.42578125" style="24" bestFit="1" customWidth="1"/>
    <col min="8195" max="8196" width="6.28515625" style="24" bestFit="1" customWidth="1"/>
    <col min="8197" max="8197" width="1.42578125" style="24" customWidth="1"/>
    <col min="8198" max="8198" width="6.42578125" style="24" customWidth="1"/>
    <col min="8199" max="8199" width="5" style="24" customWidth="1"/>
    <col min="8200" max="8200" width="4.85546875" style="24" customWidth="1"/>
    <col min="8201" max="8201" width="1.42578125" style="24" customWidth="1"/>
    <col min="8202" max="8204" width="5.5703125" style="24" bestFit="1" customWidth="1"/>
    <col min="8205" max="8205" width="1.42578125" style="24" customWidth="1"/>
    <col min="8206" max="8206" width="5.5703125" style="24" customWidth="1"/>
    <col min="8207" max="8207" width="4.85546875" style="24" customWidth="1"/>
    <col min="8208" max="8208" width="5.42578125" style="24" bestFit="1" customWidth="1"/>
    <col min="8209" max="8209" width="1.42578125" style="24" customWidth="1"/>
    <col min="8210" max="8210" width="5.5703125" style="24" bestFit="1" customWidth="1"/>
    <col min="8211" max="8211" width="5" style="24" customWidth="1"/>
    <col min="8212" max="8212" width="5.5703125" style="24" bestFit="1" customWidth="1"/>
    <col min="8213" max="8213" width="1.42578125" style="24" customWidth="1"/>
    <col min="8214" max="8214" width="5" style="24" customWidth="1"/>
    <col min="8215" max="8215" width="4.85546875" style="24" customWidth="1"/>
    <col min="8216" max="8216" width="4.7109375" style="24" customWidth="1"/>
    <col min="8217" max="8217" width="1.42578125" style="24" customWidth="1"/>
    <col min="8218" max="8218" width="5.140625" style="24" bestFit="1" customWidth="1"/>
    <col min="8219" max="8219" width="3.7109375" style="24" customWidth="1"/>
    <col min="8220" max="8220" width="4.5703125" style="24" customWidth="1"/>
    <col min="8221" max="8221" width="9.85546875" style="24" customWidth="1"/>
    <col min="8222" max="8222" width="11.42578125" style="24" customWidth="1"/>
    <col min="8223" max="8225" width="6" style="24" customWidth="1"/>
    <col min="8226" max="8226" width="1.7109375" style="24" customWidth="1"/>
    <col min="8227" max="8227" width="5.85546875" style="24" customWidth="1"/>
    <col min="8228" max="8229" width="5" style="24" customWidth="1"/>
    <col min="8230" max="8230" width="1.7109375" style="24" customWidth="1"/>
    <col min="8231" max="8231" width="5.42578125" style="24" customWidth="1"/>
    <col min="8232" max="8233" width="5" style="24" customWidth="1"/>
    <col min="8234" max="8234" width="1.7109375" style="24" customWidth="1"/>
    <col min="8235" max="8237" width="5.140625" style="24" customWidth="1"/>
    <col min="8238" max="8238" width="1.7109375" style="24" customWidth="1"/>
    <col min="8239" max="8239" width="5.28515625" style="24" customWidth="1"/>
    <col min="8240" max="8241" width="5.140625" style="24" customWidth="1"/>
    <col min="8242" max="8242" width="1.7109375" style="24" customWidth="1"/>
    <col min="8243" max="8243" width="5.42578125" style="24" customWidth="1"/>
    <col min="8244" max="8245" width="5" style="24" customWidth="1"/>
    <col min="8246" max="8246" width="1.7109375" style="24" customWidth="1"/>
    <col min="8247" max="8248" width="5.42578125" style="24" customWidth="1"/>
    <col min="8249" max="8249" width="5.28515625" style="24" customWidth="1"/>
    <col min="8250" max="8448" width="9.85546875" style="24"/>
    <col min="8449" max="8449" width="12.85546875" style="24" customWidth="1"/>
    <col min="8450" max="8450" width="6.42578125" style="24" bestFit="1" customWidth="1"/>
    <col min="8451" max="8452" width="6.28515625" style="24" bestFit="1" customWidth="1"/>
    <col min="8453" max="8453" width="1.42578125" style="24" customWidth="1"/>
    <col min="8454" max="8454" width="6.42578125" style="24" customWidth="1"/>
    <col min="8455" max="8455" width="5" style="24" customWidth="1"/>
    <col min="8456" max="8456" width="4.85546875" style="24" customWidth="1"/>
    <col min="8457" max="8457" width="1.42578125" style="24" customWidth="1"/>
    <col min="8458" max="8460" width="5.5703125" style="24" bestFit="1" customWidth="1"/>
    <col min="8461" max="8461" width="1.42578125" style="24" customWidth="1"/>
    <col min="8462" max="8462" width="5.5703125" style="24" customWidth="1"/>
    <col min="8463" max="8463" width="4.85546875" style="24" customWidth="1"/>
    <col min="8464" max="8464" width="5.42578125" style="24" bestFit="1" customWidth="1"/>
    <col min="8465" max="8465" width="1.42578125" style="24" customWidth="1"/>
    <col min="8466" max="8466" width="5.5703125" style="24" bestFit="1" customWidth="1"/>
    <col min="8467" max="8467" width="5" style="24" customWidth="1"/>
    <col min="8468" max="8468" width="5.5703125" style="24" bestFit="1" customWidth="1"/>
    <col min="8469" max="8469" width="1.42578125" style="24" customWidth="1"/>
    <col min="8470" max="8470" width="5" style="24" customWidth="1"/>
    <col min="8471" max="8471" width="4.85546875" style="24" customWidth="1"/>
    <col min="8472" max="8472" width="4.7109375" style="24" customWidth="1"/>
    <col min="8473" max="8473" width="1.42578125" style="24" customWidth="1"/>
    <col min="8474" max="8474" width="5.140625" style="24" bestFit="1" customWidth="1"/>
    <col min="8475" max="8475" width="3.7109375" style="24" customWidth="1"/>
    <col min="8476" max="8476" width="4.5703125" style="24" customWidth="1"/>
    <col min="8477" max="8477" width="9.85546875" style="24" customWidth="1"/>
    <col min="8478" max="8478" width="11.42578125" style="24" customWidth="1"/>
    <col min="8479" max="8481" width="6" style="24" customWidth="1"/>
    <col min="8482" max="8482" width="1.7109375" style="24" customWidth="1"/>
    <col min="8483" max="8483" width="5.85546875" style="24" customWidth="1"/>
    <col min="8484" max="8485" width="5" style="24" customWidth="1"/>
    <col min="8486" max="8486" width="1.7109375" style="24" customWidth="1"/>
    <col min="8487" max="8487" width="5.42578125" style="24" customWidth="1"/>
    <col min="8488" max="8489" width="5" style="24" customWidth="1"/>
    <col min="8490" max="8490" width="1.7109375" style="24" customWidth="1"/>
    <col min="8491" max="8493" width="5.140625" style="24" customWidth="1"/>
    <col min="8494" max="8494" width="1.7109375" style="24" customWidth="1"/>
    <col min="8495" max="8495" width="5.28515625" style="24" customWidth="1"/>
    <col min="8496" max="8497" width="5.140625" style="24" customWidth="1"/>
    <col min="8498" max="8498" width="1.7109375" style="24" customWidth="1"/>
    <col min="8499" max="8499" width="5.42578125" style="24" customWidth="1"/>
    <col min="8500" max="8501" width="5" style="24" customWidth="1"/>
    <col min="8502" max="8502" width="1.7109375" style="24" customWidth="1"/>
    <col min="8503" max="8504" width="5.42578125" style="24" customWidth="1"/>
    <col min="8505" max="8505" width="5.28515625" style="24" customWidth="1"/>
    <col min="8506" max="8704" width="9.85546875" style="24"/>
    <col min="8705" max="8705" width="12.85546875" style="24" customWidth="1"/>
    <col min="8706" max="8706" width="6.42578125" style="24" bestFit="1" customWidth="1"/>
    <col min="8707" max="8708" width="6.28515625" style="24" bestFit="1" customWidth="1"/>
    <col min="8709" max="8709" width="1.42578125" style="24" customWidth="1"/>
    <col min="8710" max="8710" width="6.42578125" style="24" customWidth="1"/>
    <col min="8711" max="8711" width="5" style="24" customWidth="1"/>
    <col min="8712" max="8712" width="4.85546875" style="24" customWidth="1"/>
    <col min="8713" max="8713" width="1.42578125" style="24" customWidth="1"/>
    <col min="8714" max="8716" width="5.5703125" style="24" bestFit="1" customWidth="1"/>
    <col min="8717" max="8717" width="1.42578125" style="24" customWidth="1"/>
    <col min="8718" max="8718" width="5.5703125" style="24" customWidth="1"/>
    <col min="8719" max="8719" width="4.85546875" style="24" customWidth="1"/>
    <col min="8720" max="8720" width="5.42578125" style="24" bestFit="1" customWidth="1"/>
    <col min="8721" max="8721" width="1.42578125" style="24" customWidth="1"/>
    <col min="8722" max="8722" width="5.5703125" style="24" bestFit="1" customWidth="1"/>
    <col min="8723" max="8723" width="5" style="24" customWidth="1"/>
    <col min="8724" max="8724" width="5.5703125" style="24" bestFit="1" customWidth="1"/>
    <col min="8725" max="8725" width="1.42578125" style="24" customWidth="1"/>
    <col min="8726" max="8726" width="5" style="24" customWidth="1"/>
    <col min="8727" max="8727" width="4.85546875" style="24" customWidth="1"/>
    <col min="8728" max="8728" width="4.7109375" style="24" customWidth="1"/>
    <col min="8729" max="8729" width="1.42578125" style="24" customWidth="1"/>
    <col min="8730" max="8730" width="5.140625" style="24" bestFit="1" customWidth="1"/>
    <col min="8731" max="8731" width="3.7109375" style="24" customWidth="1"/>
    <col min="8732" max="8732" width="4.5703125" style="24" customWidth="1"/>
    <col min="8733" max="8733" width="9.85546875" style="24" customWidth="1"/>
    <col min="8734" max="8734" width="11.42578125" style="24" customWidth="1"/>
    <col min="8735" max="8737" width="6" style="24" customWidth="1"/>
    <col min="8738" max="8738" width="1.7109375" style="24" customWidth="1"/>
    <col min="8739" max="8739" width="5.85546875" style="24" customWidth="1"/>
    <col min="8740" max="8741" width="5" style="24" customWidth="1"/>
    <col min="8742" max="8742" width="1.7109375" style="24" customWidth="1"/>
    <col min="8743" max="8743" width="5.42578125" style="24" customWidth="1"/>
    <col min="8744" max="8745" width="5" style="24" customWidth="1"/>
    <col min="8746" max="8746" width="1.7109375" style="24" customWidth="1"/>
    <col min="8747" max="8749" width="5.140625" style="24" customWidth="1"/>
    <col min="8750" max="8750" width="1.7109375" style="24" customWidth="1"/>
    <col min="8751" max="8751" width="5.28515625" style="24" customWidth="1"/>
    <col min="8752" max="8753" width="5.140625" style="24" customWidth="1"/>
    <col min="8754" max="8754" width="1.7109375" style="24" customWidth="1"/>
    <col min="8755" max="8755" width="5.42578125" style="24" customWidth="1"/>
    <col min="8756" max="8757" width="5" style="24" customWidth="1"/>
    <col min="8758" max="8758" width="1.7109375" style="24" customWidth="1"/>
    <col min="8759" max="8760" width="5.42578125" style="24" customWidth="1"/>
    <col min="8761" max="8761" width="5.28515625" style="24" customWidth="1"/>
    <col min="8762" max="8960" width="9.85546875" style="24"/>
    <col min="8961" max="8961" width="12.85546875" style="24" customWidth="1"/>
    <col min="8962" max="8962" width="6.42578125" style="24" bestFit="1" customWidth="1"/>
    <col min="8963" max="8964" width="6.28515625" style="24" bestFit="1" customWidth="1"/>
    <col min="8965" max="8965" width="1.42578125" style="24" customWidth="1"/>
    <col min="8966" max="8966" width="6.42578125" style="24" customWidth="1"/>
    <col min="8967" max="8967" width="5" style="24" customWidth="1"/>
    <col min="8968" max="8968" width="4.85546875" style="24" customWidth="1"/>
    <col min="8969" max="8969" width="1.42578125" style="24" customWidth="1"/>
    <col min="8970" max="8972" width="5.5703125" style="24" bestFit="1" customWidth="1"/>
    <col min="8973" max="8973" width="1.42578125" style="24" customWidth="1"/>
    <col min="8974" max="8974" width="5.5703125" style="24" customWidth="1"/>
    <col min="8975" max="8975" width="4.85546875" style="24" customWidth="1"/>
    <col min="8976" max="8976" width="5.42578125" style="24" bestFit="1" customWidth="1"/>
    <col min="8977" max="8977" width="1.42578125" style="24" customWidth="1"/>
    <col min="8978" max="8978" width="5.5703125" style="24" bestFit="1" customWidth="1"/>
    <col min="8979" max="8979" width="5" style="24" customWidth="1"/>
    <col min="8980" max="8980" width="5.5703125" style="24" bestFit="1" customWidth="1"/>
    <col min="8981" max="8981" width="1.42578125" style="24" customWidth="1"/>
    <col min="8982" max="8982" width="5" style="24" customWidth="1"/>
    <col min="8983" max="8983" width="4.85546875" style="24" customWidth="1"/>
    <col min="8984" max="8984" width="4.7109375" style="24" customWidth="1"/>
    <col min="8985" max="8985" width="1.42578125" style="24" customWidth="1"/>
    <col min="8986" max="8986" width="5.140625" style="24" bestFit="1" customWidth="1"/>
    <col min="8987" max="8987" width="3.7109375" style="24" customWidth="1"/>
    <col min="8988" max="8988" width="4.5703125" style="24" customWidth="1"/>
    <col min="8989" max="8989" width="9.85546875" style="24" customWidth="1"/>
    <col min="8990" max="8990" width="11.42578125" style="24" customWidth="1"/>
    <col min="8991" max="8993" width="6" style="24" customWidth="1"/>
    <col min="8994" max="8994" width="1.7109375" style="24" customWidth="1"/>
    <col min="8995" max="8995" width="5.85546875" style="24" customWidth="1"/>
    <col min="8996" max="8997" width="5" style="24" customWidth="1"/>
    <col min="8998" max="8998" width="1.7109375" style="24" customWidth="1"/>
    <col min="8999" max="8999" width="5.42578125" style="24" customWidth="1"/>
    <col min="9000" max="9001" width="5" style="24" customWidth="1"/>
    <col min="9002" max="9002" width="1.7109375" style="24" customWidth="1"/>
    <col min="9003" max="9005" width="5.140625" style="24" customWidth="1"/>
    <col min="9006" max="9006" width="1.7109375" style="24" customWidth="1"/>
    <col min="9007" max="9007" width="5.28515625" style="24" customWidth="1"/>
    <col min="9008" max="9009" width="5.140625" style="24" customWidth="1"/>
    <col min="9010" max="9010" width="1.7109375" style="24" customWidth="1"/>
    <col min="9011" max="9011" width="5.42578125" style="24" customWidth="1"/>
    <col min="9012" max="9013" width="5" style="24" customWidth="1"/>
    <col min="9014" max="9014" width="1.7109375" style="24" customWidth="1"/>
    <col min="9015" max="9016" width="5.42578125" style="24" customWidth="1"/>
    <col min="9017" max="9017" width="5.28515625" style="24" customWidth="1"/>
    <col min="9018" max="9216" width="9.85546875" style="24"/>
    <col min="9217" max="9217" width="12.85546875" style="24" customWidth="1"/>
    <col min="9218" max="9218" width="6.42578125" style="24" bestFit="1" customWidth="1"/>
    <col min="9219" max="9220" width="6.28515625" style="24" bestFit="1" customWidth="1"/>
    <col min="9221" max="9221" width="1.42578125" style="24" customWidth="1"/>
    <col min="9222" max="9222" width="6.42578125" style="24" customWidth="1"/>
    <col min="9223" max="9223" width="5" style="24" customWidth="1"/>
    <col min="9224" max="9224" width="4.85546875" style="24" customWidth="1"/>
    <col min="9225" max="9225" width="1.42578125" style="24" customWidth="1"/>
    <col min="9226" max="9228" width="5.5703125" style="24" bestFit="1" customWidth="1"/>
    <col min="9229" max="9229" width="1.42578125" style="24" customWidth="1"/>
    <col min="9230" max="9230" width="5.5703125" style="24" customWidth="1"/>
    <col min="9231" max="9231" width="4.85546875" style="24" customWidth="1"/>
    <col min="9232" max="9232" width="5.42578125" style="24" bestFit="1" customWidth="1"/>
    <col min="9233" max="9233" width="1.42578125" style="24" customWidth="1"/>
    <col min="9234" max="9234" width="5.5703125" style="24" bestFit="1" customWidth="1"/>
    <col min="9235" max="9235" width="5" style="24" customWidth="1"/>
    <col min="9236" max="9236" width="5.5703125" style="24" bestFit="1" customWidth="1"/>
    <col min="9237" max="9237" width="1.42578125" style="24" customWidth="1"/>
    <col min="9238" max="9238" width="5" style="24" customWidth="1"/>
    <col min="9239" max="9239" width="4.85546875" style="24" customWidth="1"/>
    <col min="9240" max="9240" width="4.7109375" style="24" customWidth="1"/>
    <col min="9241" max="9241" width="1.42578125" style="24" customWidth="1"/>
    <col min="9242" max="9242" width="5.140625" style="24" bestFit="1" customWidth="1"/>
    <col min="9243" max="9243" width="3.7109375" style="24" customWidth="1"/>
    <col min="9244" max="9244" width="4.5703125" style="24" customWidth="1"/>
    <col min="9245" max="9245" width="9.85546875" style="24" customWidth="1"/>
    <col min="9246" max="9246" width="11.42578125" style="24" customWidth="1"/>
    <col min="9247" max="9249" width="6" style="24" customWidth="1"/>
    <col min="9250" max="9250" width="1.7109375" style="24" customWidth="1"/>
    <col min="9251" max="9251" width="5.85546875" style="24" customWidth="1"/>
    <col min="9252" max="9253" width="5" style="24" customWidth="1"/>
    <col min="9254" max="9254" width="1.7109375" style="24" customWidth="1"/>
    <col min="9255" max="9255" width="5.42578125" style="24" customWidth="1"/>
    <col min="9256" max="9257" width="5" style="24" customWidth="1"/>
    <col min="9258" max="9258" width="1.7109375" style="24" customWidth="1"/>
    <col min="9259" max="9261" width="5.140625" style="24" customWidth="1"/>
    <col min="9262" max="9262" width="1.7109375" style="24" customWidth="1"/>
    <col min="9263" max="9263" width="5.28515625" style="24" customWidth="1"/>
    <col min="9264" max="9265" width="5.140625" style="24" customWidth="1"/>
    <col min="9266" max="9266" width="1.7109375" style="24" customWidth="1"/>
    <col min="9267" max="9267" width="5.42578125" style="24" customWidth="1"/>
    <col min="9268" max="9269" width="5" style="24" customWidth="1"/>
    <col min="9270" max="9270" width="1.7109375" style="24" customWidth="1"/>
    <col min="9271" max="9272" width="5.42578125" style="24" customWidth="1"/>
    <col min="9273" max="9273" width="5.28515625" style="24" customWidth="1"/>
    <col min="9274" max="9472" width="9.85546875" style="24"/>
    <col min="9473" max="9473" width="12.85546875" style="24" customWidth="1"/>
    <col min="9474" max="9474" width="6.42578125" style="24" bestFit="1" customWidth="1"/>
    <col min="9475" max="9476" width="6.28515625" style="24" bestFit="1" customWidth="1"/>
    <col min="9477" max="9477" width="1.42578125" style="24" customWidth="1"/>
    <col min="9478" max="9478" width="6.42578125" style="24" customWidth="1"/>
    <col min="9479" max="9479" width="5" style="24" customWidth="1"/>
    <col min="9480" max="9480" width="4.85546875" style="24" customWidth="1"/>
    <col min="9481" max="9481" width="1.42578125" style="24" customWidth="1"/>
    <col min="9482" max="9484" width="5.5703125" style="24" bestFit="1" customWidth="1"/>
    <col min="9485" max="9485" width="1.42578125" style="24" customWidth="1"/>
    <col min="9486" max="9486" width="5.5703125" style="24" customWidth="1"/>
    <col min="9487" max="9487" width="4.85546875" style="24" customWidth="1"/>
    <col min="9488" max="9488" width="5.42578125" style="24" bestFit="1" customWidth="1"/>
    <col min="9489" max="9489" width="1.42578125" style="24" customWidth="1"/>
    <col min="9490" max="9490" width="5.5703125" style="24" bestFit="1" customWidth="1"/>
    <col min="9491" max="9491" width="5" style="24" customWidth="1"/>
    <col min="9492" max="9492" width="5.5703125" style="24" bestFit="1" customWidth="1"/>
    <col min="9493" max="9493" width="1.42578125" style="24" customWidth="1"/>
    <col min="9494" max="9494" width="5" style="24" customWidth="1"/>
    <col min="9495" max="9495" width="4.85546875" style="24" customWidth="1"/>
    <col min="9496" max="9496" width="4.7109375" style="24" customWidth="1"/>
    <col min="9497" max="9497" width="1.42578125" style="24" customWidth="1"/>
    <col min="9498" max="9498" width="5.140625" style="24" bestFit="1" customWidth="1"/>
    <col min="9499" max="9499" width="3.7109375" style="24" customWidth="1"/>
    <col min="9500" max="9500" width="4.5703125" style="24" customWidth="1"/>
    <col min="9501" max="9501" width="9.85546875" style="24" customWidth="1"/>
    <col min="9502" max="9502" width="11.42578125" style="24" customWidth="1"/>
    <col min="9503" max="9505" width="6" style="24" customWidth="1"/>
    <col min="9506" max="9506" width="1.7109375" style="24" customWidth="1"/>
    <col min="9507" max="9507" width="5.85546875" style="24" customWidth="1"/>
    <col min="9508" max="9509" width="5" style="24" customWidth="1"/>
    <col min="9510" max="9510" width="1.7109375" style="24" customWidth="1"/>
    <col min="9511" max="9511" width="5.42578125" style="24" customWidth="1"/>
    <col min="9512" max="9513" width="5" style="24" customWidth="1"/>
    <col min="9514" max="9514" width="1.7109375" style="24" customWidth="1"/>
    <col min="9515" max="9517" width="5.140625" style="24" customWidth="1"/>
    <col min="9518" max="9518" width="1.7109375" style="24" customWidth="1"/>
    <col min="9519" max="9519" width="5.28515625" style="24" customWidth="1"/>
    <col min="9520" max="9521" width="5.140625" style="24" customWidth="1"/>
    <col min="9522" max="9522" width="1.7109375" style="24" customWidth="1"/>
    <col min="9523" max="9523" width="5.42578125" style="24" customWidth="1"/>
    <col min="9524" max="9525" width="5" style="24" customWidth="1"/>
    <col min="9526" max="9526" width="1.7109375" style="24" customWidth="1"/>
    <col min="9527" max="9528" width="5.42578125" style="24" customWidth="1"/>
    <col min="9529" max="9529" width="5.28515625" style="24" customWidth="1"/>
    <col min="9530" max="9728" width="9.85546875" style="24"/>
    <col min="9729" max="9729" width="12.85546875" style="24" customWidth="1"/>
    <col min="9730" max="9730" width="6.42578125" style="24" bestFit="1" customWidth="1"/>
    <col min="9731" max="9732" width="6.28515625" style="24" bestFit="1" customWidth="1"/>
    <col min="9733" max="9733" width="1.42578125" style="24" customWidth="1"/>
    <col min="9734" max="9734" width="6.42578125" style="24" customWidth="1"/>
    <col min="9735" max="9735" width="5" style="24" customWidth="1"/>
    <col min="9736" max="9736" width="4.85546875" style="24" customWidth="1"/>
    <col min="9737" max="9737" width="1.42578125" style="24" customWidth="1"/>
    <col min="9738" max="9740" width="5.5703125" style="24" bestFit="1" customWidth="1"/>
    <col min="9741" max="9741" width="1.42578125" style="24" customWidth="1"/>
    <col min="9742" max="9742" width="5.5703125" style="24" customWidth="1"/>
    <col min="9743" max="9743" width="4.85546875" style="24" customWidth="1"/>
    <col min="9744" max="9744" width="5.42578125" style="24" bestFit="1" customWidth="1"/>
    <col min="9745" max="9745" width="1.42578125" style="24" customWidth="1"/>
    <col min="9746" max="9746" width="5.5703125" style="24" bestFit="1" customWidth="1"/>
    <col min="9747" max="9747" width="5" style="24" customWidth="1"/>
    <col min="9748" max="9748" width="5.5703125" style="24" bestFit="1" customWidth="1"/>
    <col min="9749" max="9749" width="1.42578125" style="24" customWidth="1"/>
    <col min="9750" max="9750" width="5" style="24" customWidth="1"/>
    <col min="9751" max="9751" width="4.85546875" style="24" customWidth="1"/>
    <col min="9752" max="9752" width="4.7109375" style="24" customWidth="1"/>
    <col min="9753" max="9753" width="1.42578125" style="24" customWidth="1"/>
    <col min="9754" max="9754" width="5.140625" style="24" bestFit="1" customWidth="1"/>
    <col min="9755" max="9755" width="3.7109375" style="24" customWidth="1"/>
    <col min="9756" max="9756" width="4.5703125" style="24" customWidth="1"/>
    <col min="9757" max="9757" width="9.85546875" style="24" customWidth="1"/>
    <col min="9758" max="9758" width="11.42578125" style="24" customWidth="1"/>
    <col min="9759" max="9761" width="6" style="24" customWidth="1"/>
    <col min="9762" max="9762" width="1.7109375" style="24" customWidth="1"/>
    <col min="9763" max="9763" width="5.85546875" style="24" customWidth="1"/>
    <col min="9764" max="9765" width="5" style="24" customWidth="1"/>
    <col min="9766" max="9766" width="1.7109375" style="24" customWidth="1"/>
    <col min="9767" max="9767" width="5.42578125" style="24" customWidth="1"/>
    <col min="9768" max="9769" width="5" style="24" customWidth="1"/>
    <col min="9770" max="9770" width="1.7109375" style="24" customWidth="1"/>
    <col min="9771" max="9773" width="5.140625" style="24" customWidth="1"/>
    <col min="9774" max="9774" width="1.7109375" style="24" customWidth="1"/>
    <col min="9775" max="9775" width="5.28515625" style="24" customWidth="1"/>
    <col min="9776" max="9777" width="5.140625" style="24" customWidth="1"/>
    <col min="9778" max="9778" width="1.7109375" style="24" customWidth="1"/>
    <col min="9779" max="9779" width="5.42578125" style="24" customWidth="1"/>
    <col min="9780" max="9781" width="5" style="24" customWidth="1"/>
    <col min="9782" max="9782" width="1.7109375" style="24" customWidth="1"/>
    <col min="9783" max="9784" width="5.42578125" style="24" customWidth="1"/>
    <col min="9785" max="9785" width="5.28515625" style="24" customWidth="1"/>
    <col min="9786" max="9984" width="9.85546875" style="24"/>
    <col min="9985" max="9985" width="12.85546875" style="24" customWidth="1"/>
    <col min="9986" max="9986" width="6.42578125" style="24" bestFit="1" customWidth="1"/>
    <col min="9987" max="9988" width="6.28515625" style="24" bestFit="1" customWidth="1"/>
    <col min="9989" max="9989" width="1.42578125" style="24" customWidth="1"/>
    <col min="9990" max="9990" width="6.42578125" style="24" customWidth="1"/>
    <col min="9991" max="9991" width="5" style="24" customWidth="1"/>
    <col min="9992" max="9992" width="4.85546875" style="24" customWidth="1"/>
    <col min="9993" max="9993" width="1.42578125" style="24" customWidth="1"/>
    <col min="9994" max="9996" width="5.5703125" style="24" bestFit="1" customWidth="1"/>
    <col min="9997" max="9997" width="1.42578125" style="24" customWidth="1"/>
    <col min="9998" max="9998" width="5.5703125" style="24" customWidth="1"/>
    <col min="9999" max="9999" width="4.85546875" style="24" customWidth="1"/>
    <col min="10000" max="10000" width="5.42578125" style="24" bestFit="1" customWidth="1"/>
    <col min="10001" max="10001" width="1.42578125" style="24" customWidth="1"/>
    <col min="10002" max="10002" width="5.5703125" style="24" bestFit="1" customWidth="1"/>
    <col min="10003" max="10003" width="5" style="24" customWidth="1"/>
    <col min="10004" max="10004" width="5.5703125" style="24" bestFit="1" customWidth="1"/>
    <col min="10005" max="10005" width="1.42578125" style="24" customWidth="1"/>
    <col min="10006" max="10006" width="5" style="24" customWidth="1"/>
    <col min="10007" max="10007" width="4.85546875" style="24" customWidth="1"/>
    <col min="10008" max="10008" width="4.7109375" style="24" customWidth="1"/>
    <col min="10009" max="10009" width="1.42578125" style="24" customWidth="1"/>
    <col min="10010" max="10010" width="5.140625" style="24" bestFit="1" customWidth="1"/>
    <col min="10011" max="10011" width="3.7109375" style="24" customWidth="1"/>
    <col min="10012" max="10012" width="4.5703125" style="24" customWidth="1"/>
    <col min="10013" max="10013" width="9.85546875" style="24" customWidth="1"/>
    <col min="10014" max="10014" width="11.42578125" style="24" customWidth="1"/>
    <col min="10015" max="10017" width="6" style="24" customWidth="1"/>
    <col min="10018" max="10018" width="1.7109375" style="24" customWidth="1"/>
    <col min="10019" max="10019" width="5.85546875" style="24" customWidth="1"/>
    <col min="10020" max="10021" width="5" style="24" customWidth="1"/>
    <col min="10022" max="10022" width="1.7109375" style="24" customWidth="1"/>
    <col min="10023" max="10023" width="5.42578125" style="24" customWidth="1"/>
    <col min="10024" max="10025" width="5" style="24" customWidth="1"/>
    <col min="10026" max="10026" width="1.7109375" style="24" customWidth="1"/>
    <col min="10027" max="10029" width="5.140625" style="24" customWidth="1"/>
    <col min="10030" max="10030" width="1.7109375" style="24" customWidth="1"/>
    <col min="10031" max="10031" width="5.28515625" style="24" customWidth="1"/>
    <col min="10032" max="10033" width="5.140625" style="24" customWidth="1"/>
    <col min="10034" max="10034" width="1.7109375" style="24" customWidth="1"/>
    <col min="10035" max="10035" width="5.42578125" style="24" customWidth="1"/>
    <col min="10036" max="10037" width="5" style="24" customWidth="1"/>
    <col min="10038" max="10038" width="1.7109375" style="24" customWidth="1"/>
    <col min="10039" max="10040" width="5.42578125" style="24" customWidth="1"/>
    <col min="10041" max="10041" width="5.28515625" style="24" customWidth="1"/>
    <col min="10042" max="10240" width="9.85546875" style="24"/>
    <col min="10241" max="10241" width="12.85546875" style="24" customWidth="1"/>
    <col min="10242" max="10242" width="6.42578125" style="24" bestFit="1" customWidth="1"/>
    <col min="10243" max="10244" width="6.28515625" style="24" bestFit="1" customWidth="1"/>
    <col min="10245" max="10245" width="1.42578125" style="24" customWidth="1"/>
    <col min="10246" max="10246" width="6.42578125" style="24" customWidth="1"/>
    <col min="10247" max="10247" width="5" style="24" customWidth="1"/>
    <col min="10248" max="10248" width="4.85546875" style="24" customWidth="1"/>
    <col min="10249" max="10249" width="1.42578125" style="24" customWidth="1"/>
    <col min="10250" max="10252" width="5.5703125" style="24" bestFit="1" customWidth="1"/>
    <col min="10253" max="10253" width="1.42578125" style="24" customWidth="1"/>
    <col min="10254" max="10254" width="5.5703125" style="24" customWidth="1"/>
    <col min="10255" max="10255" width="4.85546875" style="24" customWidth="1"/>
    <col min="10256" max="10256" width="5.42578125" style="24" bestFit="1" customWidth="1"/>
    <col min="10257" max="10257" width="1.42578125" style="24" customWidth="1"/>
    <col min="10258" max="10258" width="5.5703125" style="24" bestFit="1" customWidth="1"/>
    <col min="10259" max="10259" width="5" style="24" customWidth="1"/>
    <col min="10260" max="10260" width="5.5703125" style="24" bestFit="1" customWidth="1"/>
    <col min="10261" max="10261" width="1.42578125" style="24" customWidth="1"/>
    <col min="10262" max="10262" width="5" style="24" customWidth="1"/>
    <col min="10263" max="10263" width="4.85546875" style="24" customWidth="1"/>
    <col min="10264" max="10264" width="4.7109375" style="24" customWidth="1"/>
    <col min="10265" max="10265" width="1.42578125" style="24" customWidth="1"/>
    <col min="10266" max="10266" width="5.140625" style="24" bestFit="1" customWidth="1"/>
    <col min="10267" max="10267" width="3.7109375" style="24" customWidth="1"/>
    <col min="10268" max="10268" width="4.5703125" style="24" customWidth="1"/>
    <col min="10269" max="10269" width="9.85546875" style="24" customWidth="1"/>
    <col min="10270" max="10270" width="11.42578125" style="24" customWidth="1"/>
    <col min="10271" max="10273" width="6" style="24" customWidth="1"/>
    <col min="10274" max="10274" width="1.7109375" style="24" customWidth="1"/>
    <col min="10275" max="10275" width="5.85546875" style="24" customWidth="1"/>
    <col min="10276" max="10277" width="5" style="24" customWidth="1"/>
    <col min="10278" max="10278" width="1.7109375" style="24" customWidth="1"/>
    <col min="10279" max="10279" width="5.42578125" style="24" customWidth="1"/>
    <col min="10280" max="10281" width="5" style="24" customWidth="1"/>
    <col min="10282" max="10282" width="1.7109375" style="24" customWidth="1"/>
    <col min="10283" max="10285" width="5.140625" style="24" customWidth="1"/>
    <col min="10286" max="10286" width="1.7109375" style="24" customWidth="1"/>
    <col min="10287" max="10287" width="5.28515625" style="24" customWidth="1"/>
    <col min="10288" max="10289" width="5.140625" style="24" customWidth="1"/>
    <col min="10290" max="10290" width="1.7109375" style="24" customWidth="1"/>
    <col min="10291" max="10291" width="5.42578125" style="24" customWidth="1"/>
    <col min="10292" max="10293" width="5" style="24" customWidth="1"/>
    <col min="10294" max="10294" width="1.7109375" style="24" customWidth="1"/>
    <col min="10295" max="10296" width="5.42578125" style="24" customWidth="1"/>
    <col min="10297" max="10297" width="5.28515625" style="24" customWidth="1"/>
    <col min="10298" max="10496" width="9.85546875" style="24"/>
    <col min="10497" max="10497" width="12.85546875" style="24" customWidth="1"/>
    <col min="10498" max="10498" width="6.42578125" style="24" bestFit="1" customWidth="1"/>
    <col min="10499" max="10500" width="6.28515625" style="24" bestFit="1" customWidth="1"/>
    <col min="10501" max="10501" width="1.42578125" style="24" customWidth="1"/>
    <col min="10502" max="10502" width="6.42578125" style="24" customWidth="1"/>
    <col min="10503" max="10503" width="5" style="24" customWidth="1"/>
    <col min="10504" max="10504" width="4.85546875" style="24" customWidth="1"/>
    <col min="10505" max="10505" width="1.42578125" style="24" customWidth="1"/>
    <col min="10506" max="10508" width="5.5703125" style="24" bestFit="1" customWidth="1"/>
    <col min="10509" max="10509" width="1.42578125" style="24" customWidth="1"/>
    <col min="10510" max="10510" width="5.5703125" style="24" customWidth="1"/>
    <col min="10511" max="10511" width="4.85546875" style="24" customWidth="1"/>
    <col min="10512" max="10512" width="5.42578125" style="24" bestFit="1" customWidth="1"/>
    <col min="10513" max="10513" width="1.42578125" style="24" customWidth="1"/>
    <col min="10514" max="10514" width="5.5703125" style="24" bestFit="1" customWidth="1"/>
    <col min="10515" max="10515" width="5" style="24" customWidth="1"/>
    <col min="10516" max="10516" width="5.5703125" style="24" bestFit="1" customWidth="1"/>
    <col min="10517" max="10517" width="1.42578125" style="24" customWidth="1"/>
    <col min="10518" max="10518" width="5" style="24" customWidth="1"/>
    <col min="10519" max="10519" width="4.85546875" style="24" customWidth="1"/>
    <col min="10520" max="10520" width="4.7109375" style="24" customWidth="1"/>
    <col min="10521" max="10521" width="1.42578125" style="24" customWidth="1"/>
    <col min="10522" max="10522" width="5.140625" style="24" bestFit="1" customWidth="1"/>
    <col min="10523" max="10523" width="3.7109375" style="24" customWidth="1"/>
    <col min="10524" max="10524" width="4.5703125" style="24" customWidth="1"/>
    <col min="10525" max="10525" width="9.85546875" style="24" customWidth="1"/>
    <col min="10526" max="10526" width="11.42578125" style="24" customWidth="1"/>
    <col min="10527" max="10529" width="6" style="24" customWidth="1"/>
    <col min="10530" max="10530" width="1.7109375" style="24" customWidth="1"/>
    <col min="10531" max="10531" width="5.85546875" style="24" customWidth="1"/>
    <col min="10532" max="10533" width="5" style="24" customWidth="1"/>
    <col min="10534" max="10534" width="1.7109375" style="24" customWidth="1"/>
    <col min="10535" max="10535" width="5.42578125" style="24" customWidth="1"/>
    <col min="10536" max="10537" width="5" style="24" customWidth="1"/>
    <col min="10538" max="10538" width="1.7109375" style="24" customWidth="1"/>
    <col min="10539" max="10541" width="5.140625" style="24" customWidth="1"/>
    <col min="10542" max="10542" width="1.7109375" style="24" customWidth="1"/>
    <col min="10543" max="10543" width="5.28515625" style="24" customWidth="1"/>
    <col min="10544" max="10545" width="5.140625" style="24" customWidth="1"/>
    <col min="10546" max="10546" width="1.7109375" style="24" customWidth="1"/>
    <col min="10547" max="10547" width="5.42578125" style="24" customWidth="1"/>
    <col min="10548" max="10549" width="5" style="24" customWidth="1"/>
    <col min="10550" max="10550" width="1.7109375" style="24" customWidth="1"/>
    <col min="10551" max="10552" width="5.42578125" style="24" customWidth="1"/>
    <col min="10553" max="10553" width="5.28515625" style="24" customWidth="1"/>
    <col min="10554" max="10752" width="9.85546875" style="24"/>
    <col min="10753" max="10753" width="12.85546875" style="24" customWidth="1"/>
    <col min="10754" max="10754" width="6.42578125" style="24" bestFit="1" customWidth="1"/>
    <col min="10755" max="10756" width="6.28515625" style="24" bestFit="1" customWidth="1"/>
    <col min="10757" max="10757" width="1.42578125" style="24" customWidth="1"/>
    <col min="10758" max="10758" width="6.42578125" style="24" customWidth="1"/>
    <col min="10759" max="10759" width="5" style="24" customWidth="1"/>
    <col min="10760" max="10760" width="4.85546875" style="24" customWidth="1"/>
    <col min="10761" max="10761" width="1.42578125" style="24" customWidth="1"/>
    <col min="10762" max="10764" width="5.5703125" style="24" bestFit="1" customWidth="1"/>
    <col min="10765" max="10765" width="1.42578125" style="24" customWidth="1"/>
    <col min="10766" max="10766" width="5.5703125" style="24" customWidth="1"/>
    <col min="10767" max="10767" width="4.85546875" style="24" customWidth="1"/>
    <col min="10768" max="10768" width="5.42578125" style="24" bestFit="1" customWidth="1"/>
    <col min="10769" max="10769" width="1.42578125" style="24" customWidth="1"/>
    <col min="10770" max="10770" width="5.5703125" style="24" bestFit="1" customWidth="1"/>
    <col min="10771" max="10771" width="5" style="24" customWidth="1"/>
    <col min="10772" max="10772" width="5.5703125" style="24" bestFit="1" customWidth="1"/>
    <col min="10773" max="10773" width="1.42578125" style="24" customWidth="1"/>
    <col min="10774" max="10774" width="5" style="24" customWidth="1"/>
    <col min="10775" max="10775" width="4.85546875" style="24" customWidth="1"/>
    <col min="10776" max="10776" width="4.7109375" style="24" customWidth="1"/>
    <col min="10777" max="10777" width="1.42578125" style="24" customWidth="1"/>
    <col min="10778" max="10778" width="5.140625" style="24" bestFit="1" customWidth="1"/>
    <col min="10779" max="10779" width="3.7109375" style="24" customWidth="1"/>
    <col min="10780" max="10780" width="4.5703125" style="24" customWidth="1"/>
    <col min="10781" max="10781" width="9.85546875" style="24" customWidth="1"/>
    <col min="10782" max="10782" width="11.42578125" style="24" customWidth="1"/>
    <col min="10783" max="10785" width="6" style="24" customWidth="1"/>
    <col min="10786" max="10786" width="1.7109375" style="24" customWidth="1"/>
    <col min="10787" max="10787" width="5.85546875" style="24" customWidth="1"/>
    <col min="10788" max="10789" width="5" style="24" customWidth="1"/>
    <col min="10790" max="10790" width="1.7109375" style="24" customWidth="1"/>
    <col min="10791" max="10791" width="5.42578125" style="24" customWidth="1"/>
    <col min="10792" max="10793" width="5" style="24" customWidth="1"/>
    <col min="10794" max="10794" width="1.7109375" style="24" customWidth="1"/>
    <col min="10795" max="10797" width="5.140625" style="24" customWidth="1"/>
    <col min="10798" max="10798" width="1.7109375" style="24" customWidth="1"/>
    <col min="10799" max="10799" width="5.28515625" style="24" customWidth="1"/>
    <col min="10800" max="10801" width="5.140625" style="24" customWidth="1"/>
    <col min="10802" max="10802" width="1.7109375" style="24" customWidth="1"/>
    <col min="10803" max="10803" width="5.42578125" style="24" customWidth="1"/>
    <col min="10804" max="10805" width="5" style="24" customWidth="1"/>
    <col min="10806" max="10806" width="1.7109375" style="24" customWidth="1"/>
    <col min="10807" max="10808" width="5.42578125" style="24" customWidth="1"/>
    <col min="10809" max="10809" width="5.28515625" style="24" customWidth="1"/>
    <col min="10810" max="11008" width="9.85546875" style="24"/>
    <col min="11009" max="11009" width="12.85546875" style="24" customWidth="1"/>
    <col min="11010" max="11010" width="6.42578125" style="24" bestFit="1" customWidth="1"/>
    <col min="11011" max="11012" width="6.28515625" style="24" bestFit="1" customWidth="1"/>
    <col min="11013" max="11013" width="1.42578125" style="24" customWidth="1"/>
    <col min="11014" max="11014" width="6.42578125" style="24" customWidth="1"/>
    <col min="11015" max="11015" width="5" style="24" customWidth="1"/>
    <col min="11016" max="11016" width="4.85546875" style="24" customWidth="1"/>
    <col min="11017" max="11017" width="1.42578125" style="24" customWidth="1"/>
    <col min="11018" max="11020" width="5.5703125" style="24" bestFit="1" customWidth="1"/>
    <col min="11021" max="11021" width="1.42578125" style="24" customWidth="1"/>
    <col min="11022" max="11022" width="5.5703125" style="24" customWidth="1"/>
    <col min="11023" max="11023" width="4.85546875" style="24" customWidth="1"/>
    <col min="11024" max="11024" width="5.42578125" style="24" bestFit="1" customWidth="1"/>
    <col min="11025" max="11025" width="1.42578125" style="24" customWidth="1"/>
    <col min="11026" max="11026" width="5.5703125" style="24" bestFit="1" customWidth="1"/>
    <col min="11027" max="11027" width="5" style="24" customWidth="1"/>
    <col min="11028" max="11028" width="5.5703125" style="24" bestFit="1" customWidth="1"/>
    <col min="11029" max="11029" width="1.42578125" style="24" customWidth="1"/>
    <col min="11030" max="11030" width="5" style="24" customWidth="1"/>
    <col min="11031" max="11031" width="4.85546875" style="24" customWidth="1"/>
    <col min="11032" max="11032" width="4.7109375" style="24" customWidth="1"/>
    <col min="11033" max="11033" width="1.42578125" style="24" customWidth="1"/>
    <col min="11034" max="11034" width="5.140625" style="24" bestFit="1" customWidth="1"/>
    <col min="11035" max="11035" width="3.7109375" style="24" customWidth="1"/>
    <col min="11036" max="11036" width="4.5703125" style="24" customWidth="1"/>
    <col min="11037" max="11037" width="9.85546875" style="24" customWidth="1"/>
    <col min="11038" max="11038" width="11.42578125" style="24" customWidth="1"/>
    <col min="11039" max="11041" width="6" style="24" customWidth="1"/>
    <col min="11042" max="11042" width="1.7109375" style="24" customWidth="1"/>
    <col min="11043" max="11043" width="5.85546875" style="24" customWidth="1"/>
    <col min="11044" max="11045" width="5" style="24" customWidth="1"/>
    <col min="11046" max="11046" width="1.7109375" style="24" customWidth="1"/>
    <col min="11047" max="11047" width="5.42578125" style="24" customWidth="1"/>
    <col min="11048" max="11049" width="5" style="24" customWidth="1"/>
    <col min="11050" max="11050" width="1.7109375" style="24" customWidth="1"/>
    <col min="11051" max="11053" width="5.140625" style="24" customWidth="1"/>
    <col min="11054" max="11054" width="1.7109375" style="24" customWidth="1"/>
    <col min="11055" max="11055" width="5.28515625" style="24" customWidth="1"/>
    <col min="11056" max="11057" width="5.140625" style="24" customWidth="1"/>
    <col min="11058" max="11058" width="1.7109375" style="24" customWidth="1"/>
    <col min="11059" max="11059" width="5.42578125" style="24" customWidth="1"/>
    <col min="11060" max="11061" width="5" style="24" customWidth="1"/>
    <col min="11062" max="11062" width="1.7109375" style="24" customWidth="1"/>
    <col min="11063" max="11064" width="5.42578125" style="24" customWidth="1"/>
    <col min="11065" max="11065" width="5.28515625" style="24" customWidth="1"/>
    <col min="11066" max="11264" width="9.85546875" style="24"/>
    <col min="11265" max="11265" width="12.85546875" style="24" customWidth="1"/>
    <col min="11266" max="11266" width="6.42578125" style="24" bestFit="1" customWidth="1"/>
    <col min="11267" max="11268" width="6.28515625" style="24" bestFit="1" customWidth="1"/>
    <col min="11269" max="11269" width="1.42578125" style="24" customWidth="1"/>
    <col min="11270" max="11270" width="6.42578125" style="24" customWidth="1"/>
    <col min="11271" max="11271" width="5" style="24" customWidth="1"/>
    <col min="11272" max="11272" width="4.85546875" style="24" customWidth="1"/>
    <col min="11273" max="11273" width="1.42578125" style="24" customWidth="1"/>
    <col min="11274" max="11276" width="5.5703125" style="24" bestFit="1" customWidth="1"/>
    <col min="11277" max="11277" width="1.42578125" style="24" customWidth="1"/>
    <col min="11278" max="11278" width="5.5703125" style="24" customWidth="1"/>
    <col min="11279" max="11279" width="4.85546875" style="24" customWidth="1"/>
    <col min="11280" max="11280" width="5.42578125" style="24" bestFit="1" customWidth="1"/>
    <col min="11281" max="11281" width="1.42578125" style="24" customWidth="1"/>
    <col min="11282" max="11282" width="5.5703125" style="24" bestFit="1" customWidth="1"/>
    <col min="11283" max="11283" width="5" style="24" customWidth="1"/>
    <col min="11284" max="11284" width="5.5703125" style="24" bestFit="1" customWidth="1"/>
    <col min="11285" max="11285" width="1.42578125" style="24" customWidth="1"/>
    <col min="11286" max="11286" width="5" style="24" customWidth="1"/>
    <col min="11287" max="11287" width="4.85546875" style="24" customWidth="1"/>
    <col min="11288" max="11288" width="4.7109375" style="24" customWidth="1"/>
    <col min="11289" max="11289" width="1.42578125" style="24" customWidth="1"/>
    <col min="11290" max="11290" width="5.140625" style="24" bestFit="1" customWidth="1"/>
    <col min="11291" max="11291" width="3.7109375" style="24" customWidth="1"/>
    <col min="11292" max="11292" width="4.5703125" style="24" customWidth="1"/>
    <col min="11293" max="11293" width="9.85546875" style="24" customWidth="1"/>
    <col min="11294" max="11294" width="11.42578125" style="24" customWidth="1"/>
    <col min="11295" max="11297" width="6" style="24" customWidth="1"/>
    <col min="11298" max="11298" width="1.7109375" style="24" customWidth="1"/>
    <col min="11299" max="11299" width="5.85546875" style="24" customWidth="1"/>
    <col min="11300" max="11301" width="5" style="24" customWidth="1"/>
    <col min="11302" max="11302" width="1.7109375" style="24" customWidth="1"/>
    <col min="11303" max="11303" width="5.42578125" style="24" customWidth="1"/>
    <col min="11304" max="11305" width="5" style="24" customWidth="1"/>
    <col min="11306" max="11306" width="1.7109375" style="24" customWidth="1"/>
    <col min="11307" max="11309" width="5.140625" style="24" customWidth="1"/>
    <col min="11310" max="11310" width="1.7109375" style="24" customWidth="1"/>
    <col min="11311" max="11311" width="5.28515625" style="24" customWidth="1"/>
    <col min="11312" max="11313" width="5.140625" style="24" customWidth="1"/>
    <col min="11314" max="11314" width="1.7109375" style="24" customWidth="1"/>
    <col min="11315" max="11315" width="5.42578125" style="24" customWidth="1"/>
    <col min="11316" max="11317" width="5" style="24" customWidth="1"/>
    <col min="11318" max="11318" width="1.7109375" style="24" customWidth="1"/>
    <col min="11319" max="11320" width="5.42578125" style="24" customWidth="1"/>
    <col min="11321" max="11321" width="5.28515625" style="24" customWidth="1"/>
    <col min="11322" max="11520" width="9.85546875" style="24"/>
    <col min="11521" max="11521" width="12.85546875" style="24" customWidth="1"/>
    <col min="11522" max="11522" width="6.42578125" style="24" bestFit="1" customWidth="1"/>
    <col min="11523" max="11524" width="6.28515625" style="24" bestFit="1" customWidth="1"/>
    <col min="11525" max="11525" width="1.42578125" style="24" customWidth="1"/>
    <col min="11526" max="11526" width="6.42578125" style="24" customWidth="1"/>
    <col min="11527" max="11527" width="5" style="24" customWidth="1"/>
    <col min="11528" max="11528" width="4.85546875" style="24" customWidth="1"/>
    <col min="11529" max="11529" width="1.42578125" style="24" customWidth="1"/>
    <col min="11530" max="11532" width="5.5703125" style="24" bestFit="1" customWidth="1"/>
    <col min="11533" max="11533" width="1.42578125" style="24" customWidth="1"/>
    <col min="11534" max="11534" width="5.5703125" style="24" customWidth="1"/>
    <col min="11535" max="11535" width="4.85546875" style="24" customWidth="1"/>
    <col min="11536" max="11536" width="5.42578125" style="24" bestFit="1" customWidth="1"/>
    <col min="11537" max="11537" width="1.42578125" style="24" customWidth="1"/>
    <col min="11538" max="11538" width="5.5703125" style="24" bestFit="1" customWidth="1"/>
    <col min="11539" max="11539" width="5" style="24" customWidth="1"/>
    <col min="11540" max="11540" width="5.5703125" style="24" bestFit="1" customWidth="1"/>
    <col min="11541" max="11541" width="1.42578125" style="24" customWidth="1"/>
    <col min="11542" max="11542" width="5" style="24" customWidth="1"/>
    <col min="11543" max="11543" width="4.85546875" style="24" customWidth="1"/>
    <col min="11544" max="11544" width="4.7109375" style="24" customWidth="1"/>
    <col min="11545" max="11545" width="1.42578125" style="24" customWidth="1"/>
    <col min="11546" max="11546" width="5.140625" style="24" bestFit="1" customWidth="1"/>
    <col min="11547" max="11547" width="3.7109375" style="24" customWidth="1"/>
    <col min="11548" max="11548" width="4.5703125" style="24" customWidth="1"/>
    <col min="11549" max="11549" width="9.85546875" style="24" customWidth="1"/>
    <col min="11550" max="11550" width="11.42578125" style="24" customWidth="1"/>
    <col min="11551" max="11553" width="6" style="24" customWidth="1"/>
    <col min="11554" max="11554" width="1.7109375" style="24" customWidth="1"/>
    <col min="11555" max="11555" width="5.85546875" style="24" customWidth="1"/>
    <col min="11556" max="11557" width="5" style="24" customWidth="1"/>
    <col min="11558" max="11558" width="1.7109375" style="24" customWidth="1"/>
    <col min="11559" max="11559" width="5.42578125" style="24" customWidth="1"/>
    <col min="11560" max="11561" width="5" style="24" customWidth="1"/>
    <col min="11562" max="11562" width="1.7109375" style="24" customWidth="1"/>
    <col min="11563" max="11565" width="5.140625" style="24" customWidth="1"/>
    <col min="11566" max="11566" width="1.7109375" style="24" customWidth="1"/>
    <col min="11567" max="11567" width="5.28515625" style="24" customWidth="1"/>
    <col min="11568" max="11569" width="5.140625" style="24" customWidth="1"/>
    <col min="11570" max="11570" width="1.7109375" style="24" customWidth="1"/>
    <col min="11571" max="11571" width="5.42578125" style="24" customWidth="1"/>
    <col min="11572" max="11573" width="5" style="24" customWidth="1"/>
    <col min="11574" max="11574" width="1.7109375" style="24" customWidth="1"/>
    <col min="11575" max="11576" width="5.42578125" style="24" customWidth="1"/>
    <col min="11577" max="11577" width="5.28515625" style="24" customWidth="1"/>
    <col min="11578" max="11776" width="9.85546875" style="24"/>
    <col min="11777" max="11777" width="12.85546875" style="24" customWidth="1"/>
    <col min="11778" max="11778" width="6.42578125" style="24" bestFit="1" customWidth="1"/>
    <col min="11779" max="11780" width="6.28515625" style="24" bestFit="1" customWidth="1"/>
    <col min="11781" max="11781" width="1.42578125" style="24" customWidth="1"/>
    <col min="11782" max="11782" width="6.42578125" style="24" customWidth="1"/>
    <col min="11783" max="11783" width="5" style="24" customWidth="1"/>
    <col min="11784" max="11784" width="4.85546875" style="24" customWidth="1"/>
    <col min="11785" max="11785" width="1.42578125" style="24" customWidth="1"/>
    <col min="11786" max="11788" width="5.5703125" style="24" bestFit="1" customWidth="1"/>
    <col min="11789" max="11789" width="1.42578125" style="24" customWidth="1"/>
    <col min="11790" max="11790" width="5.5703125" style="24" customWidth="1"/>
    <col min="11791" max="11791" width="4.85546875" style="24" customWidth="1"/>
    <col min="11792" max="11792" width="5.42578125" style="24" bestFit="1" customWidth="1"/>
    <col min="11793" max="11793" width="1.42578125" style="24" customWidth="1"/>
    <col min="11794" max="11794" width="5.5703125" style="24" bestFit="1" customWidth="1"/>
    <col min="11795" max="11795" width="5" style="24" customWidth="1"/>
    <col min="11796" max="11796" width="5.5703125" style="24" bestFit="1" customWidth="1"/>
    <col min="11797" max="11797" width="1.42578125" style="24" customWidth="1"/>
    <col min="11798" max="11798" width="5" style="24" customWidth="1"/>
    <col min="11799" max="11799" width="4.85546875" style="24" customWidth="1"/>
    <col min="11800" max="11800" width="4.7109375" style="24" customWidth="1"/>
    <col min="11801" max="11801" width="1.42578125" style="24" customWidth="1"/>
    <col min="11802" max="11802" width="5.140625" style="24" bestFit="1" customWidth="1"/>
    <col min="11803" max="11803" width="3.7109375" style="24" customWidth="1"/>
    <col min="11804" max="11804" width="4.5703125" style="24" customWidth="1"/>
    <col min="11805" max="11805" width="9.85546875" style="24" customWidth="1"/>
    <col min="11806" max="11806" width="11.42578125" style="24" customWidth="1"/>
    <col min="11807" max="11809" width="6" style="24" customWidth="1"/>
    <col min="11810" max="11810" width="1.7109375" style="24" customWidth="1"/>
    <col min="11811" max="11811" width="5.85546875" style="24" customWidth="1"/>
    <col min="11812" max="11813" width="5" style="24" customWidth="1"/>
    <col min="11814" max="11814" width="1.7109375" style="24" customWidth="1"/>
    <col min="11815" max="11815" width="5.42578125" style="24" customWidth="1"/>
    <col min="11816" max="11817" width="5" style="24" customWidth="1"/>
    <col min="11818" max="11818" width="1.7109375" style="24" customWidth="1"/>
    <col min="11819" max="11821" width="5.140625" style="24" customWidth="1"/>
    <col min="11822" max="11822" width="1.7109375" style="24" customWidth="1"/>
    <col min="11823" max="11823" width="5.28515625" style="24" customWidth="1"/>
    <col min="11824" max="11825" width="5.140625" style="24" customWidth="1"/>
    <col min="11826" max="11826" width="1.7109375" style="24" customWidth="1"/>
    <col min="11827" max="11827" width="5.42578125" style="24" customWidth="1"/>
    <col min="11828" max="11829" width="5" style="24" customWidth="1"/>
    <col min="11830" max="11830" width="1.7109375" style="24" customWidth="1"/>
    <col min="11831" max="11832" width="5.42578125" style="24" customWidth="1"/>
    <col min="11833" max="11833" width="5.28515625" style="24" customWidth="1"/>
    <col min="11834" max="12032" width="9.85546875" style="24"/>
    <col min="12033" max="12033" width="12.85546875" style="24" customWidth="1"/>
    <col min="12034" max="12034" width="6.42578125" style="24" bestFit="1" customWidth="1"/>
    <col min="12035" max="12036" width="6.28515625" style="24" bestFit="1" customWidth="1"/>
    <col min="12037" max="12037" width="1.42578125" style="24" customWidth="1"/>
    <col min="12038" max="12038" width="6.42578125" style="24" customWidth="1"/>
    <col min="12039" max="12039" width="5" style="24" customWidth="1"/>
    <col min="12040" max="12040" width="4.85546875" style="24" customWidth="1"/>
    <col min="12041" max="12041" width="1.42578125" style="24" customWidth="1"/>
    <col min="12042" max="12044" width="5.5703125" style="24" bestFit="1" customWidth="1"/>
    <col min="12045" max="12045" width="1.42578125" style="24" customWidth="1"/>
    <col min="12046" max="12046" width="5.5703125" style="24" customWidth="1"/>
    <col min="12047" max="12047" width="4.85546875" style="24" customWidth="1"/>
    <col min="12048" max="12048" width="5.42578125" style="24" bestFit="1" customWidth="1"/>
    <col min="12049" max="12049" width="1.42578125" style="24" customWidth="1"/>
    <col min="12050" max="12050" width="5.5703125" style="24" bestFit="1" customWidth="1"/>
    <col min="12051" max="12051" width="5" style="24" customWidth="1"/>
    <col min="12052" max="12052" width="5.5703125" style="24" bestFit="1" customWidth="1"/>
    <col min="12053" max="12053" width="1.42578125" style="24" customWidth="1"/>
    <col min="12054" max="12054" width="5" style="24" customWidth="1"/>
    <col min="12055" max="12055" width="4.85546875" style="24" customWidth="1"/>
    <col min="12056" max="12056" width="4.7109375" style="24" customWidth="1"/>
    <col min="12057" max="12057" width="1.42578125" style="24" customWidth="1"/>
    <col min="12058" max="12058" width="5.140625" style="24" bestFit="1" customWidth="1"/>
    <col min="12059" max="12059" width="3.7109375" style="24" customWidth="1"/>
    <col min="12060" max="12060" width="4.5703125" style="24" customWidth="1"/>
    <col min="12061" max="12061" width="9.85546875" style="24" customWidth="1"/>
    <col min="12062" max="12062" width="11.42578125" style="24" customWidth="1"/>
    <col min="12063" max="12065" width="6" style="24" customWidth="1"/>
    <col min="12066" max="12066" width="1.7109375" style="24" customWidth="1"/>
    <col min="12067" max="12067" width="5.85546875" style="24" customWidth="1"/>
    <col min="12068" max="12069" width="5" style="24" customWidth="1"/>
    <col min="12070" max="12070" width="1.7109375" style="24" customWidth="1"/>
    <col min="12071" max="12071" width="5.42578125" style="24" customWidth="1"/>
    <col min="12072" max="12073" width="5" style="24" customWidth="1"/>
    <col min="12074" max="12074" width="1.7109375" style="24" customWidth="1"/>
    <col min="12075" max="12077" width="5.140625" style="24" customWidth="1"/>
    <col min="12078" max="12078" width="1.7109375" style="24" customWidth="1"/>
    <col min="12079" max="12079" width="5.28515625" style="24" customWidth="1"/>
    <col min="12080" max="12081" width="5.140625" style="24" customWidth="1"/>
    <col min="12082" max="12082" width="1.7109375" style="24" customWidth="1"/>
    <col min="12083" max="12083" width="5.42578125" style="24" customWidth="1"/>
    <col min="12084" max="12085" width="5" style="24" customWidth="1"/>
    <col min="12086" max="12086" width="1.7109375" style="24" customWidth="1"/>
    <col min="12087" max="12088" width="5.42578125" style="24" customWidth="1"/>
    <col min="12089" max="12089" width="5.28515625" style="24" customWidth="1"/>
    <col min="12090" max="12288" width="9.85546875" style="24"/>
    <col min="12289" max="12289" width="12.85546875" style="24" customWidth="1"/>
    <col min="12290" max="12290" width="6.42578125" style="24" bestFit="1" customWidth="1"/>
    <col min="12291" max="12292" width="6.28515625" style="24" bestFit="1" customWidth="1"/>
    <col min="12293" max="12293" width="1.42578125" style="24" customWidth="1"/>
    <col min="12294" max="12294" width="6.42578125" style="24" customWidth="1"/>
    <col min="12295" max="12295" width="5" style="24" customWidth="1"/>
    <col min="12296" max="12296" width="4.85546875" style="24" customWidth="1"/>
    <col min="12297" max="12297" width="1.42578125" style="24" customWidth="1"/>
    <col min="12298" max="12300" width="5.5703125" style="24" bestFit="1" customWidth="1"/>
    <col min="12301" max="12301" width="1.42578125" style="24" customWidth="1"/>
    <col min="12302" max="12302" width="5.5703125" style="24" customWidth="1"/>
    <col min="12303" max="12303" width="4.85546875" style="24" customWidth="1"/>
    <col min="12304" max="12304" width="5.42578125" style="24" bestFit="1" customWidth="1"/>
    <col min="12305" max="12305" width="1.42578125" style="24" customWidth="1"/>
    <col min="12306" max="12306" width="5.5703125" style="24" bestFit="1" customWidth="1"/>
    <col min="12307" max="12307" width="5" style="24" customWidth="1"/>
    <col min="12308" max="12308" width="5.5703125" style="24" bestFit="1" customWidth="1"/>
    <col min="12309" max="12309" width="1.42578125" style="24" customWidth="1"/>
    <col min="12310" max="12310" width="5" style="24" customWidth="1"/>
    <col min="12311" max="12311" width="4.85546875" style="24" customWidth="1"/>
    <col min="12312" max="12312" width="4.7109375" style="24" customWidth="1"/>
    <col min="12313" max="12313" width="1.42578125" style="24" customWidth="1"/>
    <col min="12314" max="12314" width="5.140625" style="24" bestFit="1" customWidth="1"/>
    <col min="12315" max="12315" width="3.7109375" style="24" customWidth="1"/>
    <col min="12316" max="12316" width="4.5703125" style="24" customWidth="1"/>
    <col min="12317" max="12317" width="9.85546875" style="24" customWidth="1"/>
    <col min="12318" max="12318" width="11.42578125" style="24" customWidth="1"/>
    <col min="12319" max="12321" width="6" style="24" customWidth="1"/>
    <col min="12322" max="12322" width="1.7109375" style="24" customWidth="1"/>
    <col min="12323" max="12323" width="5.85546875" style="24" customWidth="1"/>
    <col min="12324" max="12325" width="5" style="24" customWidth="1"/>
    <col min="12326" max="12326" width="1.7109375" style="24" customWidth="1"/>
    <col min="12327" max="12327" width="5.42578125" style="24" customWidth="1"/>
    <col min="12328" max="12329" width="5" style="24" customWidth="1"/>
    <col min="12330" max="12330" width="1.7109375" style="24" customWidth="1"/>
    <col min="12331" max="12333" width="5.140625" style="24" customWidth="1"/>
    <col min="12334" max="12334" width="1.7109375" style="24" customWidth="1"/>
    <col min="12335" max="12335" width="5.28515625" style="24" customWidth="1"/>
    <col min="12336" max="12337" width="5.140625" style="24" customWidth="1"/>
    <col min="12338" max="12338" width="1.7109375" style="24" customWidth="1"/>
    <col min="12339" max="12339" width="5.42578125" style="24" customWidth="1"/>
    <col min="12340" max="12341" width="5" style="24" customWidth="1"/>
    <col min="12342" max="12342" width="1.7109375" style="24" customWidth="1"/>
    <col min="12343" max="12344" width="5.42578125" style="24" customWidth="1"/>
    <col min="12345" max="12345" width="5.28515625" style="24" customWidth="1"/>
    <col min="12346" max="12544" width="9.85546875" style="24"/>
    <col min="12545" max="12545" width="12.85546875" style="24" customWidth="1"/>
    <col min="12546" max="12546" width="6.42578125" style="24" bestFit="1" customWidth="1"/>
    <col min="12547" max="12548" width="6.28515625" style="24" bestFit="1" customWidth="1"/>
    <col min="12549" max="12549" width="1.42578125" style="24" customWidth="1"/>
    <col min="12550" max="12550" width="6.42578125" style="24" customWidth="1"/>
    <col min="12551" max="12551" width="5" style="24" customWidth="1"/>
    <col min="12552" max="12552" width="4.85546875" style="24" customWidth="1"/>
    <col min="12553" max="12553" width="1.42578125" style="24" customWidth="1"/>
    <col min="12554" max="12556" width="5.5703125" style="24" bestFit="1" customWidth="1"/>
    <col min="12557" max="12557" width="1.42578125" style="24" customWidth="1"/>
    <col min="12558" max="12558" width="5.5703125" style="24" customWidth="1"/>
    <col min="12559" max="12559" width="4.85546875" style="24" customWidth="1"/>
    <col min="12560" max="12560" width="5.42578125" style="24" bestFit="1" customWidth="1"/>
    <col min="12561" max="12561" width="1.42578125" style="24" customWidth="1"/>
    <col min="12562" max="12562" width="5.5703125" style="24" bestFit="1" customWidth="1"/>
    <col min="12563" max="12563" width="5" style="24" customWidth="1"/>
    <col min="12564" max="12564" width="5.5703125" style="24" bestFit="1" customWidth="1"/>
    <col min="12565" max="12565" width="1.42578125" style="24" customWidth="1"/>
    <col min="12566" max="12566" width="5" style="24" customWidth="1"/>
    <col min="12567" max="12567" width="4.85546875" style="24" customWidth="1"/>
    <col min="12568" max="12568" width="4.7109375" style="24" customWidth="1"/>
    <col min="12569" max="12569" width="1.42578125" style="24" customWidth="1"/>
    <col min="12570" max="12570" width="5.140625" style="24" bestFit="1" customWidth="1"/>
    <col min="12571" max="12571" width="3.7109375" style="24" customWidth="1"/>
    <col min="12572" max="12572" width="4.5703125" style="24" customWidth="1"/>
    <col min="12573" max="12573" width="9.85546875" style="24" customWidth="1"/>
    <col min="12574" max="12574" width="11.42578125" style="24" customWidth="1"/>
    <col min="12575" max="12577" width="6" style="24" customWidth="1"/>
    <col min="12578" max="12578" width="1.7109375" style="24" customWidth="1"/>
    <col min="12579" max="12579" width="5.85546875" style="24" customWidth="1"/>
    <col min="12580" max="12581" width="5" style="24" customWidth="1"/>
    <col min="12582" max="12582" width="1.7109375" style="24" customWidth="1"/>
    <col min="12583" max="12583" width="5.42578125" style="24" customWidth="1"/>
    <col min="12584" max="12585" width="5" style="24" customWidth="1"/>
    <col min="12586" max="12586" width="1.7109375" style="24" customWidth="1"/>
    <col min="12587" max="12589" width="5.140625" style="24" customWidth="1"/>
    <col min="12590" max="12590" width="1.7109375" style="24" customWidth="1"/>
    <col min="12591" max="12591" width="5.28515625" style="24" customWidth="1"/>
    <col min="12592" max="12593" width="5.140625" style="24" customWidth="1"/>
    <col min="12594" max="12594" width="1.7109375" style="24" customWidth="1"/>
    <col min="12595" max="12595" width="5.42578125" style="24" customWidth="1"/>
    <col min="12596" max="12597" width="5" style="24" customWidth="1"/>
    <col min="12598" max="12598" width="1.7109375" style="24" customWidth="1"/>
    <col min="12599" max="12600" width="5.42578125" style="24" customWidth="1"/>
    <col min="12601" max="12601" width="5.28515625" style="24" customWidth="1"/>
    <col min="12602" max="12800" width="9.85546875" style="24"/>
    <col min="12801" max="12801" width="12.85546875" style="24" customWidth="1"/>
    <col min="12802" max="12802" width="6.42578125" style="24" bestFit="1" customWidth="1"/>
    <col min="12803" max="12804" width="6.28515625" style="24" bestFit="1" customWidth="1"/>
    <col min="12805" max="12805" width="1.42578125" style="24" customWidth="1"/>
    <col min="12806" max="12806" width="6.42578125" style="24" customWidth="1"/>
    <col min="12807" max="12807" width="5" style="24" customWidth="1"/>
    <col min="12808" max="12808" width="4.85546875" style="24" customWidth="1"/>
    <col min="12809" max="12809" width="1.42578125" style="24" customWidth="1"/>
    <col min="12810" max="12812" width="5.5703125" style="24" bestFit="1" customWidth="1"/>
    <col min="12813" max="12813" width="1.42578125" style="24" customWidth="1"/>
    <col min="12814" max="12814" width="5.5703125" style="24" customWidth="1"/>
    <col min="12815" max="12815" width="4.85546875" style="24" customWidth="1"/>
    <col min="12816" max="12816" width="5.42578125" style="24" bestFit="1" customWidth="1"/>
    <col min="12817" max="12817" width="1.42578125" style="24" customWidth="1"/>
    <col min="12818" max="12818" width="5.5703125" style="24" bestFit="1" customWidth="1"/>
    <col min="12819" max="12819" width="5" style="24" customWidth="1"/>
    <col min="12820" max="12820" width="5.5703125" style="24" bestFit="1" customWidth="1"/>
    <col min="12821" max="12821" width="1.42578125" style="24" customWidth="1"/>
    <col min="12822" max="12822" width="5" style="24" customWidth="1"/>
    <col min="12823" max="12823" width="4.85546875" style="24" customWidth="1"/>
    <col min="12824" max="12824" width="4.7109375" style="24" customWidth="1"/>
    <col min="12825" max="12825" width="1.42578125" style="24" customWidth="1"/>
    <col min="12826" max="12826" width="5.140625" style="24" bestFit="1" customWidth="1"/>
    <col min="12827" max="12827" width="3.7109375" style="24" customWidth="1"/>
    <col min="12828" max="12828" width="4.5703125" style="24" customWidth="1"/>
    <col min="12829" max="12829" width="9.85546875" style="24" customWidth="1"/>
    <col min="12830" max="12830" width="11.42578125" style="24" customWidth="1"/>
    <col min="12831" max="12833" width="6" style="24" customWidth="1"/>
    <col min="12834" max="12834" width="1.7109375" style="24" customWidth="1"/>
    <col min="12835" max="12835" width="5.85546875" style="24" customWidth="1"/>
    <col min="12836" max="12837" width="5" style="24" customWidth="1"/>
    <col min="12838" max="12838" width="1.7109375" style="24" customWidth="1"/>
    <col min="12839" max="12839" width="5.42578125" style="24" customWidth="1"/>
    <col min="12840" max="12841" width="5" style="24" customWidth="1"/>
    <col min="12842" max="12842" width="1.7109375" style="24" customWidth="1"/>
    <col min="12843" max="12845" width="5.140625" style="24" customWidth="1"/>
    <col min="12846" max="12846" width="1.7109375" style="24" customWidth="1"/>
    <col min="12847" max="12847" width="5.28515625" style="24" customWidth="1"/>
    <col min="12848" max="12849" width="5.140625" style="24" customWidth="1"/>
    <col min="12850" max="12850" width="1.7109375" style="24" customWidth="1"/>
    <col min="12851" max="12851" width="5.42578125" style="24" customWidth="1"/>
    <col min="12852" max="12853" width="5" style="24" customWidth="1"/>
    <col min="12854" max="12854" width="1.7109375" style="24" customWidth="1"/>
    <col min="12855" max="12856" width="5.42578125" style="24" customWidth="1"/>
    <col min="12857" max="12857" width="5.28515625" style="24" customWidth="1"/>
    <col min="12858" max="13056" width="9.85546875" style="24"/>
    <col min="13057" max="13057" width="12.85546875" style="24" customWidth="1"/>
    <col min="13058" max="13058" width="6.42578125" style="24" bestFit="1" customWidth="1"/>
    <col min="13059" max="13060" width="6.28515625" style="24" bestFit="1" customWidth="1"/>
    <col min="13061" max="13061" width="1.42578125" style="24" customWidth="1"/>
    <col min="13062" max="13062" width="6.42578125" style="24" customWidth="1"/>
    <col min="13063" max="13063" width="5" style="24" customWidth="1"/>
    <col min="13064" max="13064" width="4.85546875" style="24" customWidth="1"/>
    <col min="13065" max="13065" width="1.42578125" style="24" customWidth="1"/>
    <col min="13066" max="13068" width="5.5703125" style="24" bestFit="1" customWidth="1"/>
    <col min="13069" max="13069" width="1.42578125" style="24" customWidth="1"/>
    <col min="13070" max="13070" width="5.5703125" style="24" customWidth="1"/>
    <col min="13071" max="13071" width="4.85546875" style="24" customWidth="1"/>
    <col min="13072" max="13072" width="5.42578125" style="24" bestFit="1" customWidth="1"/>
    <col min="13073" max="13073" width="1.42578125" style="24" customWidth="1"/>
    <col min="13074" max="13074" width="5.5703125" style="24" bestFit="1" customWidth="1"/>
    <col min="13075" max="13075" width="5" style="24" customWidth="1"/>
    <col min="13076" max="13076" width="5.5703125" style="24" bestFit="1" customWidth="1"/>
    <col min="13077" max="13077" width="1.42578125" style="24" customWidth="1"/>
    <col min="13078" max="13078" width="5" style="24" customWidth="1"/>
    <col min="13079" max="13079" width="4.85546875" style="24" customWidth="1"/>
    <col min="13080" max="13080" width="4.7109375" style="24" customWidth="1"/>
    <col min="13081" max="13081" width="1.42578125" style="24" customWidth="1"/>
    <col min="13082" max="13082" width="5.140625" style="24" bestFit="1" customWidth="1"/>
    <col min="13083" max="13083" width="3.7109375" style="24" customWidth="1"/>
    <col min="13084" max="13084" width="4.5703125" style="24" customWidth="1"/>
    <col min="13085" max="13085" width="9.85546875" style="24" customWidth="1"/>
    <col min="13086" max="13086" width="11.42578125" style="24" customWidth="1"/>
    <col min="13087" max="13089" width="6" style="24" customWidth="1"/>
    <col min="13090" max="13090" width="1.7109375" style="24" customWidth="1"/>
    <col min="13091" max="13091" width="5.85546875" style="24" customWidth="1"/>
    <col min="13092" max="13093" width="5" style="24" customWidth="1"/>
    <col min="13094" max="13094" width="1.7109375" style="24" customWidth="1"/>
    <col min="13095" max="13095" width="5.42578125" style="24" customWidth="1"/>
    <col min="13096" max="13097" width="5" style="24" customWidth="1"/>
    <col min="13098" max="13098" width="1.7109375" style="24" customWidth="1"/>
    <col min="13099" max="13101" width="5.140625" style="24" customWidth="1"/>
    <col min="13102" max="13102" width="1.7109375" style="24" customWidth="1"/>
    <col min="13103" max="13103" width="5.28515625" style="24" customWidth="1"/>
    <col min="13104" max="13105" width="5.140625" style="24" customWidth="1"/>
    <col min="13106" max="13106" width="1.7109375" style="24" customWidth="1"/>
    <col min="13107" max="13107" width="5.42578125" style="24" customWidth="1"/>
    <col min="13108" max="13109" width="5" style="24" customWidth="1"/>
    <col min="13110" max="13110" width="1.7109375" style="24" customWidth="1"/>
    <col min="13111" max="13112" width="5.42578125" style="24" customWidth="1"/>
    <col min="13113" max="13113" width="5.28515625" style="24" customWidth="1"/>
    <col min="13114" max="13312" width="9.85546875" style="24"/>
    <col min="13313" max="13313" width="12.85546875" style="24" customWidth="1"/>
    <col min="13314" max="13314" width="6.42578125" style="24" bestFit="1" customWidth="1"/>
    <col min="13315" max="13316" width="6.28515625" style="24" bestFit="1" customWidth="1"/>
    <col min="13317" max="13317" width="1.42578125" style="24" customWidth="1"/>
    <col min="13318" max="13318" width="6.42578125" style="24" customWidth="1"/>
    <col min="13319" max="13319" width="5" style="24" customWidth="1"/>
    <col min="13320" max="13320" width="4.85546875" style="24" customWidth="1"/>
    <col min="13321" max="13321" width="1.42578125" style="24" customWidth="1"/>
    <col min="13322" max="13324" width="5.5703125" style="24" bestFit="1" customWidth="1"/>
    <col min="13325" max="13325" width="1.42578125" style="24" customWidth="1"/>
    <col min="13326" max="13326" width="5.5703125" style="24" customWidth="1"/>
    <col min="13327" max="13327" width="4.85546875" style="24" customWidth="1"/>
    <col min="13328" max="13328" width="5.42578125" style="24" bestFit="1" customWidth="1"/>
    <col min="13329" max="13329" width="1.42578125" style="24" customWidth="1"/>
    <col min="13330" max="13330" width="5.5703125" style="24" bestFit="1" customWidth="1"/>
    <col min="13331" max="13331" width="5" style="24" customWidth="1"/>
    <col min="13332" max="13332" width="5.5703125" style="24" bestFit="1" customWidth="1"/>
    <col min="13333" max="13333" width="1.42578125" style="24" customWidth="1"/>
    <col min="13334" max="13334" width="5" style="24" customWidth="1"/>
    <col min="13335" max="13335" width="4.85546875" style="24" customWidth="1"/>
    <col min="13336" max="13336" width="4.7109375" style="24" customWidth="1"/>
    <col min="13337" max="13337" width="1.42578125" style="24" customWidth="1"/>
    <col min="13338" max="13338" width="5.140625" style="24" bestFit="1" customWidth="1"/>
    <col min="13339" max="13339" width="3.7109375" style="24" customWidth="1"/>
    <col min="13340" max="13340" width="4.5703125" style="24" customWidth="1"/>
    <col min="13341" max="13341" width="9.85546875" style="24" customWidth="1"/>
    <col min="13342" max="13342" width="11.42578125" style="24" customWidth="1"/>
    <col min="13343" max="13345" width="6" style="24" customWidth="1"/>
    <col min="13346" max="13346" width="1.7109375" style="24" customWidth="1"/>
    <col min="13347" max="13347" width="5.85546875" style="24" customWidth="1"/>
    <col min="13348" max="13349" width="5" style="24" customWidth="1"/>
    <col min="13350" max="13350" width="1.7109375" style="24" customWidth="1"/>
    <col min="13351" max="13351" width="5.42578125" style="24" customWidth="1"/>
    <col min="13352" max="13353" width="5" style="24" customWidth="1"/>
    <col min="13354" max="13354" width="1.7109375" style="24" customWidth="1"/>
    <col min="13355" max="13357" width="5.140625" style="24" customWidth="1"/>
    <col min="13358" max="13358" width="1.7109375" style="24" customWidth="1"/>
    <col min="13359" max="13359" width="5.28515625" style="24" customWidth="1"/>
    <col min="13360" max="13361" width="5.140625" style="24" customWidth="1"/>
    <col min="13362" max="13362" width="1.7109375" style="24" customWidth="1"/>
    <col min="13363" max="13363" width="5.42578125" style="24" customWidth="1"/>
    <col min="13364" max="13365" width="5" style="24" customWidth="1"/>
    <col min="13366" max="13366" width="1.7109375" style="24" customWidth="1"/>
    <col min="13367" max="13368" width="5.42578125" style="24" customWidth="1"/>
    <col min="13369" max="13369" width="5.28515625" style="24" customWidth="1"/>
    <col min="13370" max="13568" width="9.85546875" style="24"/>
    <col min="13569" max="13569" width="12.85546875" style="24" customWidth="1"/>
    <col min="13570" max="13570" width="6.42578125" style="24" bestFit="1" customWidth="1"/>
    <col min="13571" max="13572" width="6.28515625" style="24" bestFit="1" customWidth="1"/>
    <col min="13573" max="13573" width="1.42578125" style="24" customWidth="1"/>
    <col min="13574" max="13574" width="6.42578125" style="24" customWidth="1"/>
    <col min="13575" max="13575" width="5" style="24" customWidth="1"/>
    <col min="13576" max="13576" width="4.85546875" style="24" customWidth="1"/>
    <col min="13577" max="13577" width="1.42578125" style="24" customWidth="1"/>
    <col min="13578" max="13580" width="5.5703125" style="24" bestFit="1" customWidth="1"/>
    <col min="13581" max="13581" width="1.42578125" style="24" customWidth="1"/>
    <col min="13582" max="13582" width="5.5703125" style="24" customWidth="1"/>
    <col min="13583" max="13583" width="4.85546875" style="24" customWidth="1"/>
    <col min="13584" max="13584" width="5.42578125" style="24" bestFit="1" customWidth="1"/>
    <col min="13585" max="13585" width="1.42578125" style="24" customWidth="1"/>
    <col min="13586" max="13586" width="5.5703125" style="24" bestFit="1" customWidth="1"/>
    <col min="13587" max="13587" width="5" style="24" customWidth="1"/>
    <col min="13588" max="13588" width="5.5703125" style="24" bestFit="1" customWidth="1"/>
    <col min="13589" max="13589" width="1.42578125" style="24" customWidth="1"/>
    <col min="13590" max="13590" width="5" style="24" customWidth="1"/>
    <col min="13591" max="13591" width="4.85546875" style="24" customWidth="1"/>
    <col min="13592" max="13592" width="4.7109375" style="24" customWidth="1"/>
    <col min="13593" max="13593" width="1.42578125" style="24" customWidth="1"/>
    <col min="13594" max="13594" width="5.140625" style="24" bestFit="1" customWidth="1"/>
    <col min="13595" max="13595" width="3.7109375" style="24" customWidth="1"/>
    <col min="13596" max="13596" width="4.5703125" style="24" customWidth="1"/>
    <col min="13597" max="13597" width="9.85546875" style="24" customWidth="1"/>
    <col min="13598" max="13598" width="11.42578125" style="24" customWidth="1"/>
    <col min="13599" max="13601" width="6" style="24" customWidth="1"/>
    <col min="13602" max="13602" width="1.7109375" style="24" customWidth="1"/>
    <col min="13603" max="13603" width="5.85546875" style="24" customWidth="1"/>
    <col min="13604" max="13605" width="5" style="24" customWidth="1"/>
    <col min="13606" max="13606" width="1.7109375" style="24" customWidth="1"/>
    <col min="13607" max="13607" width="5.42578125" style="24" customWidth="1"/>
    <col min="13608" max="13609" width="5" style="24" customWidth="1"/>
    <col min="13610" max="13610" width="1.7109375" style="24" customWidth="1"/>
    <col min="13611" max="13613" width="5.140625" style="24" customWidth="1"/>
    <col min="13614" max="13614" width="1.7109375" style="24" customWidth="1"/>
    <col min="13615" max="13615" width="5.28515625" style="24" customWidth="1"/>
    <col min="13616" max="13617" width="5.140625" style="24" customWidth="1"/>
    <col min="13618" max="13618" width="1.7109375" style="24" customWidth="1"/>
    <col min="13619" max="13619" width="5.42578125" style="24" customWidth="1"/>
    <col min="13620" max="13621" width="5" style="24" customWidth="1"/>
    <col min="13622" max="13622" width="1.7109375" style="24" customWidth="1"/>
    <col min="13623" max="13624" width="5.42578125" style="24" customWidth="1"/>
    <col min="13625" max="13625" width="5.28515625" style="24" customWidth="1"/>
    <col min="13626" max="13824" width="9.85546875" style="24"/>
    <col min="13825" max="13825" width="12.85546875" style="24" customWidth="1"/>
    <col min="13826" max="13826" width="6.42578125" style="24" bestFit="1" customWidth="1"/>
    <col min="13827" max="13828" width="6.28515625" style="24" bestFit="1" customWidth="1"/>
    <col min="13829" max="13829" width="1.42578125" style="24" customWidth="1"/>
    <col min="13830" max="13830" width="6.42578125" style="24" customWidth="1"/>
    <col min="13831" max="13831" width="5" style="24" customWidth="1"/>
    <col min="13832" max="13832" width="4.85546875" style="24" customWidth="1"/>
    <col min="13833" max="13833" width="1.42578125" style="24" customWidth="1"/>
    <col min="13834" max="13836" width="5.5703125" style="24" bestFit="1" customWidth="1"/>
    <col min="13837" max="13837" width="1.42578125" style="24" customWidth="1"/>
    <col min="13838" max="13838" width="5.5703125" style="24" customWidth="1"/>
    <col min="13839" max="13839" width="4.85546875" style="24" customWidth="1"/>
    <col min="13840" max="13840" width="5.42578125" style="24" bestFit="1" customWidth="1"/>
    <col min="13841" max="13841" width="1.42578125" style="24" customWidth="1"/>
    <col min="13842" max="13842" width="5.5703125" style="24" bestFit="1" customWidth="1"/>
    <col min="13843" max="13843" width="5" style="24" customWidth="1"/>
    <col min="13844" max="13844" width="5.5703125" style="24" bestFit="1" customWidth="1"/>
    <col min="13845" max="13845" width="1.42578125" style="24" customWidth="1"/>
    <col min="13846" max="13846" width="5" style="24" customWidth="1"/>
    <col min="13847" max="13847" width="4.85546875" style="24" customWidth="1"/>
    <col min="13848" max="13848" width="4.7109375" style="24" customWidth="1"/>
    <col min="13849" max="13849" width="1.42578125" style="24" customWidth="1"/>
    <col min="13850" max="13850" width="5.140625" style="24" bestFit="1" customWidth="1"/>
    <col min="13851" max="13851" width="3.7109375" style="24" customWidth="1"/>
    <col min="13852" max="13852" width="4.5703125" style="24" customWidth="1"/>
    <col min="13853" max="13853" width="9.85546875" style="24" customWidth="1"/>
    <col min="13854" max="13854" width="11.42578125" style="24" customWidth="1"/>
    <col min="13855" max="13857" width="6" style="24" customWidth="1"/>
    <col min="13858" max="13858" width="1.7109375" style="24" customWidth="1"/>
    <col min="13859" max="13859" width="5.85546875" style="24" customWidth="1"/>
    <col min="13860" max="13861" width="5" style="24" customWidth="1"/>
    <col min="13862" max="13862" width="1.7109375" style="24" customWidth="1"/>
    <col min="13863" max="13863" width="5.42578125" style="24" customWidth="1"/>
    <col min="13864" max="13865" width="5" style="24" customWidth="1"/>
    <col min="13866" max="13866" width="1.7109375" style="24" customWidth="1"/>
    <col min="13867" max="13869" width="5.140625" style="24" customWidth="1"/>
    <col min="13870" max="13870" width="1.7109375" style="24" customWidth="1"/>
    <col min="13871" max="13871" width="5.28515625" style="24" customWidth="1"/>
    <col min="13872" max="13873" width="5.140625" style="24" customWidth="1"/>
    <col min="13874" max="13874" width="1.7109375" style="24" customWidth="1"/>
    <col min="13875" max="13875" width="5.42578125" style="24" customWidth="1"/>
    <col min="13876" max="13877" width="5" style="24" customWidth="1"/>
    <col min="13878" max="13878" width="1.7109375" style="24" customWidth="1"/>
    <col min="13879" max="13880" width="5.42578125" style="24" customWidth="1"/>
    <col min="13881" max="13881" width="5.28515625" style="24" customWidth="1"/>
    <col min="13882" max="14080" width="9.85546875" style="24"/>
    <col min="14081" max="14081" width="12.85546875" style="24" customWidth="1"/>
    <col min="14082" max="14082" width="6.42578125" style="24" bestFit="1" customWidth="1"/>
    <col min="14083" max="14084" width="6.28515625" style="24" bestFit="1" customWidth="1"/>
    <col min="14085" max="14085" width="1.42578125" style="24" customWidth="1"/>
    <col min="14086" max="14086" width="6.42578125" style="24" customWidth="1"/>
    <col min="14087" max="14087" width="5" style="24" customWidth="1"/>
    <col min="14088" max="14088" width="4.85546875" style="24" customWidth="1"/>
    <col min="14089" max="14089" width="1.42578125" style="24" customWidth="1"/>
    <col min="14090" max="14092" width="5.5703125" style="24" bestFit="1" customWidth="1"/>
    <col min="14093" max="14093" width="1.42578125" style="24" customWidth="1"/>
    <col min="14094" max="14094" width="5.5703125" style="24" customWidth="1"/>
    <col min="14095" max="14095" width="4.85546875" style="24" customWidth="1"/>
    <col min="14096" max="14096" width="5.42578125" style="24" bestFit="1" customWidth="1"/>
    <col min="14097" max="14097" width="1.42578125" style="24" customWidth="1"/>
    <col min="14098" max="14098" width="5.5703125" style="24" bestFit="1" customWidth="1"/>
    <col min="14099" max="14099" width="5" style="24" customWidth="1"/>
    <col min="14100" max="14100" width="5.5703125" style="24" bestFit="1" customWidth="1"/>
    <col min="14101" max="14101" width="1.42578125" style="24" customWidth="1"/>
    <col min="14102" max="14102" width="5" style="24" customWidth="1"/>
    <col min="14103" max="14103" width="4.85546875" style="24" customWidth="1"/>
    <col min="14104" max="14104" width="4.7109375" style="24" customWidth="1"/>
    <col min="14105" max="14105" width="1.42578125" style="24" customWidth="1"/>
    <col min="14106" max="14106" width="5.140625" style="24" bestFit="1" customWidth="1"/>
    <col min="14107" max="14107" width="3.7109375" style="24" customWidth="1"/>
    <col min="14108" max="14108" width="4.5703125" style="24" customWidth="1"/>
    <col min="14109" max="14109" width="9.85546875" style="24" customWidth="1"/>
    <col min="14110" max="14110" width="11.42578125" style="24" customWidth="1"/>
    <col min="14111" max="14113" width="6" style="24" customWidth="1"/>
    <col min="14114" max="14114" width="1.7109375" style="24" customWidth="1"/>
    <col min="14115" max="14115" width="5.85546875" style="24" customWidth="1"/>
    <col min="14116" max="14117" width="5" style="24" customWidth="1"/>
    <col min="14118" max="14118" width="1.7109375" style="24" customWidth="1"/>
    <col min="14119" max="14119" width="5.42578125" style="24" customWidth="1"/>
    <col min="14120" max="14121" width="5" style="24" customWidth="1"/>
    <col min="14122" max="14122" width="1.7109375" style="24" customWidth="1"/>
    <col min="14123" max="14125" width="5.140625" style="24" customWidth="1"/>
    <col min="14126" max="14126" width="1.7109375" style="24" customWidth="1"/>
    <col min="14127" max="14127" width="5.28515625" style="24" customWidth="1"/>
    <col min="14128" max="14129" width="5.140625" style="24" customWidth="1"/>
    <col min="14130" max="14130" width="1.7109375" style="24" customWidth="1"/>
    <col min="14131" max="14131" width="5.42578125" style="24" customWidth="1"/>
    <col min="14132" max="14133" width="5" style="24" customWidth="1"/>
    <col min="14134" max="14134" width="1.7109375" style="24" customWidth="1"/>
    <col min="14135" max="14136" width="5.42578125" style="24" customWidth="1"/>
    <col min="14137" max="14137" width="5.28515625" style="24" customWidth="1"/>
    <col min="14138" max="14336" width="9.85546875" style="24"/>
    <col min="14337" max="14337" width="12.85546875" style="24" customWidth="1"/>
    <col min="14338" max="14338" width="6.42578125" style="24" bestFit="1" customWidth="1"/>
    <col min="14339" max="14340" width="6.28515625" style="24" bestFit="1" customWidth="1"/>
    <col min="14341" max="14341" width="1.42578125" style="24" customWidth="1"/>
    <col min="14342" max="14342" width="6.42578125" style="24" customWidth="1"/>
    <col min="14343" max="14343" width="5" style="24" customWidth="1"/>
    <col min="14344" max="14344" width="4.85546875" style="24" customWidth="1"/>
    <col min="14345" max="14345" width="1.42578125" style="24" customWidth="1"/>
    <col min="14346" max="14348" width="5.5703125" style="24" bestFit="1" customWidth="1"/>
    <col min="14349" max="14349" width="1.42578125" style="24" customWidth="1"/>
    <col min="14350" max="14350" width="5.5703125" style="24" customWidth="1"/>
    <col min="14351" max="14351" width="4.85546875" style="24" customWidth="1"/>
    <col min="14352" max="14352" width="5.42578125" style="24" bestFit="1" customWidth="1"/>
    <col min="14353" max="14353" width="1.42578125" style="24" customWidth="1"/>
    <col min="14354" max="14354" width="5.5703125" style="24" bestFit="1" customWidth="1"/>
    <col min="14355" max="14355" width="5" style="24" customWidth="1"/>
    <col min="14356" max="14356" width="5.5703125" style="24" bestFit="1" customWidth="1"/>
    <col min="14357" max="14357" width="1.42578125" style="24" customWidth="1"/>
    <col min="14358" max="14358" width="5" style="24" customWidth="1"/>
    <col min="14359" max="14359" width="4.85546875" style="24" customWidth="1"/>
    <col min="14360" max="14360" width="4.7109375" style="24" customWidth="1"/>
    <col min="14361" max="14361" width="1.42578125" style="24" customWidth="1"/>
    <col min="14362" max="14362" width="5.140625" style="24" bestFit="1" customWidth="1"/>
    <col min="14363" max="14363" width="3.7109375" style="24" customWidth="1"/>
    <col min="14364" max="14364" width="4.5703125" style="24" customWidth="1"/>
    <col min="14365" max="14365" width="9.85546875" style="24" customWidth="1"/>
    <col min="14366" max="14366" width="11.42578125" style="24" customWidth="1"/>
    <col min="14367" max="14369" width="6" style="24" customWidth="1"/>
    <col min="14370" max="14370" width="1.7109375" style="24" customWidth="1"/>
    <col min="14371" max="14371" width="5.85546875" style="24" customWidth="1"/>
    <col min="14372" max="14373" width="5" style="24" customWidth="1"/>
    <col min="14374" max="14374" width="1.7109375" style="24" customWidth="1"/>
    <col min="14375" max="14375" width="5.42578125" style="24" customWidth="1"/>
    <col min="14376" max="14377" width="5" style="24" customWidth="1"/>
    <col min="14378" max="14378" width="1.7109375" style="24" customWidth="1"/>
    <col min="14379" max="14381" width="5.140625" style="24" customWidth="1"/>
    <col min="14382" max="14382" width="1.7109375" style="24" customWidth="1"/>
    <col min="14383" max="14383" width="5.28515625" style="24" customWidth="1"/>
    <col min="14384" max="14385" width="5.140625" style="24" customWidth="1"/>
    <col min="14386" max="14386" width="1.7109375" style="24" customWidth="1"/>
    <col min="14387" max="14387" width="5.42578125" style="24" customWidth="1"/>
    <col min="14388" max="14389" width="5" style="24" customWidth="1"/>
    <col min="14390" max="14390" width="1.7109375" style="24" customWidth="1"/>
    <col min="14391" max="14392" width="5.42578125" style="24" customWidth="1"/>
    <col min="14393" max="14393" width="5.28515625" style="24" customWidth="1"/>
    <col min="14394" max="14592" width="9.85546875" style="24"/>
    <col min="14593" max="14593" width="12.85546875" style="24" customWidth="1"/>
    <col min="14594" max="14594" width="6.42578125" style="24" bestFit="1" customWidth="1"/>
    <col min="14595" max="14596" width="6.28515625" style="24" bestFit="1" customWidth="1"/>
    <col min="14597" max="14597" width="1.42578125" style="24" customWidth="1"/>
    <col min="14598" max="14598" width="6.42578125" style="24" customWidth="1"/>
    <col min="14599" max="14599" width="5" style="24" customWidth="1"/>
    <col min="14600" max="14600" width="4.85546875" style="24" customWidth="1"/>
    <col min="14601" max="14601" width="1.42578125" style="24" customWidth="1"/>
    <col min="14602" max="14604" width="5.5703125" style="24" bestFit="1" customWidth="1"/>
    <col min="14605" max="14605" width="1.42578125" style="24" customWidth="1"/>
    <col min="14606" max="14606" width="5.5703125" style="24" customWidth="1"/>
    <col min="14607" max="14607" width="4.85546875" style="24" customWidth="1"/>
    <col min="14608" max="14608" width="5.42578125" style="24" bestFit="1" customWidth="1"/>
    <col min="14609" max="14609" width="1.42578125" style="24" customWidth="1"/>
    <col min="14610" max="14610" width="5.5703125" style="24" bestFit="1" customWidth="1"/>
    <col min="14611" max="14611" width="5" style="24" customWidth="1"/>
    <col min="14612" max="14612" width="5.5703125" style="24" bestFit="1" customWidth="1"/>
    <col min="14613" max="14613" width="1.42578125" style="24" customWidth="1"/>
    <col min="14614" max="14614" width="5" style="24" customWidth="1"/>
    <col min="14615" max="14615" width="4.85546875" style="24" customWidth="1"/>
    <col min="14616" max="14616" width="4.7109375" style="24" customWidth="1"/>
    <col min="14617" max="14617" width="1.42578125" style="24" customWidth="1"/>
    <col min="14618" max="14618" width="5.140625" style="24" bestFit="1" customWidth="1"/>
    <col min="14619" max="14619" width="3.7109375" style="24" customWidth="1"/>
    <col min="14620" max="14620" width="4.5703125" style="24" customWidth="1"/>
    <col min="14621" max="14621" width="9.85546875" style="24" customWidth="1"/>
    <col min="14622" max="14622" width="11.42578125" style="24" customWidth="1"/>
    <col min="14623" max="14625" width="6" style="24" customWidth="1"/>
    <col min="14626" max="14626" width="1.7109375" style="24" customWidth="1"/>
    <col min="14627" max="14627" width="5.85546875" style="24" customWidth="1"/>
    <col min="14628" max="14629" width="5" style="24" customWidth="1"/>
    <col min="14630" max="14630" width="1.7109375" style="24" customWidth="1"/>
    <col min="14631" max="14631" width="5.42578125" style="24" customWidth="1"/>
    <col min="14632" max="14633" width="5" style="24" customWidth="1"/>
    <col min="14634" max="14634" width="1.7109375" style="24" customWidth="1"/>
    <col min="14635" max="14637" width="5.140625" style="24" customWidth="1"/>
    <col min="14638" max="14638" width="1.7109375" style="24" customWidth="1"/>
    <col min="14639" max="14639" width="5.28515625" style="24" customWidth="1"/>
    <col min="14640" max="14641" width="5.140625" style="24" customWidth="1"/>
    <col min="14642" max="14642" width="1.7109375" style="24" customWidth="1"/>
    <col min="14643" max="14643" width="5.42578125" style="24" customWidth="1"/>
    <col min="14644" max="14645" width="5" style="24" customWidth="1"/>
    <col min="14646" max="14646" width="1.7109375" style="24" customWidth="1"/>
    <col min="14647" max="14648" width="5.42578125" style="24" customWidth="1"/>
    <col min="14649" max="14649" width="5.28515625" style="24" customWidth="1"/>
    <col min="14650" max="14848" width="9.85546875" style="24"/>
    <col min="14849" max="14849" width="12.85546875" style="24" customWidth="1"/>
    <col min="14850" max="14850" width="6.42578125" style="24" bestFit="1" customWidth="1"/>
    <col min="14851" max="14852" width="6.28515625" style="24" bestFit="1" customWidth="1"/>
    <col min="14853" max="14853" width="1.42578125" style="24" customWidth="1"/>
    <col min="14854" max="14854" width="6.42578125" style="24" customWidth="1"/>
    <col min="14855" max="14855" width="5" style="24" customWidth="1"/>
    <col min="14856" max="14856" width="4.85546875" style="24" customWidth="1"/>
    <col min="14857" max="14857" width="1.42578125" style="24" customWidth="1"/>
    <col min="14858" max="14860" width="5.5703125" style="24" bestFit="1" customWidth="1"/>
    <col min="14861" max="14861" width="1.42578125" style="24" customWidth="1"/>
    <col min="14862" max="14862" width="5.5703125" style="24" customWidth="1"/>
    <col min="14863" max="14863" width="4.85546875" style="24" customWidth="1"/>
    <col min="14864" max="14864" width="5.42578125" style="24" bestFit="1" customWidth="1"/>
    <col min="14865" max="14865" width="1.42578125" style="24" customWidth="1"/>
    <col min="14866" max="14866" width="5.5703125" style="24" bestFit="1" customWidth="1"/>
    <col min="14867" max="14867" width="5" style="24" customWidth="1"/>
    <col min="14868" max="14868" width="5.5703125" style="24" bestFit="1" customWidth="1"/>
    <col min="14869" max="14869" width="1.42578125" style="24" customWidth="1"/>
    <col min="14870" max="14870" width="5" style="24" customWidth="1"/>
    <col min="14871" max="14871" width="4.85546875" style="24" customWidth="1"/>
    <col min="14872" max="14872" width="4.7109375" style="24" customWidth="1"/>
    <col min="14873" max="14873" width="1.42578125" style="24" customWidth="1"/>
    <col min="14874" max="14874" width="5.140625" style="24" bestFit="1" customWidth="1"/>
    <col min="14875" max="14875" width="3.7109375" style="24" customWidth="1"/>
    <col min="14876" max="14876" width="4.5703125" style="24" customWidth="1"/>
    <col min="14877" max="14877" width="9.85546875" style="24" customWidth="1"/>
    <col min="14878" max="14878" width="11.42578125" style="24" customWidth="1"/>
    <col min="14879" max="14881" width="6" style="24" customWidth="1"/>
    <col min="14882" max="14882" width="1.7109375" style="24" customWidth="1"/>
    <col min="14883" max="14883" width="5.85546875" style="24" customWidth="1"/>
    <col min="14884" max="14885" width="5" style="24" customWidth="1"/>
    <col min="14886" max="14886" width="1.7109375" style="24" customWidth="1"/>
    <col min="14887" max="14887" width="5.42578125" style="24" customWidth="1"/>
    <col min="14888" max="14889" width="5" style="24" customWidth="1"/>
    <col min="14890" max="14890" width="1.7109375" style="24" customWidth="1"/>
    <col min="14891" max="14893" width="5.140625" style="24" customWidth="1"/>
    <col min="14894" max="14894" width="1.7109375" style="24" customWidth="1"/>
    <col min="14895" max="14895" width="5.28515625" style="24" customWidth="1"/>
    <col min="14896" max="14897" width="5.140625" style="24" customWidth="1"/>
    <col min="14898" max="14898" width="1.7109375" style="24" customWidth="1"/>
    <col min="14899" max="14899" width="5.42578125" style="24" customWidth="1"/>
    <col min="14900" max="14901" width="5" style="24" customWidth="1"/>
    <col min="14902" max="14902" width="1.7109375" style="24" customWidth="1"/>
    <col min="14903" max="14904" width="5.42578125" style="24" customWidth="1"/>
    <col min="14905" max="14905" width="5.28515625" style="24" customWidth="1"/>
    <col min="14906" max="15104" width="9.85546875" style="24"/>
    <col min="15105" max="15105" width="12.85546875" style="24" customWidth="1"/>
    <col min="15106" max="15106" width="6.42578125" style="24" bestFit="1" customWidth="1"/>
    <col min="15107" max="15108" width="6.28515625" style="24" bestFit="1" customWidth="1"/>
    <col min="15109" max="15109" width="1.42578125" style="24" customWidth="1"/>
    <col min="15110" max="15110" width="6.42578125" style="24" customWidth="1"/>
    <col min="15111" max="15111" width="5" style="24" customWidth="1"/>
    <col min="15112" max="15112" width="4.85546875" style="24" customWidth="1"/>
    <col min="15113" max="15113" width="1.42578125" style="24" customWidth="1"/>
    <col min="15114" max="15116" width="5.5703125" style="24" bestFit="1" customWidth="1"/>
    <col min="15117" max="15117" width="1.42578125" style="24" customWidth="1"/>
    <col min="15118" max="15118" width="5.5703125" style="24" customWidth="1"/>
    <col min="15119" max="15119" width="4.85546875" style="24" customWidth="1"/>
    <col min="15120" max="15120" width="5.42578125" style="24" bestFit="1" customWidth="1"/>
    <col min="15121" max="15121" width="1.42578125" style="24" customWidth="1"/>
    <col min="15122" max="15122" width="5.5703125" style="24" bestFit="1" customWidth="1"/>
    <col min="15123" max="15123" width="5" style="24" customWidth="1"/>
    <col min="15124" max="15124" width="5.5703125" style="24" bestFit="1" customWidth="1"/>
    <col min="15125" max="15125" width="1.42578125" style="24" customWidth="1"/>
    <col min="15126" max="15126" width="5" style="24" customWidth="1"/>
    <col min="15127" max="15127" width="4.85546875" style="24" customWidth="1"/>
    <col min="15128" max="15128" width="4.7109375" style="24" customWidth="1"/>
    <col min="15129" max="15129" width="1.42578125" style="24" customWidth="1"/>
    <col min="15130" max="15130" width="5.140625" style="24" bestFit="1" customWidth="1"/>
    <col min="15131" max="15131" width="3.7109375" style="24" customWidth="1"/>
    <col min="15132" max="15132" width="4.5703125" style="24" customWidth="1"/>
    <col min="15133" max="15133" width="9.85546875" style="24" customWidth="1"/>
    <col min="15134" max="15134" width="11.42578125" style="24" customWidth="1"/>
    <col min="15135" max="15137" width="6" style="24" customWidth="1"/>
    <col min="15138" max="15138" width="1.7109375" style="24" customWidth="1"/>
    <col min="15139" max="15139" width="5.85546875" style="24" customWidth="1"/>
    <col min="15140" max="15141" width="5" style="24" customWidth="1"/>
    <col min="15142" max="15142" width="1.7109375" style="24" customWidth="1"/>
    <col min="15143" max="15143" width="5.42578125" style="24" customWidth="1"/>
    <col min="15144" max="15145" width="5" style="24" customWidth="1"/>
    <col min="15146" max="15146" width="1.7109375" style="24" customWidth="1"/>
    <col min="15147" max="15149" width="5.140625" style="24" customWidth="1"/>
    <col min="15150" max="15150" width="1.7109375" style="24" customWidth="1"/>
    <col min="15151" max="15151" width="5.28515625" style="24" customWidth="1"/>
    <col min="15152" max="15153" width="5.140625" style="24" customWidth="1"/>
    <col min="15154" max="15154" width="1.7109375" style="24" customWidth="1"/>
    <col min="15155" max="15155" width="5.42578125" style="24" customWidth="1"/>
    <col min="15156" max="15157" width="5" style="24" customWidth="1"/>
    <col min="15158" max="15158" width="1.7109375" style="24" customWidth="1"/>
    <col min="15159" max="15160" width="5.42578125" style="24" customWidth="1"/>
    <col min="15161" max="15161" width="5.28515625" style="24" customWidth="1"/>
    <col min="15162" max="15360" width="9.85546875" style="24"/>
    <col min="15361" max="15361" width="12.85546875" style="24" customWidth="1"/>
    <col min="15362" max="15362" width="6.42578125" style="24" bestFit="1" customWidth="1"/>
    <col min="15363" max="15364" width="6.28515625" style="24" bestFit="1" customWidth="1"/>
    <col min="15365" max="15365" width="1.42578125" style="24" customWidth="1"/>
    <col min="15366" max="15366" width="6.42578125" style="24" customWidth="1"/>
    <col min="15367" max="15367" width="5" style="24" customWidth="1"/>
    <col min="15368" max="15368" width="4.85546875" style="24" customWidth="1"/>
    <col min="15369" max="15369" width="1.42578125" style="24" customWidth="1"/>
    <col min="15370" max="15372" width="5.5703125" style="24" bestFit="1" customWidth="1"/>
    <col min="15373" max="15373" width="1.42578125" style="24" customWidth="1"/>
    <col min="15374" max="15374" width="5.5703125" style="24" customWidth="1"/>
    <col min="15375" max="15375" width="4.85546875" style="24" customWidth="1"/>
    <col min="15376" max="15376" width="5.42578125" style="24" bestFit="1" customWidth="1"/>
    <col min="15377" max="15377" width="1.42578125" style="24" customWidth="1"/>
    <col min="15378" max="15378" width="5.5703125" style="24" bestFit="1" customWidth="1"/>
    <col min="15379" max="15379" width="5" style="24" customWidth="1"/>
    <col min="15380" max="15380" width="5.5703125" style="24" bestFit="1" customWidth="1"/>
    <col min="15381" max="15381" width="1.42578125" style="24" customWidth="1"/>
    <col min="15382" max="15382" width="5" style="24" customWidth="1"/>
    <col min="15383" max="15383" width="4.85546875" style="24" customWidth="1"/>
    <col min="15384" max="15384" width="4.7109375" style="24" customWidth="1"/>
    <col min="15385" max="15385" width="1.42578125" style="24" customWidth="1"/>
    <col min="15386" max="15386" width="5.140625" style="24" bestFit="1" customWidth="1"/>
    <col min="15387" max="15387" width="3.7109375" style="24" customWidth="1"/>
    <col min="15388" max="15388" width="4.5703125" style="24" customWidth="1"/>
    <col min="15389" max="15389" width="9.85546875" style="24" customWidth="1"/>
    <col min="15390" max="15390" width="11.42578125" style="24" customWidth="1"/>
    <col min="15391" max="15393" width="6" style="24" customWidth="1"/>
    <col min="15394" max="15394" width="1.7109375" style="24" customWidth="1"/>
    <col min="15395" max="15395" width="5.85546875" style="24" customWidth="1"/>
    <col min="15396" max="15397" width="5" style="24" customWidth="1"/>
    <col min="15398" max="15398" width="1.7109375" style="24" customWidth="1"/>
    <col min="15399" max="15399" width="5.42578125" style="24" customWidth="1"/>
    <col min="15400" max="15401" width="5" style="24" customWidth="1"/>
    <col min="15402" max="15402" width="1.7109375" style="24" customWidth="1"/>
    <col min="15403" max="15405" width="5.140625" style="24" customWidth="1"/>
    <col min="15406" max="15406" width="1.7109375" style="24" customWidth="1"/>
    <col min="15407" max="15407" width="5.28515625" style="24" customWidth="1"/>
    <col min="15408" max="15409" width="5.140625" style="24" customWidth="1"/>
    <col min="15410" max="15410" width="1.7109375" style="24" customWidth="1"/>
    <col min="15411" max="15411" width="5.42578125" style="24" customWidth="1"/>
    <col min="15412" max="15413" width="5" style="24" customWidth="1"/>
    <col min="15414" max="15414" width="1.7109375" style="24" customWidth="1"/>
    <col min="15415" max="15416" width="5.42578125" style="24" customWidth="1"/>
    <col min="15417" max="15417" width="5.28515625" style="24" customWidth="1"/>
    <col min="15418" max="15616" width="9.85546875" style="24"/>
    <col min="15617" max="15617" width="12.85546875" style="24" customWidth="1"/>
    <col min="15618" max="15618" width="6.42578125" style="24" bestFit="1" customWidth="1"/>
    <col min="15619" max="15620" width="6.28515625" style="24" bestFit="1" customWidth="1"/>
    <col min="15621" max="15621" width="1.42578125" style="24" customWidth="1"/>
    <col min="15622" max="15622" width="6.42578125" style="24" customWidth="1"/>
    <col min="15623" max="15623" width="5" style="24" customWidth="1"/>
    <col min="15624" max="15624" width="4.85546875" style="24" customWidth="1"/>
    <col min="15625" max="15625" width="1.42578125" style="24" customWidth="1"/>
    <col min="15626" max="15628" width="5.5703125" style="24" bestFit="1" customWidth="1"/>
    <col min="15629" max="15629" width="1.42578125" style="24" customWidth="1"/>
    <col min="15630" max="15630" width="5.5703125" style="24" customWidth="1"/>
    <col min="15631" max="15631" width="4.85546875" style="24" customWidth="1"/>
    <col min="15632" max="15632" width="5.42578125" style="24" bestFit="1" customWidth="1"/>
    <col min="15633" max="15633" width="1.42578125" style="24" customWidth="1"/>
    <col min="15634" max="15634" width="5.5703125" style="24" bestFit="1" customWidth="1"/>
    <col min="15635" max="15635" width="5" style="24" customWidth="1"/>
    <col min="15636" max="15636" width="5.5703125" style="24" bestFit="1" customWidth="1"/>
    <col min="15637" max="15637" width="1.42578125" style="24" customWidth="1"/>
    <col min="15638" max="15638" width="5" style="24" customWidth="1"/>
    <col min="15639" max="15639" width="4.85546875" style="24" customWidth="1"/>
    <col min="15640" max="15640" width="4.7109375" style="24" customWidth="1"/>
    <col min="15641" max="15641" width="1.42578125" style="24" customWidth="1"/>
    <col min="15642" max="15642" width="5.140625" style="24" bestFit="1" customWidth="1"/>
    <col min="15643" max="15643" width="3.7109375" style="24" customWidth="1"/>
    <col min="15644" max="15644" width="4.5703125" style="24" customWidth="1"/>
    <col min="15645" max="15645" width="9.85546875" style="24" customWidth="1"/>
    <col min="15646" max="15646" width="11.42578125" style="24" customWidth="1"/>
    <col min="15647" max="15649" width="6" style="24" customWidth="1"/>
    <col min="15650" max="15650" width="1.7109375" style="24" customWidth="1"/>
    <col min="15651" max="15651" width="5.85546875" style="24" customWidth="1"/>
    <col min="15652" max="15653" width="5" style="24" customWidth="1"/>
    <col min="15654" max="15654" width="1.7109375" style="24" customWidth="1"/>
    <col min="15655" max="15655" width="5.42578125" style="24" customWidth="1"/>
    <col min="15656" max="15657" width="5" style="24" customWidth="1"/>
    <col min="15658" max="15658" width="1.7109375" style="24" customWidth="1"/>
    <col min="15659" max="15661" width="5.140625" style="24" customWidth="1"/>
    <col min="15662" max="15662" width="1.7109375" style="24" customWidth="1"/>
    <col min="15663" max="15663" width="5.28515625" style="24" customWidth="1"/>
    <col min="15664" max="15665" width="5.140625" style="24" customWidth="1"/>
    <col min="15666" max="15666" width="1.7109375" style="24" customWidth="1"/>
    <col min="15667" max="15667" width="5.42578125" style="24" customWidth="1"/>
    <col min="15668" max="15669" width="5" style="24" customWidth="1"/>
    <col min="15670" max="15670" width="1.7109375" style="24" customWidth="1"/>
    <col min="15671" max="15672" width="5.42578125" style="24" customWidth="1"/>
    <col min="15673" max="15673" width="5.28515625" style="24" customWidth="1"/>
    <col min="15674" max="15872" width="9.85546875" style="24"/>
    <col min="15873" max="15873" width="12.85546875" style="24" customWidth="1"/>
    <col min="15874" max="15874" width="6.42578125" style="24" bestFit="1" customWidth="1"/>
    <col min="15875" max="15876" width="6.28515625" style="24" bestFit="1" customWidth="1"/>
    <col min="15877" max="15877" width="1.42578125" style="24" customWidth="1"/>
    <col min="15878" max="15878" width="6.42578125" style="24" customWidth="1"/>
    <col min="15879" max="15879" width="5" style="24" customWidth="1"/>
    <col min="15880" max="15880" width="4.85546875" style="24" customWidth="1"/>
    <col min="15881" max="15881" width="1.42578125" style="24" customWidth="1"/>
    <col min="15882" max="15884" width="5.5703125" style="24" bestFit="1" customWidth="1"/>
    <col min="15885" max="15885" width="1.42578125" style="24" customWidth="1"/>
    <col min="15886" max="15886" width="5.5703125" style="24" customWidth="1"/>
    <col min="15887" max="15887" width="4.85546875" style="24" customWidth="1"/>
    <col min="15888" max="15888" width="5.42578125" style="24" bestFit="1" customWidth="1"/>
    <col min="15889" max="15889" width="1.42578125" style="24" customWidth="1"/>
    <col min="15890" max="15890" width="5.5703125" style="24" bestFit="1" customWidth="1"/>
    <col min="15891" max="15891" width="5" style="24" customWidth="1"/>
    <col min="15892" max="15892" width="5.5703125" style="24" bestFit="1" customWidth="1"/>
    <col min="15893" max="15893" width="1.42578125" style="24" customWidth="1"/>
    <col min="15894" max="15894" width="5" style="24" customWidth="1"/>
    <col min="15895" max="15895" width="4.85546875" style="24" customWidth="1"/>
    <col min="15896" max="15896" width="4.7109375" style="24" customWidth="1"/>
    <col min="15897" max="15897" width="1.42578125" style="24" customWidth="1"/>
    <col min="15898" max="15898" width="5.140625" style="24" bestFit="1" customWidth="1"/>
    <col min="15899" max="15899" width="3.7109375" style="24" customWidth="1"/>
    <col min="15900" max="15900" width="4.5703125" style="24" customWidth="1"/>
    <col min="15901" max="15901" width="9.85546875" style="24" customWidth="1"/>
    <col min="15902" max="15902" width="11.42578125" style="24" customWidth="1"/>
    <col min="15903" max="15905" width="6" style="24" customWidth="1"/>
    <col min="15906" max="15906" width="1.7109375" style="24" customWidth="1"/>
    <col min="15907" max="15907" width="5.85546875" style="24" customWidth="1"/>
    <col min="15908" max="15909" width="5" style="24" customWidth="1"/>
    <col min="15910" max="15910" width="1.7109375" style="24" customWidth="1"/>
    <col min="15911" max="15911" width="5.42578125" style="24" customWidth="1"/>
    <col min="15912" max="15913" width="5" style="24" customWidth="1"/>
    <col min="15914" max="15914" width="1.7109375" style="24" customWidth="1"/>
    <col min="15915" max="15917" width="5.140625" style="24" customWidth="1"/>
    <col min="15918" max="15918" width="1.7109375" style="24" customWidth="1"/>
    <col min="15919" max="15919" width="5.28515625" style="24" customWidth="1"/>
    <col min="15920" max="15921" width="5.140625" style="24" customWidth="1"/>
    <col min="15922" max="15922" width="1.7109375" style="24" customWidth="1"/>
    <col min="15923" max="15923" width="5.42578125" style="24" customWidth="1"/>
    <col min="15924" max="15925" width="5" style="24" customWidth="1"/>
    <col min="15926" max="15926" width="1.7109375" style="24" customWidth="1"/>
    <col min="15927" max="15928" width="5.42578125" style="24" customWidth="1"/>
    <col min="15929" max="15929" width="5.28515625" style="24" customWidth="1"/>
    <col min="15930" max="16128" width="9.85546875" style="24"/>
    <col min="16129" max="16129" width="12.85546875" style="24" customWidth="1"/>
    <col min="16130" max="16130" width="6.42578125" style="24" bestFit="1" customWidth="1"/>
    <col min="16131" max="16132" width="6.28515625" style="24" bestFit="1" customWidth="1"/>
    <col min="16133" max="16133" width="1.42578125" style="24" customWidth="1"/>
    <col min="16134" max="16134" width="6.42578125" style="24" customWidth="1"/>
    <col min="16135" max="16135" width="5" style="24" customWidth="1"/>
    <col min="16136" max="16136" width="4.85546875" style="24" customWidth="1"/>
    <col min="16137" max="16137" width="1.42578125" style="24" customWidth="1"/>
    <col min="16138" max="16140" width="5.5703125" style="24" bestFit="1" customWidth="1"/>
    <col min="16141" max="16141" width="1.42578125" style="24" customWidth="1"/>
    <col min="16142" max="16142" width="5.5703125" style="24" customWidth="1"/>
    <col min="16143" max="16143" width="4.85546875" style="24" customWidth="1"/>
    <col min="16144" max="16144" width="5.42578125" style="24" bestFit="1" customWidth="1"/>
    <col min="16145" max="16145" width="1.42578125" style="24" customWidth="1"/>
    <col min="16146" max="16146" width="5.5703125" style="24" bestFit="1" customWidth="1"/>
    <col min="16147" max="16147" width="5" style="24" customWidth="1"/>
    <col min="16148" max="16148" width="5.5703125" style="24" bestFit="1" customWidth="1"/>
    <col min="16149" max="16149" width="1.42578125" style="24" customWidth="1"/>
    <col min="16150" max="16150" width="5" style="24" customWidth="1"/>
    <col min="16151" max="16151" width="4.85546875" style="24" customWidth="1"/>
    <col min="16152" max="16152" width="4.7109375" style="24" customWidth="1"/>
    <col min="16153" max="16153" width="1.42578125" style="24" customWidth="1"/>
    <col min="16154" max="16154" width="5.140625" style="24" bestFit="1" customWidth="1"/>
    <col min="16155" max="16155" width="3.7109375" style="24" customWidth="1"/>
    <col min="16156" max="16156" width="4.5703125" style="24" customWidth="1"/>
    <col min="16157" max="16157" width="9.85546875" style="24" customWidth="1"/>
    <col min="16158" max="16158" width="11.42578125" style="24" customWidth="1"/>
    <col min="16159" max="16161" width="6" style="24" customWidth="1"/>
    <col min="16162" max="16162" width="1.7109375" style="24" customWidth="1"/>
    <col min="16163" max="16163" width="5.85546875" style="24" customWidth="1"/>
    <col min="16164" max="16165" width="5" style="24" customWidth="1"/>
    <col min="16166" max="16166" width="1.7109375" style="24" customWidth="1"/>
    <col min="16167" max="16167" width="5.42578125" style="24" customWidth="1"/>
    <col min="16168" max="16169" width="5" style="24" customWidth="1"/>
    <col min="16170" max="16170" width="1.7109375" style="24" customWidth="1"/>
    <col min="16171" max="16173" width="5.140625" style="24" customWidth="1"/>
    <col min="16174" max="16174" width="1.7109375" style="24" customWidth="1"/>
    <col min="16175" max="16175" width="5.28515625" style="24" customWidth="1"/>
    <col min="16176" max="16177" width="5.140625" style="24" customWidth="1"/>
    <col min="16178" max="16178" width="1.7109375" style="24" customWidth="1"/>
    <col min="16179" max="16179" width="5.42578125" style="24" customWidth="1"/>
    <col min="16180" max="16181" width="5" style="24" customWidth="1"/>
    <col min="16182" max="16182" width="1.7109375" style="24" customWidth="1"/>
    <col min="16183" max="16184" width="5.42578125" style="24" customWidth="1"/>
    <col min="16185" max="16185" width="5.28515625" style="24" customWidth="1"/>
    <col min="16186" max="16384" width="9.85546875" style="24"/>
  </cols>
  <sheetData>
    <row r="1" spans="1:59" ht="14.25" customHeight="1" thickBot="1" x14ac:dyDescent="0.3">
      <c r="A1" s="316" t="s">
        <v>159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G1" s="258" t="s">
        <v>232</v>
      </c>
    </row>
    <row r="2" spans="1:59" ht="14.25" x14ac:dyDescent="0.25">
      <c r="A2" s="316" t="s">
        <v>213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D2" s="326" t="s">
        <v>99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26" t="s">
        <v>214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6" t="s">
        <v>135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8" t="s">
        <v>141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D5" s="326" t="s">
        <v>80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8" t="s">
        <v>129</v>
      </c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D6" s="326" t="s">
        <v>191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5" thickBot="1" x14ac:dyDescent="0.3">
      <c r="A7" s="22"/>
      <c r="B7" s="22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s="4" customFormat="1" x14ac:dyDescent="0.25">
      <c r="A8" s="308" t="s">
        <v>147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4" t="s">
        <v>147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s="4" customFormat="1" ht="13.5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s="4" customFormat="1" ht="6" customHeight="1" x14ac:dyDescent="0.25">
      <c r="AD10" s="183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7"/>
    </row>
    <row r="11" spans="1:59" s="8" customFormat="1" ht="14.25" customHeight="1" x14ac:dyDescent="0.25">
      <c r="A11" s="26" t="s">
        <v>50</v>
      </c>
      <c r="B11" s="197">
        <f>+B21+B31</f>
        <v>23465</v>
      </c>
      <c r="C11" s="197">
        <f>+C21+C31</f>
        <v>13948</v>
      </c>
      <c r="D11" s="197">
        <f>+D21+D31</f>
        <v>9517</v>
      </c>
      <c r="E11" s="197"/>
      <c r="F11" s="197">
        <f>+F21+F31</f>
        <v>8246</v>
      </c>
      <c r="G11" s="197">
        <f>+G21+G31</f>
        <v>4905</v>
      </c>
      <c r="H11" s="197">
        <f>+H21+H31</f>
        <v>3341</v>
      </c>
      <c r="I11" s="197"/>
      <c r="J11" s="197">
        <f>+J21+J31</f>
        <v>6479</v>
      </c>
      <c r="K11" s="197">
        <f>+K21+K31</f>
        <v>3904</v>
      </c>
      <c r="L11" s="197">
        <f>+L21+L31</f>
        <v>2575</v>
      </c>
      <c r="M11" s="197"/>
      <c r="N11" s="197">
        <f>+N21+N31</f>
        <v>3329</v>
      </c>
      <c r="O11" s="197">
        <f>+O21+O31</f>
        <v>1974</v>
      </c>
      <c r="P11" s="197">
        <f>+P21+P31</f>
        <v>1355</v>
      </c>
      <c r="Q11" s="197"/>
      <c r="R11" s="197">
        <f>+R21+R31</f>
        <v>4338</v>
      </c>
      <c r="S11" s="197">
        <f>+S21+S31</f>
        <v>2545</v>
      </c>
      <c r="T11" s="197">
        <f>+T21+T31</f>
        <v>1793</v>
      </c>
      <c r="U11" s="197"/>
      <c r="V11" s="197">
        <f>+V21+V31</f>
        <v>1073</v>
      </c>
      <c r="W11" s="197">
        <f>+W21+W31</f>
        <v>620</v>
      </c>
      <c r="X11" s="197">
        <f>+X21+X31</f>
        <v>453</v>
      </c>
      <c r="Y11" s="197"/>
      <c r="Z11" s="290">
        <f>+Z21+Z31</f>
        <v>0</v>
      </c>
      <c r="AA11" s="290">
        <f>+AA21+AA31</f>
        <v>0</v>
      </c>
      <c r="AB11" s="290">
        <f>+AB21+AB31</f>
        <v>0</v>
      </c>
      <c r="AD11" s="185" t="s">
        <v>50</v>
      </c>
      <c r="AE11" s="190">
        <f>AE21+AE31</f>
        <v>231376</v>
      </c>
      <c r="AF11" s="190">
        <f t="shared" ref="AF11:BD11" si="0">AF21+AF31</f>
        <v>115746</v>
      </c>
      <c r="AG11" s="190">
        <f t="shared" si="0"/>
        <v>115630</v>
      </c>
      <c r="AH11" s="190"/>
      <c r="AI11" s="190">
        <f t="shared" si="0"/>
        <v>65321</v>
      </c>
      <c r="AJ11" s="190">
        <f t="shared" si="0"/>
        <v>34298</v>
      </c>
      <c r="AK11" s="144">
        <f>+AI11-AJ11</f>
        <v>31023</v>
      </c>
      <c r="AL11" s="190"/>
      <c r="AM11" s="190">
        <f t="shared" si="0"/>
        <v>51089</v>
      </c>
      <c r="AN11" s="190">
        <f t="shared" si="0"/>
        <v>25975</v>
      </c>
      <c r="AO11" s="144">
        <f>+AM11-AN11</f>
        <v>25114</v>
      </c>
      <c r="AP11" s="190"/>
      <c r="AQ11" s="190">
        <f t="shared" si="0"/>
        <v>42110</v>
      </c>
      <c r="AR11" s="190">
        <f t="shared" si="0"/>
        <v>20742</v>
      </c>
      <c r="AS11" s="144">
        <f>+AQ11-AR11</f>
        <v>21368</v>
      </c>
      <c r="AT11" s="190"/>
      <c r="AU11" s="190">
        <f t="shared" si="0"/>
        <v>40622</v>
      </c>
      <c r="AV11" s="190">
        <f t="shared" si="0"/>
        <v>19737</v>
      </c>
      <c r="AW11" s="144">
        <f>+AU11-AV11</f>
        <v>20885</v>
      </c>
      <c r="AX11" s="190"/>
      <c r="AY11" s="190">
        <f t="shared" si="0"/>
        <v>31652</v>
      </c>
      <c r="AZ11" s="190">
        <f t="shared" si="0"/>
        <v>14751</v>
      </c>
      <c r="BA11" s="144">
        <f>+AY11-AZ11</f>
        <v>16901</v>
      </c>
      <c r="BB11" s="190"/>
      <c r="BC11" s="190">
        <f>BC21+BC31</f>
        <v>582</v>
      </c>
      <c r="BD11" s="190">
        <f t="shared" si="0"/>
        <v>243</v>
      </c>
      <c r="BE11" s="144">
        <f>+BC11-BD11</f>
        <v>339</v>
      </c>
    </row>
    <row r="12" spans="1:59" s="4" customFormat="1" ht="6" customHeight="1" x14ac:dyDescent="0.25">
      <c r="A12" s="26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291"/>
      <c r="AA12" s="291"/>
      <c r="AB12" s="291"/>
      <c r="AD12" s="187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</row>
    <row r="13" spans="1:59" s="4" customFormat="1" ht="14.25" customHeight="1" x14ac:dyDescent="0.25">
      <c r="A13" s="4" t="s">
        <v>81</v>
      </c>
      <c r="B13" s="111">
        <f t="shared" ref="B13:D19" si="1">+B23+B33</f>
        <v>9162</v>
      </c>
      <c r="C13" s="111">
        <f t="shared" si="1"/>
        <v>5297</v>
      </c>
      <c r="D13" s="111">
        <f t="shared" si="1"/>
        <v>3865</v>
      </c>
      <c r="E13" s="111"/>
      <c r="F13" s="111">
        <f t="shared" ref="F13:H19" si="2">+F23+F33</f>
        <v>3321</v>
      </c>
      <c r="G13" s="111">
        <f t="shared" si="2"/>
        <v>1946</v>
      </c>
      <c r="H13" s="111">
        <f t="shared" si="2"/>
        <v>1375</v>
      </c>
      <c r="I13" s="111"/>
      <c r="J13" s="111">
        <f t="shared" ref="J13:L19" si="3">+J23+J33</f>
        <v>2463</v>
      </c>
      <c r="K13" s="111">
        <f t="shared" si="3"/>
        <v>1429</v>
      </c>
      <c r="L13" s="111">
        <f t="shared" si="3"/>
        <v>1034</v>
      </c>
      <c r="M13" s="111"/>
      <c r="N13" s="111">
        <f t="shared" ref="N13:P19" si="4">+N23+N33</f>
        <v>1332</v>
      </c>
      <c r="O13" s="111">
        <f t="shared" si="4"/>
        <v>776</v>
      </c>
      <c r="P13" s="111">
        <f t="shared" si="4"/>
        <v>556</v>
      </c>
      <c r="Q13" s="111"/>
      <c r="R13" s="111">
        <f t="shared" ref="R13:T19" si="5">+R23+R33</f>
        <v>1602</v>
      </c>
      <c r="S13" s="111">
        <f t="shared" si="5"/>
        <v>917</v>
      </c>
      <c r="T13" s="111">
        <f t="shared" si="5"/>
        <v>685</v>
      </c>
      <c r="U13" s="111"/>
      <c r="V13" s="111">
        <f t="shared" ref="V13:X19" si="6">+V23+V33</f>
        <v>444</v>
      </c>
      <c r="W13" s="111">
        <f t="shared" si="6"/>
        <v>229</v>
      </c>
      <c r="X13" s="111">
        <f t="shared" si="6"/>
        <v>215</v>
      </c>
      <c r="Y13" s="111"/>
      <c r="Z13" s="291">
        <f t="shared" ref="Z13:AB13" si="7">+Z23+Z33</f>
        <v>0</v>
      </c>
      <c r="AA13" s="291">
        <f t="shared" si="7"/>
        <v>0</v>
      </c>
      <c r="AB13" s="291">
        <f t="shared" si="7"/>
        <v>0</v>
      </c>
      <c r="AD13" s="186" t="s">
        <v>82</v>
      </c>
      <c r="AE13" s="190">
        <f t="shared" ref="AE13:BD19" si="8">AE23+AE33</f>
        <v>77715</v>
      </c>
      <c r="AF13" s="190">
        <f t="shared" si="8"/>
        <v>39057</v>
      </c>
      <c r="AG13" s="190">
        <f t="shared" si="8"/>
        <v>38658</v>
      </c>
      <c r="AH13" s="190"/>
      <c r="AI13" s="190">
        <f t="shared" si="8"/>
        <v>22314</v>
      </c>
      <c r="AJ13" s="190">
        <f t="shared" si="8"/>
        <v>11810</v>
      </c>
      <c r="AK13" s="144">
        <f>+AI13-AJ13</f>
        <v>10504</v>
      </c>
      <c r="AL13" s="190"/>
      <c r="AM13" s="190">
        <f t="shared" si="8"/>
        <v>17255</v>
      </c>
      <c r="AN13" s="190">
        <f t="shared" si="8"/>
        <v>8661</v>
      </c>
      <c r="AO13" s="144">
        <f>+AM13-AN13</f>
        <v>8594</v>
      </c>
      <c r="AP13" s="190"/>
      <c r="AQ13" s="190">
        <f t="shared" si="8"/>
        <v>14422</v>
      </c>
      <c r="AR13" s="190">
        <f t="shared" si="8"/>
        <v>7145</v>
      </c>
      <c r="AS13" s="144">
        <f>+AQ13-AR13</f>
        <v>7277</v>
      </c>
      <c r="AT13" s="190"/>
      <c r="AU13" s="190">
        <f t="shared" si="8"/>
        <v>13283</v>
      </c>
      <c r="AV13" s="190">
        <f t="shared" si="8"/>
        <v>6483</v>
      </c>
      <c r="AW13" s="144">
        <f>+AU13-AV13</f>
        <v>6800</v>
      </c>
      <c r="AX13" s="190"/>
      <c r="AY13" s="190">
        <f t="shared" si="8"/>
        <v>10224</v>
      </c>
      <c r="AZ13" s="190">
        <f t="shared" si="8"/>
        <v>4859</v>
      </c>
      <c r="BA13" s="144">
        <f>+AY13-AZ13</f>
        <v>5365</v>
      </c>
      <c r="BB13" s="190"/>
      <c r="BC13" s="190">
        <f t="shared" si="8"/>
        <v>217</v>
      </c>
      <c r="BD13" s="190">
        <f t="shared" si="8"/>
        <v>99</v>
      </c>
      <c r="BE13" s="144">
        <f>+BC13-BD13</f>
        <v>118</v>
      </c>
    </row>
    <row r="14" spans="1:59" s="4" customFormat="1" ht="14.25" customHeight="1" x14ac:dyDescent="0.25">
      <c r="A14" s="4" t="s">
        <v>83</v>
      </c>
      <c r="B14" s="111">
        <f t="shared" si="1"/>
        <v>4111</v>
      </c>
      <c r="C14" s="111">
        <f t="shared" si="1"/>
        <v>2526</v>
      </c>
      <c r="D14" s="111">
        <f t="shared" si="1"/>
        <v>1585</v>
      </c>
      <c r="E14" s="111"/>
      <c r="F14" s="111">
        <f t="shared" si="2"/>
        <v>1473</v>
      </c>
      <c r="G14" s="111">
        <f t="shared" si="2"/>
        <v>910</v>
      </c>
      <c r="H14" s="111">
        <f t="shared" si="2"/>
        <v>563</v>
      </c>
      <c r="I14" s="111"/>
      <c r="J14" s="111">
        <f t="shared" si="3"/>
        <v>1182</v>
      </c>
      <c r="K14" s="111">
        <f t="shared" si="3"/>
        <v>739</v>
      </c>
      <c r="L14" s="111">
        <f t="shared" si="3"/>
        <v>443</v>
      </c>
      <c r="M14" s="111"/>
      <c r="N14" s="111">
        <f t="shared" si="4"/>
        <v>529</v>
      </c>
      <c r="O14" s="111">
        <f t="shared" si="4"/>
        <v>309</v>
      </c>
      <c r="P14" s="111">
        <f t="shared" si="4"/>
        <v>220</v>
      </c>
      <c r="Q14" s="111"/>
      <c r="R14" s="111">
        <f t="shared" si="5"/>
        <v>748</v>
      </c>
      <c r="S14" s="111">
        <f t="shared" si="5"/>
        <v>455</v>
      </c>
      <c r="T14" s="111">
        <f t="shared" si="5"/>
        <v>293</v>
      </c>
      <c r="U14" s="111"/>
      <c r="V14" s="111">
        <f t="shared" si="6"/>
        <v>179</v>
      </c>
      <c r="W14" s="111">
        <f t="shared" si="6"/>
        <v>113</v>
      </c>
      <c r="X14" s="111">
        <f t="shared" si="6"/>
        <v>66</v>
      </c>
      <c r="Y14" s="111"/>
      <c r="Z14" s="291">
        <f t="shared" ref="Z14:AB14" si="9">+Z24+Z34</f>
        <v>0</v>
      </c>
      <c r="AA14" s="291">
        <f t="shared" si="9"/>
        <v>0</v>
      </c>
      <c r="AB14" s="291">
        <f t="shared" si="9"/>
        <v>0</v>
      </c>
      <c r="AD14" s="145" t="s">
        <v>84</v>
      </c>
      <c r="AE14" s="190">
        <f t="shared" si="8"/>
        <v>44885</v>
      </c>
      <c r="AF14" s="190">
        <f t="shared" si="8"/>
        <v>22342</v>
      </c>
      <c r="AG14" s="190">
        <f t="shared" si="8"/>
        <v>22543</v>
      </c>
      <c r="AH14" s="190"/>
      <c r="AI14" s="190">
        <f t="shared" si="8"/>
        <v>12254</v>
      </c>
      <c r="AJ14" s="190">
        <f t="shared" si="8"/>
        <v>6443</v>
      </c>
      <c r="AK14" s="144">
        <f t="shared" ref="AK14:AK19" si="10">+AI14-AJ14</f>
        <v>5811</v>
      </c>
      <c r="AL14" s="190"/>
      <c r="AM14" s="190">
        <f t="shared" si="8"/>
        <v>9984</v>
      </c>
      <c r="AN14" s="190">
        <f t="shared" si="8"/>
        <v>5072</v>
      </c>
      <c r="AO14" s="144">
        <f t="shared" ref="AO14:AO19" si="11">+AM14-AN14</f>
        <v>4912</v>
      </c>
      <c r="AP14" s="190"/>
      <c r="AQ14" s="190">
        <f t="shared" si="8"/>
        <v>8060</v>
      </c>
      <c r="AR14" s="190">
        <f t="shared" si="8"/>
        <v>3848</v>
      </c>
      <c r="AS14" s="144">
        <f t="shared" ref="AS14:AS19" si="12">+AQ14-AR14</f>
        <v>4212</v>
      </c>
      <c r="AT14" s="190"/>
      <c r="AU14" s="190">
        <f t="shared" si="8"/>
        <v>8056</v>
      </c>
      <c r="AV14" s="190">
        <f t="shared" si="8"/>
        <v>3977</v>
      </c>
      <c r="AW14" s="144">
        <f t="shared" ref="AW14:AW19" si="13">+AU14-AV14</f>
        <v>4079</v>
      </c>
      <c r="AX14" s="190"/>
      <c r="AY14" s="190">
        <f t="shared" si="8"/>
        <v>6424</v>
      </c>
      <c r="AZ14" s="190">
        <f t="shared" si="8"/>
        <v>2961</v>
      </c>
      <c r="BA14" s="144">
        <f t="shared" ref="BA14:BA19" si="14">+AY14-AZ14</f>
        <v>3463</v>
      </c>
      <c r="BB14" s="190"/>
      <c r="BC14" s="190">
        <f t="shared" si="8"/>
        <v>107</v>
      </c>
      <c r="BD14" s="190">
        <f t="shared" si="8"/>
        <v>41</v>
      </c>
      <c r="BE14" s="144">
        <f t="shared" ref="BE14:BE19" si="15">+BC14-BD14</f>
        <v>66</v>
      </c>
    </row>
    <row r="15" spans="1:59" s="4" customFormat="1" ht="14.25" customHeight="1" x14ac:dyDescent="0.25">
      <c r="A15" s="4" t="s">
        <v>85</v>
      </c>
      <c r="B15" s="111">
        <f t="shared" si="1"/>
        <v>3036</v>
      </c>
      <c r="C15" s="111">
        <f t="shared" si="1"/>
        <v>1776</v>
      </c>
      <c r="D15" s="111">
        <f t="shared" si="1"/>
        <v>1260</v>
      </c>
      <c r="E15" s="111"/>
      <c r="F15" s="111">
        <f t="shared" si="2"/>
        <v>1042</v>
      </c>
      <c r="G15" s="111">
        <f t="shared" si="2"/>
        <v>612</v>
      </c>
      <c r="H15" s="111">
        <f t="shared" si="2"/>
        <v>430</v>
      </c>
      <c r="I15" s="111"/>
      <c r="J15" s="111">
        <f t="shared" si="3"/>
        <v>877</v>
      </c>
      <c r="K15" s="111">
        <f t="shared" si="3"/>
        <v>517</v>
      </c>
      <c r="L15" s="111">
        <f t="shared" si="3"/>
        <v>360</v>
      </c>
      <c r="M15" s="111"/>
      <c r="N15" s="111">
        <f t="shared" si="4"/>
        <v>450</v>
      </c>
      <c r="O15" s="111">
        <f t="shared" si="4"/>
        <v>263</v>
      </c>
      <c r="P15" s="111">
        <f t="shared" si="4"/>
        <v>187</v>
      </c>
      <c r="Q15" s="111"/>
      <c r="R15" s="111">
        <f t="shared" si="5"/>
        <v>548</v>
      </c>
      <c r="S15" s="111">
        <f t="shared" si="5"/>
        <v>318</v>
      </c>
      <c r="T15" s="111">
        <f t="shared" si="5"/>
        <v>230</v>
      </c>
      <c r="U15" s="111"/>
      <c r="V15" s="111">
        <f t="shared" si="6"/>
        <v>119</v>
      </c>
      <c r="W15" s="111">
        <f t="shared" si="6"/>
        <v>66</v>
      </c>
      <c r="X15" s="111">
        <f t="shared" si="6"/>
        <v>53</v>
      </c>
      <c r="Y15" s="111"/>
      <c r="Z15" s="291">
        <f t="shared" ref="Z15:AB15" si="16">+Z25+Z35</f>
        <v>0</v>
      </c>
      <c r="AA15" s="291">
        <f t="shared" si="16"/>
        <v>0</v>
      </c>
      <c r="AB15" s="291">
        <f t="shared" si="16"/>
        <v>0</v>
      </c>
      <c r="AD15" s="145" t="s">
        <v>86</v>
      </c>
      <c r="AE15" s="190">
        <f t="shared" si="8"/>
        <v>26290</v>
      </c>
      <c r="AF15" s="190">
        <f t="shared" si="8"/>
        <v>13227</v>
      </c>
      <c r="AG15" s="190">
        <f t="shared" si="8"/>
        <v>13063</v>
      </c>
      <c r="AH15" s="190"/>
      <c r="AI15" s="190">
        <f t="shared" si="8"/>
        <v>7561</v>
      </c>
      <c r="AJ15" s="190">
        <f t="shared" si="8"/>
        <v>4011</v>
      </c>
      <c r="AK15" s="144">
        <f t="shared" si="10"/>
        <v>3550</v>
      </c>
      <c r="AL15" s="190"/>
      <c r="AM15" s="190">
        <f t="shared" si="8"/>
        <v>5700</v>
      </c>
      <c r="AN15" s="190">
        <f t="shared" si="8"/>
        <v>2917</v>
      </c>
      <c r="AO15" s="144">
        <f t="shared" si="11"/>
        <v>2783</v>
      </c>
      <c r="AP15" s="190"/>
      <c r="AQ15" s="190">
        <f t="shared" si="8"/>
        <v>4821</v>
      </c>
      <c r="AR15" s="190">
        <f t="shared" si="8"/>
        <v>2366</v>
      </c>
      <c r="AS15" s="144">
        <f t="shared" si="12"/>
        <v>2455</v>
      </c>
      <c r="AT15" s="190"/>
      <c r="AU15" s="190">
        <f t="shared" si="8"/>
        <v>4650</v>
      </c>
      <c r="AV15" s="190">
        <f t="shared" si="8"/>
        <v>2340</v>
      </c>
      <c r="AW15" s="144">
        <f t="shared" si="13"/>
        <v>2310</v>
      </c>
      <c r="AX15" s="190"/>
      <c r="AY15" s="190">
        <f t="shared" si="8"/>
        <v>3545</v>
      </c>
      <c r="AZ15" s="190">
        <f t="shared" si="8"/>
        <v>1584</v>
      </c>
      <c r="BA15" s="144">
        <f t="shared" si="14"/>
        <v>1961</v>
      </c>
      <c r="BB15" s="190"/>
      <c r="BC15" s="190">
        <f t="shared" si="8"/>
        <v>13</v>
      </c>
      <c r="BD15" s="190">
        <f t="shared" si="8"/>
        <v>9</v>
      </c>
      <c r="BE15" s="144">
        <f t="shared" si="15"/>
        <v>4</v>
      </c>
    </row>
    <row r="16" spans="1:59" s="4" customFormat="1" ht="14.25" customHeight="1" x14ac:dyDescent="0.25">
      <c r="A16" s="4" t="s">
        <v>87</v>
      </c>
      <c r="B16" s="111">
        <f t="shared" si="1"/>
        <v>2166</v>
      </c>
      <c r="C16" s="111">
        <f t="shared" si="1"/>
        <v>1263</v>
      </c>
      <c r="D16" s="111">
        <f t="shared" si="1"/>
        <v>903</v>
      </c>
      <c r="E16" s="111"/>
      <c r="F16" s="111">
        <f t="shared" si="2"/>
        <v>775</v>
      </c>
      <c r="G16" s="111">
        <f t="shared" si="2"/>
        <v>431</v>
      </c>
      <c r="H16" s="111">
        <f t="shared" si="2"/>
        <v>344</v>
      </c>
      <c r="I16" s="111"/>
      <c r="J16" s="111">
        <f t="shared" si="3"/>
        <v>566</v>
      </c>
      <c r="K16" s="111">
        <f t="shared" si="3"/>
        <v>351</v>
      </c>
      <c r="L16" s="111">
        <f t="shared" si="3"/>
        <v>215</v>
      </c>
      <c r="M16" s="111"/>
      <c r="N16" s="111">
        <f t="shared" si="4"/>
        <v>350</v>
      </c>
      <c r="O16" s="111">
        <f t="shared" si="4"/>
        <v>192</v>
      </c>
      <c r="P16" s="111">
        <f t="shared" si="4"/>
        <v>158</v>
      </c>
      <c r="Q16" s="111"/>
      <c r="R16" s="111">
        <f t="shared" si="5"/>
        <v>421</v>
      </c>
      <c r="S16" s="111">
        <f t="shared" si="5"/>
        <v>261</v>
      </c>
      <c r="T16" s="111">
        <f t="shared" si="5"/>
        <v>160</v>
      </c>
      <c r="U16" s="111"/>
      <c r="V16" s="111">
        <f t="shared" si="6"/>
        <v>54</v>
      </c>
      <c r="W16" s="111">
        <f t="shared" si="6"/>
        <v>28</v>
      </c>
      <c r="X16" s="111">
        <f t="shared" si="6"/>
        <v>26</v>
      </c>
      <c r="Y16" s="111"/>
      <c r="Z16" s="291">
        <f t="shared" ref="Z16:AB16" si="17">+Z26+Z36</f>
        <v>0</v>
      </c>
      <c r="AA16" s="291">
        <f t="shared" si="17"/>
        <v>0</v>
      </c>
      <c r="AB16" s="291">
        <f t="shared" si="17"/>
        <v>0</v>
      </c>
      <c r="AD16" s="145" t="s">
        <v>88</v>
      </c>
      <c r="AE16" s="190">
        <f t="shared" si="8"/>
        <v>26458</v>
      </c>
      <c r="AF16" s="190">
        <f t="shared" si="8"/>
        <v>13222</v>
      </c>
      <c r="AG16" s="190">
        <f t="shared" si="8"/>
        <v>13236</v>
      </c>
      <c r="AH16" s="190"/>
      <c r="AI16" s="190">
        <f t="shared" si="8"/>
        <v>7570</v>
      </c>
      <c r="AJ16" s="190">
        <f t="shared" si="8"/>
        <v>3837</v>
      </c>
      <c r="AK16" s="144">
        <f t="shared" si="10"/>
        <v>3733</v>
      </c>
      <c r="AL16" s="190"/>
      <c r="AM16" s="190">
        <f t="shared" si="8"/>
        <v>5841</v>
      </c>
      <c r="AN16" s="190">
        <f t="shared" si="8"/>
        <v>3010</v>
      </c>
      <c r="AO16" s="144">
        <f t="shared" si="11"/>
        <v>2831</v>
      </c>
      <c r="AP16" s="190"/>
      <c r="AQ16" s="190">
        <f t="shared" si="8"/>
        <v>4843</v>
      </c>
      <c r="AR16" s="190">
        <f t="shared" si="8"/>
        <v>2437</v>
      </c>
      <c r="AS16" s="144">
        <f t="shared" si="12"/>
        <v>2406</v>
      </c>
      <c r="AT16" s="190"/>
      <c r="AU16" s="190">
        <f t="shared" si="8"/>
        <v>4533</v>
      </c>
      <c r="AV16" s="190">
        <f t="shared" si="8"/>
        <v>2175</v>
      </c>
      <c r="AW16" s="144">
        <f t="shared" si="13"/>
        <v>2358</v>
      </c>
      <c r="AX16" s="190"/>
      <c r="AY16" s="190">
        <f t="shared" si="8"/>
        <v>3527</v>
      </c>
      <c r="AZ16" s="190">
        <f t="shared" si="8"/>
        <v>1715</v>
      </c>
      <c r="BA16" s="144">
        <f t="shared" si="14"/>
        <v>1812</v>
      </c>
      <c r="BB16" s="190"/>
      <c r="BC16" s="190">
        <f t="shared" si="8"/>
        <v>144</v>
      </c>
      <c r="BD16" s="190">
        <f t="shared" si="8"/>
        <v>48</v>
      </c>
      <c r="BE16" s="144">
        <f t="shared" si="15"/>
        <v>96</v>
      </c>
    </row>
    <row r="17" spans="1:57" s="4" customFormat="1" ht="14.25" customHeight="1" x14ac:dyDescent="0.25">
      <c r="A17" s="4" t="s">
        <v>89</v>
      </c>
      <c r="B17" s="111">
        <f t="shared" si="1"/>
        <v>1231</v>
      </c>
      <c r="C17" s="111">
        <f t="shared" si="1"/>
        <v>793</v>
      </c>
      <c r="D17" s="111">
        <f t="shared" si="1"/>
        <v>438</v>
      </c>
      <c r="E17" s="111"/>
      <c r="F17" s="111">
        <f t="shared" si="2"/>
        <v>337</v>
      </c>
      <c r="G17" s="111">
        <f t="shared" si="2"/>
        <v>209</v>
      </c>
      <c r="H17" s="111">
        <f t="shared" si="2"/>
        <v>128</v>
      </c>
      <c r="I17" s="111"/>
      <c r="J17" s="111">
        <f t="shared" si="3"/>
        <v>330</v>
      </c>
      <c r="K17" s="111">
        <f t="shared" si="3"/>
        <v>220</v>
      </c>
      <c r="L17" s="111">
        <f t="shared" si="3"/>
        <v>110</v>
      </c>
      <c r="M17" s="111"/>
      <c r="N17" s="111">
        <f t="shared" si="4"/>
        <v>179</v>
      </c>
      <c r="O17" s="111">
        <f t="shared" si="4"/>
        <v>124</v>
      </c>
      <c r="P17" s="111">
        <f t="shared" si="4"/>
        <v>55</v>
      </c>
      <c r="Q17" s="111"/>
      <c r="R17" s="111">
        <f t="shared" si="5"/>
        <v>291</v>
      </c>
      <c r="S17" s="111">
        <f t="shared" si="5"/>
        <v>182</v>
      </c>
      <c r="T17" s="111">
        <f t="shared" si="5"/>
        <v>109</v>
      </c>
      <c r="U17" s="111"/>
      <c r="V17" s="111">
        <f t="shared" si="6"/>
        <v>94</v>
      </c>
      <c r="W17" s="111">
        <f t="shared" si="6"/>
        <v>58</v>
      </c>
      <c r="X17" s="111">
        <f t="shared" si="6"/>
        <v>36</v>
      </c>
      <c r="Y17" s="111"/>
      <c r="Z17" s="291">
        <f t="shared" ref="Z17:AB17" si="18">+Z27+Z37</f>
        <v>0</v>
      </c>
      <c r="AA17" s="291">
        <f t="shared" si="18"/>
        <v>0</v>
      </c>
      <c r="AB17" s="291">
        <f t="shared" si="18"/>
        <v>0</v>
      </c>
      <c r="AD17" s="145" t="s">
        <v>90</v>
      </c>
      <c r="AE17" s="190">
        <f t="shared" si="8"/>
        <v>16482</v>
      </c>
      <c r="AF17" s="190">
        <f t="shared" si="8"/>
        <v>8083</v>
      </c>
      <c r="AG17" s="190">
        <f t="shared" si="8"/>
        <v>8399</v>
      </c>
      <c r="AH17" s="190"/>
      <c r="AI17" s="190">
        <f t="shared" si="8"/>
        <v>4303</v>
      </c>
      <c r="AJ17" s="190">
        <f t="shared" si="8"/>
        <v>2199</v>
      </c>
      <c r="AK17" s="144">
        <f t="shared" si="10"/>
        <v>2104</v>
      </c>
      <c r="AL17" s="190"/>
      <c r="AM17" s="190">
        <f t="shared" si="8"/>
        <v>3343</v>
      </c>
      <c r="AN17" s="190">
        <f t="shared" si="8"/>
        <v>1701</v>
      </c>
      <c r="AO17" s="144">
        <f t="shared" si="11"/>
        <v>1642</v>
      </c>
      <c r="AP17" s="190"/>
      <c r="AQ17" s="190">
        <f t="shared" si="8"/>
        <v>3022</v>
      </c>
      <c r="AR17" s="190">
        <f t="shared" si="8"/>
        <v>1471</v>
      </c>
      <c r="AS17" s="144">
        <f t="shared" si="12"/>
        <v>1551</v>
      </c>
      <c r="AT17" s="190"/>
      <c r="AU17" s="190">
        <f t="shared" si="8"/>
        <v>3098</v>
      </c>
      <c r="AV17" s="190">
        <f t="shared" si="8"/>
        <v>1472</v>
      </c>
      <c r="AW17" s="144">
        <f t="shared" si="13"/>
        <v>1626</v>
      </c>
      <c r="AX17" s="190"/>
      <c r="AY17" s="190">
        <f t="shared" si="8"/>
        <v>2650</v>
      </c>
      <c r="AZ17" s="190">
        <f t="shared" si="8"/>
        <v>1211</v>
      </c>
      <c r="BA17" s="144">
        <f t="shared" si="14"/>
        <v>1439</v>
      </c>
      <c r="BB17" s="190"/>
      <c r="BC17" s="190">
        <f t="shared" si="8"/>
        <v>66</v>
      </c>
      <c r="BD17" s="190">
        <f t="shared" si="8"/>
        <v>29</v>
      </c>
      <c r="BE17" s="144">
        <f t="shared" si="15"/>
        <v>37</v>
      </c>
    </row>
    <row r="18" spans="1:57" s="4" customFormat="1" ht="14.25" customHeight="1" x14ac:dyDescent="0.25">
      <c r="A18" s="4" t="s">
        <v>91</v>
      </c>
      <c r="B18" s="111">
        <f t="shared" si="1"/>
        <v>2077</v>
      </c>
      <c r="C18" s="111">
        <f t="shared" si="1"/>
        <v>1236</v>
      </c>
      <c r="D18" s="111">
        <f t="shared" si="1"/>
        <v>841</v>
      </c>
      <c r="E18" s="111"/>
      <c r="F18" s="111">
        <f t="shared" si="2"/>
        <v>685</v>
      </c>
      <c r="G18" s="111">
        <f t="shared" si="2"/>
        <v>411</v>
      </c>
      <c r="H18" s="111">
        <f t="shared" si="2"/>
        <v>274</v>
      </c>
      <c r="I18" s="111"/>
      <c r="J18" s="111">
        <f t="shared" si="3"/>
        <v>572</v>
      </c>
      <c r="K18" s="111">
        <f t="shared" si="3"/>
        <v>338</v>
      </c>
      <c r="L18" s="111">
        <f t="shared" si="3"/>
        <v>234</v>
      </c>
      <c r="M18" s="111"/>
      <c r="N18" s="111">
        <f t="shared" si="4"/>
        <v>260</v>
      </c>
      <c r="O18" s="111">
        <f t="shared" si="4"/>
        <v>162</v>
      </c>
      <c r="P18" s="111">
        <f t="shared" si="4"/>
        <v>98</v>
      </c>
      <c r="Q18" s="111"/>
      <c r="R18" s="111">
        <f t="shared" si="5"/>
        <v>449</v>
      </c>
      <c r="S18" s="111">
        <f t="shared" si="5"/>
        <v>246</v>
      </c>
      <c r="T18" s="111">
        <f t="shared" si="5"/>
        <v>203</v>
      </c>
      <c r="U18" s="111"/>
      <c r="V18" s="111">
        <f t="shared" si="6"/>
        <v>111</v>
      </c>
      <c r="W18" s="111">
        <f t="shared" si="6"/>
        <v>79</v>
      </c>
      <c r="X18" s="111">
        <f t="shared" si="6"/>
        <v>32</v>
      </c>
      <c r="Y18" s="111"/>
      <c r="Z18" s="291">
        <f t="shared" ref="Z18:AB18" si="19">+Z28+Z38</f>
        <v>0</v>
      </c>
      <c r="AA18" s="291">
        <f t="shared" si="19"/>
        <v>0</v>
      </c>
      <c r="AB18" s="291">
        <f t="shared" si="19"/>
        <v>0</v>
      </c>
      <c r="AD18" s="189" t="s">
        <v>92</v>
      </c>
      <c r="AE18" s="190">
        <f t="shared" si="8"/>
        <v>19230</v>
      </c>
      <c r="AF18" s="190">
        <f t="shared" si="8"/>
        <v>9581</v>
      </c>
      <c r="AG18" s="190">
        <f t="shared" si="8"/>
        <v>9649</v>
      </c>
      <c r="AH18" s="190"/>
      <c r="AI18" s="190">
        <f t="shared" si="8"/>
        <v>5373</v>
      </c>
      <c r="AJ18" s="190">
        <f t="shared" si="8"/>
        <v>2812</v>
      </c>
      <c r="AK18" s="144">
        <f t="shared" si="10"/>
        <v>2561</v>
      </c>
      <c r="AL18" s="190"/>
      <c r="AM18" s="190">
        <f t="shared" si="8"/>
        <v>4400</v>
      </c>
      <c r="AN18" s="190">
        <f t="shared" si="8"/>
        <v>2240</v>
      </c>
      <c r="AO18" s="144">
        <f t="shared" si="11"/>
        <v>2160</v>
      </c>
      <c r="AP18" s="190"/>
      <c r="AQ18" s="190">
        <f t="shared" si="8"/>
        <v>3329</v>
      </c>
      <c r="AR18" s="190">
        <f t="shared" si="8"/>
        <v>1715</v>
      </c>
      <c r="AS18" s="144">
        <f t="shared" si="12"/>
        <v>1614</v>
      </c>
      <c r="AT18" s="190"/>
      <c r="AU18" s="190">
        <f t="shared" si="8"/>
        <v>3471</v>
      </c>
      <c r="AV18" s="190">
        <f t="shared" si="8"/>
        <v>1625</v>
      </c>
      <c r="AW18" s="144">
        <f t="shared" si="13"/>
        <v>1846</v>
      </c>
      <c r="AX18" s="190"/>
      <c r="AY18" s="190">
        <f t="shared" si="8"/>
        <v>2651</v>
      </c>
      <c r="AZ18" s="190">
        <f t="shared" si="8"/>
        <v>1187</v>
      </c>
      <c r="BA18" s="144">
        <f t="shared" si="14"/>
        <v>1464</v>
      </c>
      <c r="BB18" s="190"/>
      <c r="BC18" s="190">
        <f t="shared" si="8"/>
        <v>6</v>
      </c>
      <c r="BD18" s="190">
        <f t="shared" si="8"/>
        <v>2</v>
      </c>
      <c r="BE18" s="144">
        <f t="shared" si="15"/>
        <v>4</v>
      </c>
    </row>
    <row r="19" spans="1:57" s="4" customFormat="1" ht="14.25" customHeight="1" x14ac:dyDescent="0.25">
      <c r="A19" s="4" t="s">
        <v>93</v>
      </c>
      <c r="B19" s="111">
        <f t="shared" si="1"/>
        <v>1682</v>
      </c>
      <c r="C19" s="111">
        <f t="shared" si="1"/>
        <v>1057</v>
      </c>
      <c r="D19" s="111">
        <f t="shared" si="1"/>
        <v>625</v>
      </c>
      <c r="E19" s="111"/>
      <c r="F19" s="111">
        <f t="shared" si="2"/>
        <v>613</v>
      </c>
      <c r="G19" s="111">
        <f t="shared" si="2"/>
        <v>386</v>
      </c>
      <c r="H19" s="111">
        <f t="shared" si="2"/>
        <v>227</v>
      </c>
      <c r="I19" s="111"/>
      <c r="J19" s="111">
        <f t="shared" si="3"/>
        <v>489</v>
      </c>
      <c r="K19" s="111">
        <f t="shared" si="3"/>
        <v>310</v>
      </c>
      <c r="L19" s="111">
        <f t="shared" si="3"/>
        <v>179</v>
      </c>
      <c r="M19" s="111"/>
      <c r="N19" s="111">
        <f t="shared" si="4"/>
        <v>229</v>
      </c>
      <c r="O19" s="111">
        <f t="shared" si="4"/>
        <v>148</v>
      </c>
      <c r="P19" s="111">
        <f t="shared" si="4"/>
        <v>81</v>
      </c>
      <c r="Q19" s="111"/>
      <c r="R19" s="111">
        <f t="shared" si="5"/>
        <v>279</v>
      </c>
      <c r="S19" s="111">
        <f t="shared" si="5"/>
        <v>166</v>
      </c>
      <c r="T19" s="111">
        <f t="shared" si="5"/>
        <v>113</v>
      </c>
      <c r="U19" s="111"/>
      <c r="V19" s="111">
        <f t="shared" si="6"/>
        <v>72</v>
      </c>
      <c r="W19" s="111">
        <f t="shared" si="6"/>
        <v>47</v>
      </c>
      <c r="X19" s="111">
        <f t="shared" si="6"/>
        <v>25</v>
      </c>
      <c r="Y19" s="111"/>
      <c r="Z19" s="291">
        <f t="shared" ref="Z19:AB19" si="20">+Z29+Z39</f>
        <v>0</v>
      </c>
      <c r="AA19" s="291">
        <f t="shared" si="20"/>
        <v>0</v>
      </c>
      <c r="AB19" s="291">
        <f t="shared" si="20"/>
        <v>0</v>
      </c>
      <c r="AD19" s="145" t="s">
        <v>94</v>
      </c>
      <c r="AE19" s="190">
        <f t="shared" si="8"/>
        <v>20316</v>
      </c>
      <c r="AF19" s="190">
        <f t="shared" si="8"/>
        <v>10234</v>
      </c>
      <c r="AG19" s="190">
        <f t="shared" si="8"/>
        <v>10082</v>
      </c>
      <c r="AH19" s="190"/>
      <c r="AI19" s="190">
        <f t="shared" si="8"/>
        <v>5946</v>
      </c>
      <c r="AJ19" s="190">
        <f t="shared" si="8"/>
        <v>3186</v>
      </c>
      <c r="AK19" s="144">
        <f t="shared" si="10"/>
        <v>2760</v>
      </c>
      <c r="AL19" s="190"/>
      <c r="AM19" s="190">
        <f t="shared" si="8"/>
        <v>4566</v>
      </c>
      <c r="AN19" s="190">
        <f t="shared" si="8"/>
        <v>2374</v>
      </c>
      <c r="AO19" s="144">
        <f t="shared" si="11"/>
        <v>2192</v>
      </c>
      <c r="AP19" s="190"/>
      <c r="AQ19" s="190">
        <f t="shared" si="8"/>
        <v>3613</v>
      </c>
      <c r="AR19" s="190">
        <f t="shared" si="8"/>
        <v>1760</v>
      </c>
      <c r="AS19" s="144">
        <f t="shared" si="12"/>
        <v>1853</v>
      </c>
      <c r="AT19" s="190"/>
      <c r="AU19" s="190">
        <f t="shared" si="8"/>
        <v>3531</v>
      </c>
      <c r="AV19" s="190">
        <f t="shared" si="8"/>
        <v>1665</v>
      </c>
      <c r="AW19" s="144">
        <f t="shared" si="13"/>
        <v>1866</v>
      </c>
      <c r="AX19" s="190"/>
      <c r="AY19" s="190">
        <f t="shared" si="8"/>
        <v>2631</v>
      </c>
      <c r="AZ19" s="190">
        <f t="shared" si="8"/>
        <v>1234</v>
      </c>
      <c r="BA19" s="144">
        <f t="shared" si="14"/>
        <v>1397</v>
      </c>
      <c r="BB19" s="190"/>
      <c r="BC19" s="190">
        <f t="shared" si="8"/>
        <v>29</v>
      </c>
      <c r="BD19" s="190">
        <f t="shared" si="8"/>
        <v>15</v>
      </c>
      <c r="BE19" s="144">
        <f t="shared" si="15"/>
        <v>14</v>
      </c>
    </row>
    <row r="20" spans="1:57" s="4" customFormat="1" ht="14.25" customHeight="1" x14ac:dyDescent="0.25"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291"/>
      <c r="AA20" s="291"/>
      <c r="AB20" s="291"/>
      <c r="AD20" s="187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</row>
    <row r="21" spans="1:57" s="8" customFormat="1" ht="14.25" customHeight="1" x14ac:dyDescent="0.25">
      <c r="A21" s="8" t="s">
        <v>39</v>
      </c>
      <c r="B21" s="113">
        <f>SUM(B23:B29)</f>
        <v>18343</v>
      </c>
      <c r="C21" s="113">
        <f t="shared" ref="C21:D21" si="21">SUM(C23:C29)</f>
        <v>10736</v>
      </c>
      <c r="D21" s="113">
        <f t="shared" si="21"/>
        <v>7607</v>
      </c>
      <c r="E21" s="113"/>
      <c r="F21" s="113">
        <f>SUM(F23:F29)</f>
        <v>6480</v>
      </c>
      <c r="G21" s="113">
        <f t="shared" ref="G21:H21" si="22">SUM(G23:G29)</f>
        <v>3797</v>
      </c>
      <c r="H21" s="113">
        <f t="shared" si="22"/>
        <v>2683</v>
      </c>
      <c r="I21" s="113"/>
      <c r="J21" s="113">
        <f>SUM(J23:J29)</f>
        <v>5047</v>
      </c>
      <c r="K21" s="113">
        <f t="shared" ref="K21:L21" si="23">SUM(K23:K29)</f>
        <v>2962</v>
      </c>
      <c r="L21" s="113">
        <f t="shared" si="23"/>
        <v>2085</v>
      </c>
      <c r="M21" s="113"/>
      <c r="N21" s="113">
        <f>SUM(N23:N29)</f>
        <v>2670</v>
      </c>
      <c r="O21" s="113">
        <f t="shared" ref="O21:P21" si="24">SUM(O23:O29)</f>
        <v>1551</v>
      </c>
      <c r="P21" s="113">
        <f t="shared" si="24"/>
        <v>1119</v>
      </c>
      <c r="Q21" s="113"/>
      <c r="R21" s="113">
        <f>SUM(R23:R29)</f>
        <v>3290</v>
      </c>
      <c r="S21" s="113">
        <f t="shared" ref="S21:T21" si="25">SUM(S23:S29)</f>
        <v>1944</v>
      </c>
      <c r="T21" s="113">
        <f t="shared" si="25"/>
        <v>1346</v>
      </c>
      <c r="U21" s="113"/>
      <c r="V21" s="113">
        <f>SUM(V23:V29)</f>
        <v>856</v>
      </c>
      <c r="W21" s="113">
        <f t="shared" ref="W21:X21" si="26">SUM(W23:W29)</f>
        <v>482</v>
      </c>
      <c r="X21" s="113">
        <f t="shared" si="26"/>
        <v>374</v>
      </c>
      <c r="Y21" s="113"/>
      <c r="Z21" s="292">
        <f>SUM(Z23:Z29)</f>
        <v>0</v>
      </c>
      <c r="AA21" s="292">
        <f t="shared" ref="AA21:AB21" si="27">SUM(AA23:AA29)</f>
        <v>0</v>
      </c>
      <c r="AB21" s="292">
        <f t="shared" si="27"/>
        <v>0</v>
      </c>
      <c r="AD21" s="185" t="s">
        <v>39</v>
      </c>
      <c r="AE21" s="190">
        <f>SUM(AE23:AE29)</f>
        <v>183317</v>
      </c>
      <c r="AF21" s="190">
        <f t="shared" ref="AF21:BD21" si="28">SUM(AF23:AF29)</f>
        <v>91384</v>
      </c>
      <c r="AG21" s="190">
        <f t="shared" si="28"/>
        <v>91933</v>
      </c>
      <c r="AH21" s="190"/>
      <c r="AI21" s="190">
        <f>SUM(AI23:AI29)</f>
        <v>51847</v>
      </c>
      <c r="AJ21" s="190">
        <f t="shared" si="28"/>
        <v>27104</v>
      </c>
      <c r="AK21" s="144">
        <f>+AI21-AJ21</f>
        <v>24743</v>
      </c>
      <c r="AL21" s="190"/>
      <c r="AM21" s="190">
        <f t="shared" si="28"/>
        <v>40271</v>
      </c>
      <c r="AN21" s="190">
        <f t="shared" si="28"/>
        <v>20383</v>
      </c>
      <c r="AO21" s="144">
        <f>+AM21-AN21</f>
        <v>19888</v>
      </c>
      <c r="AP21" s="190"/>
      <c r="AQ21" s="190">
        <f t="shared" si="28"/>
        <v>33486</v>
      </c>
      <c r="AR21" s="190">
        <f t="shared" si="28"/>
        <v>16427</v>
      </c>
      <c r="AS21" s="144">
        <f>+AQ21-AR21</f>
        <v>17059</v>
      </c>
      <c r="AT21" s="190"/>
      <c r="AU21" s="190">
        <f t="shared" si="28"/>
        <v>32022</v>
      </c>
      <c r="AV21" s="190">
        <f t="shared" si="28"/>
        <v>15524</v>
      </c>
      <c r="AW21" s="144">
        <f>+AU21-AV21</f>
        <v>16498</v>
      </c>
      <c r="AX21" s="190"/>
      <c r="AY21" s="190">
        <f t="shared" si="28"/>
        <v>25109</v>
      </c>
      <c r="AZ21" s="190">
        <f t="shared" si="28"/>
        <v>11703</v>
      </c>
      <c r="BA21" s="144">
        <f>+AY21-AZ21</f>
        <v>13406</v>
      </c>
      <c r="BB21" s="190"/>
      <c r="BC21" s="190">
        <f t="shared" si="28"/>
        <v>582</v>
      </c>
      <c r="BD21" s="190">
        <f t="shared" si="28"/>
        <v>243</v>
      </c>
      <c r="BE21" s="144">
        <f>+BC21-BD21</f>
        <v>339</v>
      </c>
    </row>
    <row r="22" spans="1:57" s="4" customFormat="1" ht="6" customHeight="1" x14ac:dyDescent="0.25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93"/>
      <c r="AA22" s="293"/>
      <c r="AB22" s="293"/>
      <c r="AD22" s="187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</row>
    <row r="23" spans="1:57" s="4" customFormat="1" ht="14.25" customHeight="1" x14ac:dyDescent="0.25">
      <c r="A23" s="4" t="s">
        <v>81</v>
      </c>
      <c r="B23" s="27">
        <v>8380</v>
      </c>
      <c r="C23" s="27">
        <v>4817</v>
      </c>
      <c r="D23" s="27">
        <v>3563</v>
      </c>
      <c r="E23" s="27"/>
      <c r="F23" s="27">
        <v>3113</v>
      </c>
      <c r="G23" s="27">
        <v>1809</v>
      </c>
      <c r="H23" s="241">
        <f>+F23-G23</f>
        <v>1304</v>
      </c>
      <c r="I23" s="27"/>
      <c r="J23" s="27">
        <v>2235</v>
      </c>
      <c r="K23" s="27">
        <v>1282</v>
      </c>
      <c r="L23" s="241">
        <f>+J23-K23</f>
        <v>953</v>
      </c>
      <c r="M23" s="27"/>
      <c r="N23" s="27">
        <v>1221</v>
      </c>
      <c r="O23" s="27">
        <v>714</v>
      </c>
      <c r="P23" s="241">
        <f>+N23-O23</f>
        <v>507</v>
      </c>
      <c r="Q23" s="27"/>
      <c r="R23" s="27">
        <v>1393</v>
      </c>
      <c r="S23" s="27">
        <v>803</v>
      </c>
      <c r="T23" s="241">
        <f>+R23-S23</f>
        <v>590</v>
      </c>
      <c r="U23" s="27"/>
      <c r="V23" s="27">
        <v>418</v>
      </c>
      <c r="W23" s="27">
        <v>209</v>
      </c>
      <c r="X23" s="241">
        <f>+V23-W23</f>
        <v>209</v>
      </c>
      <c r="Y23" s="27"/>
      <c r="Z23" s="293">
        <v>0</v>
      </c>
      <c r="AA23" s="293">
        <v>0</v>
      </c>
      <c r="AB23" s="279">
        <f>+Z23-AA23</f>
        <v>0</v>
      </c>
      <c r="AD23" s="186" t="s">
        <v>82</v>
      </c>
      <c r="AE23" s="146">
        <v>70584</v>
      </c>
      <c r="AF23" s="146">
        <v>35421</v>
      </c>
      <c r="AG23" s="146">
        <v>35163</v>
      </c>
      <c r="AH23" s="146"/>
      <c r="AI23" s="146">
        <v>20528</v>
      </c>
      <c r="AJ23" s="146">
        <v>10849</v>
      </c>
      <c r="AK23" s="144">
        <f>+AI23-AJ23</f>
        <v>9679</v>
      </c>
      <c r="AL23" s="146"/>
      <c r="AM23" s="146">
        <v>15670</v>
      </c>
      <c r="AN23" s="146">
        <v>7827</v>
      </c>
      <c r="AO23" s="144">
        <f>+AM23-AN23</f>
        <v>7843</v>
      </c>
      <c r="AP23" s="146"/>
      <c r="AQ23" s="146">
        <v>13092</v>
      </c>
      <c r="AR23" s="146">
        <v>6462</v>
      </c>
      <c r="AS23" s="144">
        <f>+AQ23-AR23</f>
        <v>6630</v>
      </c>
      <c r="AT23" s="146"/>
      <c r="AU23" s="146">
        <v>11910</v>
      </c>
      <c r="AV23" s="146">
        <v>5825</v>
      </c>
      <c r="AW23" s="144">
        <f>+AU23-AV23</f>
        <v>6085</v>
      </c>
      <c r="AX23" s="146"/>
      <c r="AY23" s="146">
        <v>9167</v>
      </c>
      <c r="AZ23" s="146">
        <v>4359</v>
      </c>
      <c r="BA23" s="144">
        <f>+AY23-AZ23</f>
        <v>4808</v>
      </c>
      <c r="BB23" s="146"/>
      <c r="BC23" s="146">
        <v>217</v>
      </c>
      <c r="BD23" s="146">
        <v>99</v>
      </c>
      <c r="BE23" s="144">
        <f>+BC23-BD23</f>
        <v>118</v>
      </c>
    </row>
    <row r="24" spans="1:57" s="4" customFormat="1" ht="14.25" customHeight="1" x14ac:dyDescent="0.25">
      <c r="A24" s="4" t="s">
        <v>83</v>
      </c>
      <c r="B24" s="27">
        <v>2809</v>
      </c>
      <c r="C24" s="27">
        <v>1718</v>
      </c>
      <c r="D24" s="27">
        <v>1091</v>
      </c>
      <c r="E24" s="27"/>
      <c r="F24" s="27">
        <v>954</v>
      </c>
      <c r="G24" s="27">
        <v>582</v>
      </c>
      <c r="H24" s="241">
        <f t="shared" ref="H24:H29" si="29">+F24-G24</f>
        <v>372</v>
      </c>
      <c r="I24" s="27"/>
      <c r="J24" s="27">
        <v>837</v>
      </c>
      <c r="K24" s="27">
        <v>514</v>
      </c>
      <c r="L24" s="241">
        <f t="shared" ref="L24:L29" si="30">+J24-K24</f>
        <v>323</v>
      </c>
      <c r="M24" s="27"/>
      <c r="N24" s="27">
        <v>379</v>
      </c>
      <c r="O24" s="27">
        <v>214</v>
      </c>
      <c r="P24" s="241">
        <f t="shared" ref="P24:P29" si="31">+N24-O24</f>
        <v>165</v>
      </c>
      <c r="Q24" s="27"/>
      <c r="R24" s="27">
        <v>497</v>
      </c>
      <c r="S24" s="27">
        <v>312</v>
      </c>
      <c r="T24" s="241">
        <f t="shared" ref="T24:T29" si="32">+R24-S24</f>
        <v>185</v>
      </c>
      <c r="U24" s="27"/>
      <c r="V24" s="27">
        <v>142</v>
      </c>
      <c r="W24" s="27">
        <v>96</v>
      </c>
      <c r="X24" s="241">
        <f t="shared" ref="X24:X29" si="33">+V24-W24</f>
        <v>46</v>
      </c>
      <c r="Y24" s="27"/>
      <c r="Z24" s="293">
        <v>0</v>
      </c>
      <c r="AA24" s="293">
        <v>0</v>
      </c>
      <c r="AB24" s="279">
        <f t="shared" ref="AB24:AB29" si="34">+Z24-AA24</f>
        <v>0</v>
      </c>
      <c r="AD24" s="145" t="s">
        <v>84</v>
      </c>
      <c r="AE24" s="146">
        <v>32279</v>
      </c>
      <c r="AF24" s="146">
        <v>16031</v>
      </c>
      <c r="AG24" s="146">
        <v>16248</v>
      </c>
      <c r="AH24" s="146"/>
      <c r="AI24" s="146">
        <v>8666</v>
      </c>
      <c r="AJ24" s="146">
        <v>4540</v>
      </c>
      <c r="AK24" s="144">
        <f t="shared" ref="AK24:AK29" si="35">+AI24-AJ24</f>
        <v>4126</v>
      </c>
      <c r="AL24" s="146"/>
      <c r="AM24" s="146">
        <v>7140</v>
      </c>
      <c r="AN24" s="146">
        <v>3632</v>
      </c>
      <c r="AO24" s="144">
        <f t="shared" ref="AO24:AO29" si="36">+AM24-AN24</f>
        <v>3508</v>
      </c>
      <c r="AP24" s="146"/>
      <c r="AQ24" s="146">
        <v>5789</v>
      </c>
      <c r="AR24" s="146">
        <v>2768</v>
      </c>
      <c r="AS24" s="144">
        <f t="shared" ref="AS24:AS29" si="37">+AQ24-AR24</f>
        <v>3021</v>
      </c>
      <c r="AT24" s="146"/>
      <c r="AU24" s="146">
        <v>5847</v>
      </c>
      <c r="AV24" s="146">
        <v>2858</v>
      </c>
      <c r="AW24" s="144">
        <f t="shared" ref="AW24:AW29" si="38">+AU24-AV24</f>
        <v>2989</v>
      </c>
      <c r="AX24" s="146"/>
      <c r="AY24" s="146">
        <v>4730</v>
      </c>
      <c r="AZ24" s="146">
        <v>2192</v>
      </c>
      <c r="BA24" s="144">
        <f t="shared" ref="BA24:BA29" si="39">+AY24-AZ24</f>
        <v>2538</v>
      </c>
      <c r="BB24" s="146"/>
      <c r="BC24" s="146">
        <v>107</v>
      </c>
      <c r="BD24" s="146">
        <v>41</v>
      </c>
      <c r="BE24" s="144">
        <f t="shared" ref="BE24:BE29" si="40">+BC24-BD24</f>
        <v>66</v>
      </c>
    </row>
    <row r="25" spans="1:57" s="4" customFormat="1" ht="14.25" customHeight="1" x14ac:dyDescent="0.25">
      <c r="A25" s="4" t="s">
        <v>85</v>
      </c>
      <c r="B25" s="27">
        <v>2718</v>
      </c>
      <c r="C25" s="27">
        <v>1565</v>
      </c>
      <c r="D25" s="27">
        <v>1153</v>
      </c>
      <c r="E25" s="27"/>
      <c r="F25" s="27">
        <v>952</v>
      </c>
      <c r="G25" s="27">
        <v>549</v>
      </c>
      <c r="H25" s="241">
        <f t="shared" si="29"/>
        <v>403</v>
      </c>
      <c r="I25" s="27"/>
      <c r="J25" s="27">
        <v>780</v>
      </c>
      <c r="K25" s="27">
        <v>454</v>
      </c>
      <c r="L25" s="241">
        <f t="shared" si="30"/>
        <v>326</v>
      </c>
      <c r="M25" s="27"/>
      <c r="N25" s="27">
        <v>416</v>
      </c>
      <c r="O25" s="27">
        <v>238</v>
      </c>
      <c r="P25" s="241">
        <f t="shared" si="31"/>
        <v>178</v>
      </c>
      <c r="Q25" s="27"/>
      <c r="R25" s="27">
        <v>474</v>
      </c>
      <c r="S25" s="27">
        <v>270</v>
      </c>
      <c r="T25" s="241">
        <f t="shared" si="32"/>
        <v>204</v>
      </c>
      <c r="U25" s="27"/>
      <c r="V25" s="27">
        <v>96</v>
      </c>
      <c r="W25" s="27">
        <v>54</v>
      </c>
      <c r="X25" s="241">
        <f t="shared" si="33"/>
        <v>42</v>
      </c>
      <c r="Y25" s="27"/>
      <c r="Z25" s="293">
        <v>0</v>
      </c>
      <c r="AA25" s="293">
        <v>0</v>
      </c>
      <c r="AB25" s="279">
        <f t="shared" si="34"/>
        <v>0</v>
      </c>
      <c r="AD25" s="145" t="s">
        <v>86</v>
      </c>
      <c r="AE25" s="146">
        <v>23609</v>
      </c>
      <c r="AF25" s="146">
        <v>11852</v>
      </c>
      <c r="AG25" s="146">
        <v>11757</v>
      </c>
      <c r="AH25" s="146"/>
      <c r="AI25" s="146">
        <v>6788</v>
      </c>
      <c r="AJ25" s="146">
        <v>3609</v>
      </c>
      <c r="AK25" s="144">
        <f t="shared" si="35"/>
        <v>3179</v>
      </c>
      <c r="AL25" s="146"/>
      <c r="AM25" s="146">
        <v>5135</v>
      </c>
      <c r="AN25" s="146">
        <v>2624</v>
      </c>
      <c r="AO25" s="144">
        <f t="shared" si="36"/>
        <v>2511</v>
      </c>
      <c r="AP25" s="146"/>
      <c r="AQ25" s="146">
        <v>4410</v>
      </c>
      <c r="AR25" s="146">
        <v>2153</v>
      </c>
      <c r="AS25" s="144">
        <f t="shared" si="37"/>
        <v>2257</v>
      </c>
      <c r="AT25" s="146"/>
      <c r="AU25" s="146">
        <v>4087</v>
      </c>
      <c r="AV25" s="146">
        <v>2040</v>
      </c>
      <c r="AW25" s="144">
        <f t="shared" si="38"/>
        <v>2047</v>
      </c>
      <c r="AX25" s="146"/>
      <c r="AY25" s="146">
        <v>3176</v>
      </c>
      <c r="AZ25" s="146">
        <v>1417</v>
      </c>
      <c r="BA25" s="144">
        <f t="shared" si="39"/>
        <v>1759</v>
      </c>
      <c r="BB25" s="146"/>
      <c r="BC25" s="146">
        <v>13</v>
      </c>
      <c r="BD25" s="146">
        <v>9</v>
      </c>
      <c r="BE25" s="144">
        <f t="shared" si="40"/>
        <v>4</v>
      </c>
    </row>
    <row r="26" spans="1:57" s="4" customFormat="1" ht="14.25" customHeight="1" x14ac:dyDescent="0.25">
      <c r="A26" s="4" t="s">
        <v>87</v>
      </c>
      <c r="B26" s="27">
        <v>1795</v>
      </c>
      <c r="C26" s="27">
        <v>1032</v>
      </c>
      <c r="D26" s="27">
        <v>763</v>
      </c>
      <c r="E26" s="27"/>
      <c r="F26" s="27">
        <v>618</v>
      </c>
      <c r="G26" s="27">
        <v>348</v>
      </c>
      <c r="H26" s="241">
        <f t="shared" si="29"/>
        <v>270</v>
      </c>
      <c r="I26" s="27"/>
      <c r="J26" s="27">
        <v>461</v>
      </c>
      <c r="K26" s="27">
        <v>272</v>
      </c>
      <c r="L26" s="241">
        <f t="shared" si="30"/>
        <v>189</v>
      </c>
      <c r="M26" s="27"/>
      <c r="N26" s="27">
        <v>301</v>
      </c>
      <c r="O26" s="27">
        <v>159</v>
      </c>
      <c r="P26" s="241">
        <f t="shared" si="31"/>
        <v>142</v>
      </c>
      <c r="Q26" s="27"/>
      <c r="R26" s="27">
        <v>370</v>
      </c>
      <c r="S26" s="27">
        <v>232</v>
      </c>
      <c r="T26" s="241">
        <f t="shared" si="32"/>
        <v>138</v>
      </c>
      <c r="U26" s="27"/>
      <c r="V26" s="27">
        <v>45</v>
      </c>
      <c r="W26" s="27">
        <v>21</v>
      </c>
      <c r="X26" s="241">
        <f t="shared" si="33"/>
        <v>24</v>
      </c>
      <c r="Y26" s="27"/>
      <c r="Z26" s="293">
        <v>0</v>
      </c>
      <c r="AA26" s="293">
        <v>0</v>
      </c>
      <c r="AB26" s="279">
        <f t="shared" si="34"/>
        <v>0</v>
      </c>
      <c r="AD26" s="145" t="s">
        <v>88</v>
      </c>
      <c r="AE26" s="146">
        <v>22679</v>
      </c>
      <c r="AF26" s="146">
        <v>11260</v>
      </c>
      <c r="AG26" s="146">
        <v>11419</v>
      </c>
      <c r="AH26" s="146"/>
      <c r="AI26" s="146">
        <v>6395</v>
      </c>
      <c r="AJ26" s="146">
        <v>3230</v>
      </c>
      <c r="AK26" s="144">
        <f t="shared" si="35"/>
        <v>3165</v>
      </c>
      <c r="AL26" s="146"/>
      <c r="AM26" s="146">
        <v>4947</v>
      </c>
      <c r="AN26" s="146">
        <v>2508</v>
      </c>
      <c r="AO26" s="144">
        <f t="shared" si="36"/>
        <v>2439</v>
      </c>
      <c r="AP26" s="146"/>
      <c r="AQ26" s="146">
        <v>4158</v>
      </c>
      <c r="AR26" s="146">
        <v>2089</v>
      </c>
      <c r="AS26" s="144">
        <f t="shared" si="37"/>
        <v>2069</v>
      </c>
      <c r="AT26" s="146"/>
      <c r="AU26" s="146">
        <v>3963</v>
      </c>
      <c r="AV26" s="146">
        <v>1901</v>
      </c>
      <c r="AW26" s="144">
        <f t="shared" si="38"/>
        <v>2062</v>
      </c>
      <c r="AX26" s="146"/>
      <c r="AY26" s="146">
        <v>3072</v>
      </c>
      <c r="AZ26" s="146">
        <v>1484</v>
      </c>
      <c r="BA26" s="144">
        <f t="shared" si="39"/>
        <v>1588</v>
      </c>
      <c r="BB26" s="146"/>
      <c r="BC26" s="146">
        <v>144</v>
      </c>
      <c r="BD26" s="146">
        <v>48</v>
      </c>
      <c r="BE26" s="144">
        <f t="shared" si="40"/>
        <v>96</v>
      </c>
    </row>
    <row r="27" spans="1:57" s="4" customFormat="1" ht="14.25" customHeight="1" x14ac:dyDescent="0.25">
      <c r="A27" s="4" t="s">
        <v>89</v>
      </c>
      <c r="B27" s="27">
        <v>703</v>
      </c>
      <c r="C27" s="27">
        <v>450</v>
      </c>
      <c r="D27" s="27">
        <v>253</v>
      </c>
      <c r="E27" s="27"/>
      <c r="F27" s="27">
        <v>196</v>
      </c>
      <c r="G27" s="27">
        <v>118</v>
      </c>
      <c r="H27" s="241">
        <f t="shared" si="29"/>
        <v>78</v>
      </c>
      <c r="I27" s="27"/>
      <c r="J27" s="27">
        <v>184</v>
      </c>
      <c r="K27" s="27">
        <v>122</v>
      </c>
      <c r="L27" s="241">
        <f t="shared" si="30"/>
        <v>62</v>
      </c>
      <c r="M27" s="27"/>
      <c r="N27" s="27">
        <v>88</v>
      </c>
      <c r="O27" s="27">
        <v>61</v>
      </c>
      <c r="P27" s="241">
        <f t="shared" si="31"/>
        <v>27</v>
      </c>
      <c r="Q27" s="27"/>
      <c r="R27" s="27">
        <v>176</v>
      </c>
      <c r="S27" s="27">
        <v>113</v>
      </c>
      <c r="T27" s="241">
        <f t="shared" si="32"/>
        <v>63</v>
      </c>
      <c r="U27" s="27"/>
      <c r="V27" s="27">
        <v>59</v>
      </c>
      <c r="W27" s="27">
        <v>36</v>
      </c>
      <c r="X27" s="241">
        <f t="shared" si="33"/>
        <v>23</v>
      </c>
      <c r="Y27" s="27"/>
      <c r="Z27" s="293">
        <v>0</v>
      </c>
      <c r="AA27" s="293">
        <v>0</v>
      </c>
      <c r="AB27" s="279">
        <f t="shared" si="34"/>
        <v>0</v>
      </c>
      <c r="AD27" s="145" t="s">
        <v>90</v>
      </c>
      <c r="AE27" s="146">
        <v>11918</v>
      </c>
      <c r="AF27" s="146">
        <v>5744</v>
      </c>
      <c r="AG27" s="146">
        <v>6174</v>
      </c>
      <c r="AH27" s="146"/>
      <c r="AI27" s="146">
        <v>3122</v>
      </c>
      <c r="AJ27" s="146">
        <v>1555</v>
      </c>
      <c r="AK27" s="144">
        <f t="shared" si="35"/>
        <v>1567</v>
      </c>
      <c r="AL27" s="146"/>
      <c r="AM27" s="146">
        <v>2372</v>
      </c>
      <c r="AN27" s="146">
        <v>1185</v>
      </c>
      <c r="AO27" s="144">
        <f t="shared" si="36"/>
        <v>1187</v>
      </c>
      <c r="AP27" s="146"/>
      <c r="AQ27" s="146">
        <v>2184</v>
      </c>
      <c r="AR27" s="146">
        <v>1044</v>
      </c>
      <c r="AS27" s="144">
        <f t="shared" si="37"/>
        <v>1140</v>
      </c>
      <c r="AT27" s="146"/>
      <c r="AU27" s="146">
        <v>2250</v>
      </c>
      <c r="AV27" s="146">
        <v>1063</v>
      </c>
      <c r="AW27" s="144">
        <f t="shared" si="38"/>
        <v>1187</v>
      </c>
      <c r="AX27" s="146"/>
      <c r="AY27" s="146">
        <v>1924</v>
      </c>
      <c r="AZ27" s="146">
        <v>868</v>
      </c>
      <c r="BA27" s="144">
        <f t="shared" si="39"/>
        <v>1056</v>
      </c>
      <c r="BB27" s="146"/>
      <c r="BC27" s="146">
        <v>66</v>
      </c>
      <c r="BD27" s="146">
        <v>29</v>
      </c>
      <c r="BE27" s="144">
        <f t="shared" si="40"/>
        <v>37</v>
      </c>
    </row>
    <row r="28" spans="1:57" s="4" customFormat="1" ht="14.25" customHeight="1" x14ac:dyDescent="0.25">
      <c r="A28" s="4" t="s">
        <v>91</v>
      </c>
      <c r="B28" s="27">
        <v>1227</v>
      </c>
      <c r="C28" s="27">
        <v>716</v>
      </c>
      <c r="D28" s="27">
        <v>511</v>
      </c>
      <c r="E28" s="27"/>
      <c r="F28" s="27">
        <v>407</v>
      </c>
      <c r="G28" s="27">
        <v>240</v>
      </c>
      <c r="H28" s="241">
        <f t="shared" si="29"/>
        <v>167</v>
      </c>
      <c r="I28" s="27"/>
      <c r="J28" s="27">
        <v>340</v>
      </c>
      <c r="K28" s="27">
        <v>189</v>
      </c>
      <c r="L28" s="241">
        <f t="shared" si="30"/>
        <v>151</v>
      </c>
      <c r="M28" s="27"/>
      <c r="N28" s="27">
        <v>146</v>
      </c>
      <c r="O28" s="27">
        <v>90</v>
      </c>
      <c r="P28" s="241">
        <f t="shared" si="31"/>
        <v>56</v>
      </c>
      <c r="Q28" s="27"/>
      <c r="R28" s="27">
        <v>278</v>
      </c>
      <c r="S28" s="27">
        <v>158</v>
      </c>
      <c r="T28" s="241">
        <f t="shared" si="32"/>
        <v>120</v>
      </c>
      <c r="U28" s="27"/>
      <c r="V28" s="27">
        <v>56</v>
      </c>
      <c r="W28" s="27">
        <v>39</v>
      </c>
      <c r="X28" s="241">
        <f t="shared" si="33"/>
        <v>17</v>
      </c>
      <c r="Y28" s="27"/>
      <c r="Z28" s="293">
        <v>0</v>
      </c>
      <c r="AA28" s="293">
        <v>0</v>
      </c>
      <c r="AB28" s="279">
        <f t="shared" si="34"/>
        <v>0</v>
      </c>
      <c r="AD28" s="189" t="s">
        <v>92</v>
      </c>
      <c r="AE28" s="146">
        <v>11171</v>
      </c>
      <c r="AF28" s="146">
        <v>5573</v>
      </c>
      <c r="AG28" s="146">
        <v>5598</v>
      </c>
      <c r="AH28" s="146"/>
      <c r="AI28" s="146">
        <v>3195</v>
      </c>
      <c r="AJ28" s="146">
        <v>1664</v>
      </c>
      <c r="AK28" s="144">
        <f t="shared" si="35"/>
        <v>1531</v>
      </c>
      <c r="AL28" s="146"/>
      <c r="AM28" s="146">
        <v>2511</v>
      </c>
      <c r="AN28" s="146">
        <v>1289</v>
      </c>
      <c r="AO28" s="144">
        <f t="shared" si="36"/>
        <v>1222</v>
      </c>
      <c r="AP28" s="146"/>
      <c r="AQ28" s="146">
        <v>1863</v>
      </c>
      <c r="AR28" s="146">
        <v>961</v>
      </c>
      <c r="AS28" s="144">
        <f t="shared" si="37"/>
        <v>902</v>
      </c>
      <c r="AT28" s="146"/>
      <c r="AU28" s="146">
        <v>2014</v>
      </c>
      <c r="AV28" s="146">
        <v>950</v>
      </c>
      <c r="AW28" s="144">
        <f t="shared" si="38"/>
        <v>1064</v>
      </c>
      <c r="AX28" s="146"/>
      <c r="AY28" s="146">
        <v>1582</v>
      </c>
      <c r="AZ28" s="146">
        <v>707</v>
      </c>
      <c r="BA28" s="144">
        <f t="shared" si="39"/>
        <v>875</v>
      </c>
      <c r="BB28" s="146"/>
      <c r="BC28" s="146">
        <v>6</v>
      </c>
      <c r="BD28" s="146">
        <v>2</v>
      </c>
      <c r="BE28" s="144">
        <f t="shared" si="40"/>
        <v>4</v>
      </c>
    </row>
    <row r="29" spans="1:57" s="4" customFormat="1" ht="14.25" customHeight="1" x14ac:dyDescent="0.25">
      <c r="A29" s="4" t="s">
        <v>93</v>
      </c>
      <c r="B29" s="27">
        <v>711</v>
      </c>
      <c r="C29" s="27">
        <v>438</v>
      </c>
      <c r="D29" s="27">
        <v>273</v>
      </c>
      <c r="E29" s="27"/>
      <c r="F29" s="27">
        <v>240</v>
      </c>
      <c r="G29" s="27">
        <v>151</v>
      </c>
      <c r="H29" s="241">
        <f t="shared" si="29"/>
        <v>89</v>
      </c>
      <c r="I29" s="27"/>
      <c r="J29" s="27">
        <v>210</v>
      </c>
      <c r="K29" s="27">
        <v>129</v>
      </c>
      <c r="L29" s="241">
        <f t="shared" si="30"/>
        <v>81</v>
      </c>
      <c r="M29" s="27"/>
      <c r="N29" s="27">
        <v>119</v>
      </c>
      <c r="O29" s="27">
        <v>75</v>
      </c>
      <c r="P29" s="241">
        <f t="shared" si="31"/>
        <v>44</v>
      </c>
      <c r="Q29" s="27"/>
      <c r="R29" s="27">
        <v>102</v>
      </c>
      <c r="S29" s="27">
        <v>56</v>
      </c>
      <c r="T29" s="241">
        <f t="shared" si="32"/>
        <v>46</v>
      </c>
      <c r="U29" s="27"/>
      <c r="V29" s="27">
        <v>40</v>
      </c>
      <c r="W29" s="27">
        <v>27</v>
      </c>
      <c r="X29" s="241">
        <f t="shared" si="33"/>
        <v>13</v>
      </c>
      <c r="Y29" s="27"/>
      <c r="Z29" s="293">
        <v>0</v>
      </c>
      <c r="AA29" s="293">
        <v>0</v>
      </c>
      <c r="AB29" s="279">
        <f t="shared" si="34"/>
        <v>0</v>
      </c>
      <c r="AD29" s="145" t="s">
        <v>94</v>
      </c>
      <c r="AE29" s="146">
        <v>11077</v>
      </c>
      <c r="AF29" s="146">
        <v>5503</v>
      </c>
      <c r="AG29" s="146">
        <v>5574</v>
      </c>
      <c r="AH29" s="146"/>
      <c r="AI29" s="146">
        <v>3153</v>
      </c>
      <c r="AJ29" s="146">
        <v>1657</v>
      </c>
      <c r="AK29" s="144">
        <f t="shared" si="35"/>
        <v>1496</v>
      </c>
      <c r="AL29" s="146"/>
      <c r="AM29" s="146">
        <v>2496</v>
      </c>
      <c r="AN29" s="146">
        <v>1318</v>
      </c>
      <c r="AO29" s="144">
        <f t="shared" si="36"/>
        <v>1178</v>
      </c>
      <c r="AP29" s="146"/>
      <c r="AQ29" s="146">
        <v>1990</v>
      </c>
      <c r="AR29" s="146">
        <v>950</v>
      </c>
      <c r="AS29" s="144">
        <f t="shared" si="37"/>
        <v>1040</v>
      </c>
      <c r="AT29" s="146"/>
      <c r="AU29" s="146">
        <v>1951</v>
      </c>
      <c r="AV29" s="146">
        <v>887</v>
      </c>
      <c r="AW29" s="144">
        <f t="shared" si="38"/>
        <v>1064</v>
      </c>
      <c r="AX29" s="146"/>
      <c r="AY29" s="146">
        <v>1458</v>
      </c>
      <c r="AZ29" s="146">
        <v>676</v>
      </c>
      <c r="BA29" s="144">
        <f t="shared" si="39"/>
        <v>782</v>
      </c>
      <c r="BB29" s="146"/>
      <c r="BC29" s="146">
        <v>29</v>
      </c>
      <c r="BD29" s="146">
        <v>15</v>
      </c>
      <c r="BE29" s="144">
        <f t="shared" si="40"/>
        <v>14</v>
      </c>
    </row>
    <row r="30" spans="1:57" s="4" customFormat="1" ht="14.25" customHeight="1" x14ac:dyDescent="0.25"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93"/>
      <c r="AA30" s="293"/>
      <c r="AB30" s="293"/>
      <c r="AD30" s="187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</row>
    <row r="31" spans="1:57" s="8" customFormat="1" ht="14.25" customHeight="1" x14ac:dyDescent="0.25">
      <c r="A31" s="8" t="s">
        <v>40</v>
      </c>
      <c r="B31" s="113">
        <f>SUM(B33:B39)</f>
        <v>5122</v>
      </c>
      <c r="C31" s="113">
        <f t="shared" ref="C31:D31" si="41">SUM(C33:C39)</f>
        <v>3212</v>
      </c>
      <c r="D31" s="113">
        <f t="shared" si="41"/>
        <v>1910</v>
      </c>
      <c r="E31" s="113"/>
      <c r="F31" s="113">
        <f>SUM(F33:F39)</f>
        <v>1766</v>
      </c>
      <c r="G31" s="113">
        <f t="shared" ref="G31:H31" si="42">SUM(G33:G39)</f>
        <v>1108</v>
      </c>
      <c r="H31" s="113">
        <f t="shared" si="42"/>
        <v>658</v>
      </c>
      <c r="I31" s="113"/>
      <c r="J31" s="113">
        <f>SUM(J33:J39)</f>
        <v>1432</v>
      </c>
      <c r="K31" s="113">
        <f t="shared" ref="K31:L31" si="43">SUM(K33:K39)</f>
        <v>942</v>
      </c>
      <c r="L31" s="113">
        <f t="shared" si="43"/>
        <v>490</v>
      </c>
      <c r="M31" s="113"/>
      <c r="N31" s="113">
        <f>SUM(N33:N39)</f>
        <v>659</v>
      </c>
      <c r="O31" s="113">
        <f t="shared" ref="O31:P31" si="44">SUM(O33:O39)</f>
        <v>423</v>
      </c>
      <c r="P31" s="113">
        <f t="shared" si="44"/>
        <v>236</v>
      </c>
      <c r="Q31" s="113"/>
      <c r="R31" s="113">
        <f>SUM(R33:R39)</f>
        <v>1048</v>
      </c>
      <c r="S31" s="113">
        <f t="shared" ref="S31:T31" si="45">SUM(S33:S39)</f>
        <v>601</v>
      </c>
      <c r="T31" s="113">
        <f t="shared" si="45"/>
        <v>447</v>
      </c>
      <c r="U31" s="113"/>
      <c r="V31" s="113">
        <f>SUM(V33:V39)</f>
        <v>217</v>
      </c>
      <c r="W31" s="113">
        <f t="shared" ref="W31:X31" si="46">SUM(W33:W39)</f>
        <v>138</v>
      </c>
      <c r="X31" s="113">
        <f t="shared" si="46"/>
        <v>79</v>
      </c>
      <c r="Y31" s="113"/>
      <c r="Z31" s="292">
        <f>SUM(Z33:Z39)</f>
        <v>0</v>
      </c>
      <c r="AA31" s="292">
        <f t="shared" ref="AA31:AB31" si="47">SUM(AA33:AA39)</f>
        <v>0</v>
      </c>
      <c r="AB31" s="292">
        <f t="shared" si="47"/>
        <v>0</v>
      </c>
      <c r="AD31" s="185" t="s">
        <v>40</v>
      </c>
      <c r="AE31" s="190">
        <f>SUM(AE33:AE39)</f>
        <v>48059</v>
      </c>
      <c r="AF31" s="190">
        <f t="shared" ref="AF31:BD31" si="48">SUM(AF33:AF39)</f>
        <v>24362</v>
      </c>
      <c r="AG31" s="190">
        <f t="shared" si="48"/>
        <v>23697</v>
      </c>
      <c r="AH31" s="190"/>
      <c r="AI31" s="190">
        <f>SUM(AI33:AI39)</f>
        <v>13474</v>
      </c>
      <c r="AJ31" s="190">
        <f t="shared" si="48"/>
        <v>7194</v>
      </c>
      <c r="AK31" s="144">
        <f>+AI31-AJ31</f>
        <v>6280</v>
      </c>
      <c r="AL31" s="190"/>
      <c r="AM31" s="190">
        <f t="shared" si="48"/>
        <v>10818</v>
      </c>
      <c r="AN31" s="190">
        <f t="shared" si="48"/>
        <v>5592</v>
      </c>
      <c r="AO31" s="144">
        <f>+AM31-AN31</f>
        <v>5226</v>
      </c>
      <c r="AP31" s="190"/>
      <c r="AQ31" s="190">
        <f t="shared" si="48"/>
        <v>8624</v>
      </c>
      <c r="AR31" s="190">
        <f t="shared" si="48"/>
        <v>4315</v>
      </c>
      <c r="AS31" s="144">
        <f>+AQ31-AR31</f>
        <v>4309</v>
      </c>
      <c r="AT31" s="190"/>
      <c r="AU31" s="190">
        <f t="shared" si="48"/>
        <v>8600</v>
      </c>
      <c r="AV31" s="190">
        <f t="shared" si="48"/>
        <v>4213</v>
      </c>
      <c r="AW31" s="144">
        <f>+AU31-AV31</f>
        <v>4387</v>
      </c>
      <c r="AX31" s="190"/>
      <c r="AY31" s="190">
        <f t="shared" si="48"/>
        <v>6543</v>
      </c>
      <c r="AZ31" s="190">
        <f t="shared" si="48"/>
        <v>3048</v>
      </c>
      <c r="BA31" s="144">
        <f>+AY31-AZ31</f>
        <v>3495</v>
      </c>
      <c r="BB31" s="190"/>
      <c r="BC31" s="190">
        <f t="shared" si="48"/>
        <v>0</v>
      </c>
      <c r="BD31" s="190">
        <f t="shared" si="48"/>
        <v>0</v>
      </c>
      <c r="BE31" s="144">
        <f>+BC31-BD31</f>
        <v>0</v>
      </c>
    </row>
    <row r="32" spans="1:57" s="4" customFormat="1" ht="6" customHeight="1" x14ac:dyDescent="0.25">
      <c r="A32" s="26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93"/>
      <c r="AA32" s="293"/>
      <c r="AB32" s="293"/>
      <c r="AD32" s="187"/>
      <c r="AE32" s="146"/>
      <c r="AF32" s="146"/>
      <c r="AG32" s="146"/>
      <c r="AH32" s="146"/>
      <c r="AI32" s="146"/>
      <c r="AJ32" s="146"/>
      <c r="AK32" s="188"/>
      <c r="AL32" s="146"/>
      <c r="AM32" s="146"/>
      <c r="AN32" s="146"/>
      <c r="AO32" s="188"/>
      <c r="AP32" s="146"/>
      <c r="AQ32" s="146"/>
      <c r="AR32" s="146"/>
      <c r="AS32" s="188"/>
      <c r="AT32" s="146"/>
      <c r="AU32" s="146"/>
      <c r="AV32" s="146"/>
      <c r="AW32" s="188"/>
      <c r="AX32" s="146"/>
      <c r="AY32" s="146"/>
      <c r="AZ32" s="146"/>
      <c r="BA32" s="188"/>
      <c r="BB32" s="146"/>
      <c r="BC32" s="146"/>
      <c r="BD32" s="146"/>
      <c r="BE32" s="188"/>
    </row>
    <row r="33" spans="1:59" s="4" customFormat="1" ht="14.25" customHeight="1" x14ac:dyDescent="0.25">
      <c r="A33" s="4" t="s">
        <v>81</v>
      </c>
      <c r="B33" s="27">
        <v>782</v>
      </c>
      <c r="C33" s="27">
        <v>480</v>
      </c>
      <c r="D33" s="27">
        <v>302</v>
      </c>
      <c r="E33" s="27"/>
      <c r="F33" s="27">
        <v>208</v>
      </c>
      <c r="G33" s="27">
        <v>137</v>
      </c>
      <c r="H33" s="241">
        <f>+F33-G33</f>
        <v>71</v>
      </c>
      <c r="I33" s="27"/>
      <c r="J33" s="27">
        <v>228</v>
      </c>
      <c r="K33" s="27">
        <v>147</v>
      </c>
      <c r="L33" s="241">
        <f>+J33-K33</f>
        <v>81</v>
      </c>
      <c r="M33" s="27"/>
      <c r="N33" s="27">
        <v>111</v>
      </c>
      <c r="O33" s="27">
        <v>62</v>
      </c>
      <c r="P33" s="241">
        <f>+N33-O33</f>
        <v>49</v>
      </c>
      <c r="Q33" s="27"/>
      <c r="R33" s="27">
        <v>209</v>
      </c>
      <c r="S33" s="27">
        <v>114</v>
      </c>
      <c r="T33" s="241">
        <f>+R33-S33</f>
        <v>95</v>
      </c>
      <c r="U33" s="27"/>
      <c r="V33" s="27">
        <v>26</v>
      </c>
      <c r="W33" s="27">
        <v>20</v>
      </c>
      <c r="X33" s="241">
        <f>+V33-W33</f>
        <v>6</v>
      </c>
      <c r="Y33" s="27"/>
      <c r="Z33" s="293">
        <v>0</v>
      </c>
      <c r="AA33" s="293">
        <v>0</v>
      </c>
      <c r="AB33" s="279">
        <f>+Z33-AA33</f>
        <v>0</v>
      </c>
      <c r="AD33" s="186" t="s">
        <v>82</v>
      </c>
      <c r="AE33" s="146">
        <v>7131</v>
      </c>
      <c r="AF33" s="146">
        <v>3636</v>
      </c>
      <c r="AG33" s="146">
        <v>3495</v>
      </c>
      <c r="AH33" s="146"/>
      <c r="AI33" s="146">
        <v>1786</v>
      </c>
      <c r="AJ33" s="146">
        <v>961</v>
      </c>
      <c r="AK33" s="144">
        <f>+AI33-AJ33</f>
        <v>825</v>
      </c>
      <c r="AL33" s="146"/>
      <c r="AM33" s="146">
        <v>1585</v>
      </c>
      <c r="AN33" s="146">
        <v>834</v>
      </c>
      <c r="AO33" s="144">
        <f>+AM33-AN33</f>
        <v>751</v>
      </c>
      <c r="AP33" s="146"/>
      <c r="AQ33" s="146">
        <v>1330</v>
      </c>
      <c r="AR33" s="146">
        <v>683</v>
      </c>
      <c r="AS33" s="144">
        <f>+AQ33-AR33</f>
        <v>647</v>
      </c>
      <c r="AT33" s="146"/>
      <c r="AU33" s="146">
        <v>1373</v>
      </c>
      <c r="AV33" s="146">
        <v>658</v>
      </c>
      <c r="AW33" s="144">
        <f>+AU33-AV33</f>
        <v>715</v>
      </c>
      <c r="AX33" s="146"/>
      <c r="AY33" s="146">
        <v>1057</v>
      </c>
      <c r="AZ33" s="146">
        <v>500</v>
      </c>
      <c r="BA33" s="144">
        <f>+AY33-AZ33</f>
        <v>557</v>
      </c>
      <c r="BB33" s="146"/>
      <c r="BC33" s="146">
        <v>0</v>
      </c>
      <c r="BD33" s="146">
        <v>0</v>
      </c>
      <c r="BE33" s="144">
        <f>+BC33-BD33</f>
        <v>0</v>
      </c>
    </row>
    <row r="34" spans="1:59" s="4" customFormat="1" ht="14.25" customHeight="1" x14ac:dyDescent="0.25">
      <c r="A34" s="4" t="s">
        <v>83</v>
      </c>
      <c r="B34" s="27">
        <v>1302</v>
      </c>
      <c r="C34" s="27">
        <v>808</v>
      </c>
      <c r="D34" s="27">
        <v>494</v>
      </c>
      <c r="E34" s="27"/>
      <c r="F34" s="27">
        <v>519</v>
      </c>
      <c r="G34" s="27">
        <v>328</v>
      </c>
      <c r="H34" s="241">
        <f t="shared" ref="H34:H39" si="49">+F34-G34</f>
        <v>191</v>
      </c>
      <c r="I34" s="27"/>
      <c r="J34" s="27">
        <v>345</v>
      </c>
      <c r="K34" s="27">
        <v>225</v>
      </c>
      <c r="L34" s="241">
        <f t="shared" ref="L34:L39" si="50">+J34-K34</f>
        <v>120</v>
      </c>
      <c r="M34" s="27"/>
      <c r="N34" s="27">
        <v>150</v>
      </c>
      <c r="O34" s="27">
        <v>95</v>
      </c>
      <c r="P34" s="241">
        <f t="shared" ref="P34:P39" si="51">+N34-O34</f>
        <v>55</v>
      </c>
      <c r="Q34" s="27"/>
      <c r="R34" s="27">
        <v>251</v>
      </c>
      <c r="S34" s="27">
        <v>143</v>
      </c>
      <c r="T34" s="241">
        <f t="shared" ref="T34:T39" si="52">+R34-S34</f>
        <v>108</v>
      </c>
      <c r="U34" s="27"/>
      <c r="V34" s="27">
        <v>37</v>
      </c>
      <c r="W34" s="27">
        <v>17</v>
      </c>
      <c r="X34" s="241">
        <f t="shared" ref="X34:X39" si="53">+V34-W34</f>
        <v>20</v>
      </c>
      <c r="Y34" s="27"/>
      <c r="Z34" s="293">
        <v>0</v>
      </c>
      <c r="AA34" s="293">
        <v>0</v>
      </c>
      <c r="AB34" s="279">
        <f t="shared" ref="AB34:AB39" si="54">+Z34-AA34</f>
        <v>0</v>
      </c>
      <c r="AD34" s="145" t="s">
        <v>84</v>
      </c>
      <c r="AE34" s="146">
        <v>12606</v>
      </c>
      <c r="AF34" s="146">
        <v>6311</v>
      </c>
      <c r="AG34" s="146">
        <v>6295</v>
      </c>
      <c r="AH34" s="146"/>
      <c r="AI34" s="146">
        <v>3588</v>
      </c>
      <c r="AJ34" s="146">
        <v>1903</v>
      </c>
      <c r="AK34" s="144">
        <f t="shared" ref="AK34:AK39" si="55">+AI34-AJ34</f>
        <v>1685</v>
      </c>
      <c r="AL34" s="146"/>
      <c r="AM34" s="146">
        <v>2844</v>
      </c>
      <c r="AN34" s="146">
        <v>1440</v>
      </c>
      <c r="AO34" s="144">
        <f t="shared" ref="AO34:AO39" si="56">+AM34-AN34</f>
        <v>1404</v>
      </c>
      <c r="AP34" s="146"/>
      <c r="AQ34" s="146">
        <v>2271</v>
      </c>
      <c r="AR34" s="146">
        <v>1080</v>
      </c>
      <c r="AS34" s="144">
        <f t="shared" ref="AS34:AS39" si="57">+AQ34-AR34</f>
        <v>1191</v>
      </c>
      <c r="AT34" s="146"/>
      <c r="AU34" s="146">
        <v>2209</v>
      </c>
      <c r="AV34" s="146">
        <v>1119</v>
      </c>
      <c r="AW34" s="144">
        <f t="shared" ref="AW34:AW39" si="58">+AU34-AV34</f>
        <v>1090</v>
      </c>
      <c r="AX34" s="146"/>
      <c r="AY34" s="146">
        <v>1694</v>
      </c>
      <c r="AZ34" s="146">
        <v>769</v>
      </c>
      <c r="BA34" s="144">
        <f t="shared" ref="BA34:BA39" si="59">+AY34-AZ34</f>
        <v>925</v>
      </c>
      <c r="BB34" s="146"/>
      <c r="BC34" s="146">
        <v>0</v>
      </c>
      <c r="BD34" s="146">
        <v>0</v>
      </c>
      <c r="BE34" s="144">
        <f t="shared" ref="BE34:BE39" si="60">+BC34-BD34</f>
        <v>0</v>
      </c>
    </row>
    <row r="35" spans="1:59" s="4" customFormat="1" ht="14.25" customHeight="1" x14ac:dyDescent="0.25">
      <c r="A35" s="4" t="s">
        <v>85</v>
      </c>
      <c r="B35" s="27">
        <v>318</v>
      </c>
      <c r="C35" s="27">
        <v>211</v>
      </c>
      <c r="D35" s="27">
        <v>107</v>
      </c>
      <c r="E35" s="27"/>
      <c r="F35" s="27">
        <v>90</v>
      </c>
      <c r="G35" s="27">
        <v>63</v>
      </c>
      <c r="H35" s="241">
        <f t="shared" si="49"/>
        <v>27</v>
      </c>
      <c r="I35" s="27"/>
      <c r="J35" s="27">
        <v>97</v>
      </c>
      <c r="K35" s="27">
        <v>63</v>
      </c>
      <c r="L35" s="241">
        <f t="shared" si="50"/>
        <v>34</v>
      </c>
      <c r="M35" s="27"/>
      <c r="N35" s="27">
        <v>34</v>
      </c>
      <c r="O35" s="27">
        <v>25</v>
      </c>
      <c r="P35" s="241">
        <f t="shared" si="51"/>
        <v>9</v>
      </c>
      <c r="Q35" s="27"/>
      <c r="R35" s="27">
        <v>74</v>
      </c>
      <c r="S35" s="27">
        <v>48</v>
      </c>
      <c r="T35" s="241">
        <f t="shared" si="52"/>
        <v>26</v>
      </c>
      <c r="U35" s="27"/>
      <c r="V35" s="27">
        <v>23</v>
      </c>
      <c r="W35" s="27">
        <v>12</v>
      </c>
      <c r="X35" s="241">
        <f t="shared" si="53"/>
        <v>11</v>
      </c>
      <c r="Y35" s="27"/>
      <c r="Z35" s="293">
        <v>0</v>
      </c>
      <c r="AA35" s="293">
        <v>0</v>
      </c>
      <c r="AB35" s="279">
        <f t="shared" si="54"/>
        <v>0</v>
      </c>
      <c r="AD35" s="145" t="s">
        <v>86</v>
      </c>
      <c r="AE35" s="146">
        <v>2681</v>
      </c>
      <c r="AF35" s="146">
        <v>1375</v>
      </c>
      <c r="AG35" s="146">
        <v>1306</v>
      </c>
      <c r="AH35" s="146"/>
      <c r="AI35" s="146">
        <v>773</v>
      </c>
      <c r="AJ35" s="146">
        <v>402</v>
      </c>
      <c r="AK35" s="144">
        <f t="shared" si="55"/>
        <v>371</v>
      </c>
      <c r="AL35" s="146"/>
      <c r="AM35" s="146">
        <v>565</v>
      </c>
      <c r="AN35" s="146">
        <v>293</v>
      </c>
      <c r="AO35" s="144">
        <f t="shared" si="56"/>
        <v>272</v>
      </c>
      <c r="AP35" s="146"/>
      <c r="AQ35" s="146">
        <v>411</v>
      </c>
      <c r="AR35" s="146">
        <v>213</v>
      </c>
      <c r="AS35" s="144">
        <f t="shared" si="57"/>
        <v>198</v>
      </c>
      <c r="AT35" s="146"/>
      <c r="AU35" s="146">
        <v>563</v>
      </c>
      <c r="AV35" s="146">
        <v>300</v>
      </c>
      <c r="AW35" s="144">
        <f t="shared" si="58"/>
        <v>263</v>
      </c>
      <c r="AX35" s="146"/>
      <c r="AY35" s="146">
        <v>369</v>
      </c>
      <c r="AZ35" s="146">
        <v>167</v>
      </c>
      <c r="BA35" s="144">
        <f t="shared" si="59"/>
        <v>202</v>
      </c>
      <c r="BB35" s="146"/>
      <c r="BC35" s="146">
        <v>0</v>
      </c>
      <c r="BD35" s="146">
        <v>0</v>
      </c>
      <c r="BE35" s="144">
        <f t="shared" si="60"/>
        <v>0</v>
      </c>
    </row>
    <row r="36" spans="1:59" s="4" customFormat="1" ht="14.25" customHeight="1" x14ac:dyDescent="0.25">
      <c r="A36" s="4" t="s">
        <v>87</v>
      </c>
      <c r="B36" s="27">
        <v>371</v>
      </c>
      <c r="C36" s="27">
        <v>231</v>
      </c>
      <c r="D36" s="27">
        <v>140</v>
      </c>
      <c r="E36" s="27"/>
      <c r="F36" s="27">
        <v>157</v>
      </c>
      <c r="G36" s="27">
        <v>83</v>
      </c>
      <c r="H36" s="241">
        <f t="shared" si="49"/>
        <v>74</v>
      </c>
      <c r="I36" s="27"/>
      <c r="J36" s="27">
        <v>105</v>
      </c>
      <c r="K36" s="27">
        <v>79</v>
      </c>
      <c r="L36" s="241">
        <f t="shared" si="50"/>
        <v>26</v>
      </c>
      <c r="M36" s="27"/>
      <c r="N36" s="27">
        <v>49</v>
      </c>
      <c r="O36" s="27">
        <v>33</v>
      </c>
      <c r="P36" s="241">
        <f t="shared" si="51"/>
        <v>16</v>
      </c>
      <c r="Q36" s="27"/>
      <c r="R36" s="27">
        <v>51</v>
      </c>
      <c r="S36" s="27">
        <v>29</v>
      </c>
      <c r="T36" s="241">
        <f t="shared" si="52"/>
        <v>22</v>
      </c>
      <c r="U36" s="27"/>
      <c r="V36" s="27">
        <v>9</v>
      </c>
      <c r="W36" s="27">
        <v>7</v>
      </c>
      <c r="X36" s="241">
        <f t="shared" si="53"/>
        <v>2</v>
      </c>
      <c r="Y36" s="27"/>
      <c r="Z36" s="293">
        <v>0</v>
      </c>
      <c r="AA36" s="293">
        <v>0</v>
      </c>
      <c r="AB36" s="279">
        <f t="shared" si="54"/>
        <v>0</v>
      </c>
      <c r="AD36" s="145" t="s">
        <v>88</v>
      </c>
      <c r="AE36" s="146">
        <v>3779</v>
      </c>
      <c r="AF36" s="146">
        <v>1962</v>
      </c>
      <c r="AG36" s="146">
        <v>1817</v>
      </c>
      <c r="AH36" s="146"/>
      <c r="AI36" s="146">
        <v>1175</v>
      </c>
      <c r="AJ36" s="146">
        <v>607</v>
      </c>
      <c r="AK36" s="144">
        <f t="shared" si="55"/>
        <v>568</v>
      </c>
      <c r="AL36" s="146"/>
      <c r="AM36" s="146">
        <v>894</v>
      </c>
      <c r="AN36" s="146">
        <v>502</v>
      </c>
      <c r="AO36" s="144">
        <f t="shared" si="56"/>
        <v>392</v>
      </c>
      <c r="AP36" s="146"/>
      <c r="AQ36" s="146">
        <v>685</v>
      </c>
      <c r="AR36" s="146">
        <v>348</v>
      </c>
      <c r="AS36" s="144">
        <f t="shared" si="57"/>
        <v>337</v>
      </c>
      <c r="AT36" s="146"/>
      <c r="AU36" s="146">
        <v>570</v>
      </c>
      <c r="AV36" s="146">
        <v>274</v>
      </c>
      <c r="AW36" s="144">
        <f t="shared" si="58"/>
        <v>296</v>
      </c>
      <c r="AX36" s="146"/>
      <c r="AY36" s="146">
        <v>455</v>
      </c>
      <c r="AZ36" s="146">
        <v>231</v>
      </c>
      <c r="BA36" s="144">
        <f t="shared" si="59"/>
        <v>224</v>
      </c>
      <c r="BB36" s="146"/>
      <c r="BC36" s="146">
        <v>0</v>
      </c>
      <c r="BD36" s="146">
        <v>0</v>
      </c>
      <c r="BE36" s="144">
        <f t="shared" si="60"/>
        <v>0</v>
      </c>
    </row>
    <row r="37" spans="1:59" s="4" customFormat="1" ht="14.25" customHeight="1" x14ac:dyDescent="0.25">
      <c r="A37" s="4" t="s">
        <v>89</v>
      </c>
      <c r="B37" s="27">
        <v>528</v>
      </c>
      <c r="C37" s="27">
        <v>343</v>
      </c>
      <c r="D37" s="27">
        <v>185</v>
      </c>
      <c r="E37" s="27"/>
      <c r="F37" s="27">
        <v>141</v>
      </c>
      <c r="G37" s="27">
        <v>91</v>
      </c>
      <c r="H37" s="241">
        <f t="shared" si="49"/>
        <v>50</v>
      </c>
      <c r="I37" s="27"/>
      <c r="J37" s="27">
        <v>146</v>
      </c>
      <c r="K37" s="27">
        <v>98</v>
      </c>
      <c r="L37" s="241">
        <f t="shared" si="50"/>
        <v>48</v>
      </c>
      <c r="M37" s="27"/>
      <c r="N37" s="27">
        <v>91</v>
      </c>
      <c r="O37" s="27">
        <v>63</v>
      </c>
      <c r="P37" s="241">
        <f t="shared" si="51"/>
        <v>28</v>
      </c>
      <c r="Q37" s="27"/>
      <c r="R37" s="27">
        <v>115</v>
      </c>
      <c r="S37" s="27">
        <v>69</v>
      </c>
      <c r="T37" s="241">
        <f t="shared" si="52"/>
        <v>46</v>
      </c>
      <c r="U37" s="27"/>
      <c r="V37" s="27">
        <v>35</v>
      </c>
      <c r="W37" s="27">
        <v>22</v>
      </c>
      <c r="X37" s="241">
        <f t="shared" si="53"/>
        <v>13</v>
      </c>
      <c r="Y37" s="27"/>
      <c r="Z37" s="293">
        <v>0</v>
      </c>
      <c r="AA37" s="293">
        <v>0</v>
      </c>
      <c r="AB37" s="279">
        <f t="shared" si="54"/>
        <v>0</v>
      </c>
      <c r="AD37" s="145" t="s">
        <v>90</v>
      </c>
      <c r="AE37" s="146">
        <v>4564</v>
      </c>
      <c r="AF37" s="146">
        <v>2339</v>
      </c>
      <c r="AG37" s="146">
        <v>2225</v>
      </c>
      <c r="AH37" s="146"/>
      <c r="AI37" s="146">
        <v>1181</v>
      </c>
      <c r="AJ37" s="146">
        <v>644</v>
      </c>
      <c r="AK37" s="144">
        <f t="shared" si="55"/>
        <v>537</v>
      </c>
      <c r="AL37" s="146"/>
      <c r="AM37" s="146">
        <v>971</v>
      </c>
      <c r="AN37" s="146">
        <v>516</v>
      </c>
      <c r="AO37" s="144">
        <f t="shared" si="56"/>
        <v>455</v>
      </c>
      <c r="AP37" s="146"/>
      <c r="AQ37" s="146">
        <v>838</v>
      </c>
      <c r="AR37" s="146">
        <v>427</v>
      </c>
      <c r="AS37" s="144">
        <f t="shared" si="57"/>
        <v>411</v>
      </c>
      <c r="AT37" s="146"/>
      <c r="AU37" s="146">
        <v>848</v>
      </c>
      <c r="AV37" s="146">
        <v>409</v>
      </c>
      <c r="AW37" s="144">
        <f t="shared" si="58"/>
        <v>439</v>
      </c>
      <c r="AX37" s="146"/>
      <c r="AY37" s="146">
        <v>726</v>
      </c>
      <c r="AZ37" s="146">
        <v>343</v>
      </c>
      <c r="BA37" s="144">
        <f t="shared" si="59"/>
        <v>383</v>
      </c>
      <c r="BB37" s="146"/>
      <c r="BC37" s="146">
        <v>0</v>
      </c>
      <c r="BD37" s="146">
        <v>0</v>
      </c>
      <c r="BE37" s="144">
        <f t="shared" si="60"/>
        <v>0</v>
      </c>
    </row>
    <row r="38" spans="1:59" s="4" customFormat="1" ht="14.25" customHeight="1" x14ac:dyDescent="0.25">
      <c r="A38" s="4" t="s">
        <v>91</v>
      </c>
      <c r="B38" s="27">
        <v>850</v>
      </c>
      <c r="C38" s="27">
        <v>520</v>
      </c>
      <c r="D38" s="27">
        <v>330</v>
      </c>
      <c r="E38" s="27"/>
      <c r="F38" s="27">
        <v>278</v>
      </c>
      <c r="G38" s="27">
        <v>171</v>
      </c>
      <c r="H38" s="241">
        <f t="shared" si="49"/>
        <v>107</v>
      </c>
      <c r="I38" s="27"/>
      <c r="J38" s="27">
        <v>232</v>
      </c>
      <c r="K38" s="27">
        <v>149</v>
      </c>
      <c r="L38" s="241">
        <f t="shared" si="50"/>
        <v>83</v>
      </c>
      <c r="M38" s="27"/>
      <c r="N38" s="27">
        <v>114</v>
      </c>
      <c r="O38" s="27">
        <v>72</v>
      </c>
      <c r="P38" s="241">
        <f t="shared" si="51"/>
        <v>42</v>
      </c>
      <c r="Q38" s="27"/>
      <c r="R38" s="27">
        <v>171</v>
      </c>
      <c r="S38" s="27">
        <v>88</v>
      </c>
      <c r="T38" s="241">
        <f t="shared" si="52"/>
        <v>83</v>
      </c>
      <c r="U38" s="27"/>
      <c r="V38" s="27">
        <v>55</v>
      </c>
      <c r="W38" s="27">
        <v>40</v>
      </c>
      <c r="X38" s="241">
        <f t="shared" si="53"/>
        <v>15</v>
      </c>
      <c r="Y38" s="27"/>
      <c r="Z38" s="293">
        <v>0</v>
      </c>
      <c r="AA38" s="293">
        <v>0</v>
      </c>
      <c r="AB38" s="279">
        <f t="shared" si="54"/>
        <v>0</v>
      </c>
      <c r="AD38" s="189" t="s">
        <v>92</v>
      </c>
      <c r="AE38" s="146">
        <v>8059</v>
      </c>
      <c r="AF38" s="146">
        <v>4008</v>
      </c>
      <c r="AG38" s="146">
        <v>4051</v>
      </c>
      <c r="AH38" s="146"/>
      <c r="AI38" s="146">
        <v>2178</v>
      </c>
      <c r="AJ38" s="146">
        <v>1148</v>
      </c>
      <c r="AK38" s="144">
        <f t="shared" si="55"/>
        <v>1030</v>
      </c>
      <c r="AL38" s="146"/>
      <c r="AM38" s="146">
        <v>1889</v>
      </c>
      <c r="AN38" s="146">
        <v>951</v>
      </c>
      <c r="AO38" s="144">
        <f t="shared" si="56"/>
        <v>938</v>
      </c>
      <c r="AP38" s="146"/>
      <c r="AQ38" s="146">
        <v>1466</v>
      </c>
      <c r="AR38" s="146">
        <v>754</v>
      </c>
      <c r="AS38" s="144">
        <f t="shared" si="57"/>
        <v>712</v>
      </c>
      <c r="AT38" s="146"/>
      <c r="AU38" s="146">
        <v>1457</v>
      </c>
      <c r="AV38" s="146">
        <v>675</v>
      </c>
      <c r="AW38" s="144">
        <f t="shared" si="58"/>
        <v>782</v>
      </c>
      <c r="AX38" s="146"/>
      <c r="AY38" s="146">
        <v>1069</v>
      </c>
      <c r="AZ38" s="146">
        <v>480</v>
      </c>
      <c r="BA38" s="144">
        <f t="shared" si="59"/>
        <v>589</v>
      </c>
      <c r="BB38" s="146"/>
      <c r="BC38" s="146">
        <v>0</v>
      </c>
      <c r="BD38" s="146">
        <v>0</v>
      </c>
      <c r="BE38" s="144">
        <f t="shared" si="60"/>
        <v>0</v>
      </c>
    </row>
    <row r="39" spans="1:59" s="4" customFormat="1" ht="14.25" customHeight="1" thickBot="1" x14ac:dyDescent="0.3">
      <c r="A39" s="54" t="s">
        <v>93</v>
      </c>
      <c r="B39" s="108">
        <v>971</v>
      </c>
      <c r="C39" s="108">
        <v>619</v>
      </c>
      <c r="D39" s="108">
        <v>352</v>
      </c>
      <c r="E39" s="108"/>
      <c r="F39" s="108">
        <v>373</v>
      </c>
      <c r="G39" s="108">
        <v>235</v>
      </c>
      <c r="H39" s="241">
        <f t="shared" si="49"/>
        <v>138</v>
      </c>
      <c r="I39" s="108"/>
      <c r="J39" s="108">
        <v>279</v>
      </c>
      <c r="K39" s="108">
        <v>181</v>
      </c>
      <c r="L39" s="241">
        <f t="shared" si="50"/>
        <v>98</v>
      </c>
      <c r="M39" s="108"/>
      <c r="N39" s="108">
        <v>110</v>
      </c>
      <c r="O39" s="108">
        <v>73</v>
      </c>
      <c r="P39" s="241">
        <f t="shared" si="51"/>
        <v>37</v>
      </c>
      <c r="Q39" s="108"/>
      <c r="R39" s="108">
        <v>177</v>
      </c>
      <c r="S39" s="108">
        <v>110</v>
      </c>
      <c r="T39" s="241">
        <f t="shared" si="52"/>
        <v>67</v>
      </c>
      <c r="U39" s="108"/>
      <c r="V39" s="108">
        <v>32</v>
      </c>
      <c r="W39" s="108">
        <v>20</v>
      </c>
      <c r="X39" s="241">
        <f t="shared" si="53"/>
        <v>12</v>
      </c>
      <c r="Y39" s="108"/>
      <c r="Z39" s="278">
        <v>0</v>
      </c>
      <c r="AA39" s="278">
        <v>0</v>
      </c>
      <c r="AB39" s="279">
        <f t="shared" si="54"/>
        <v>0</v>
      </c>
      <c r="AD39" s="149" t="s">
        <v>94</v>
      </c>
      <c r="AE39" s="150">
        <v>9239</v>
      </c>
      <c r="AF39" s="150">
        <v>4731</v>
      </c>
      <c r="AG39" s="150">
        <v>4508</v>
      </c>
      <c r="AH39" s="150"/>
      <c r="AI39" s="150">
        <v>2793</v>
      </c>
      <c r="AJ39" s="150">
        <v>1529</v>
      </c>
      <c r="AK39" s="151">
        <f t="shared" si="55"/>
        <v>1264</v>
      </c>
      <c r="AL39" s="150"/>
      <c r="AM39" s="150">
        <v>2070</v>
      </c>
      <c r="AN39" s="150">
        <v>1056</v>
      </c>
      <c r="AO39" s="151">
        <f t="shared" si="56"/>
        <v>1014</v>
      </c>
      <c r="AP39" s="150"/>
      <c r="AQ39" s="150">
        <v>1623</v>
      </c>
      <c r="AR39" s="150">
        <v>810</v>
      </c>
      <c r="AS39" s="151">
        <f t="shared" si="57"/>
        <v>813</v>
      </c>
      <c r="AT39" s="150"/>
      <c r="AU39" s="150">
        <v>1580</v>
      </c>
      <c r="AV39" s="150">
        <v>778</v>
      </c>
      <c r="AW39" s="151">
        <f t="shared" si="58"/>
        <v>802</v>
      </c>
      <c r="AX39" s="150"/>
      <c r="AY39" s="150">
        <v>1173</v>
      </c>
      <c r="AZ39" s="150">
        <v>558</v>
      </c>
      <c r="BA39" s="151">
        <f t="shared" si="59"/>
        <v>615</v>
      </c>
      <c r="BB39" s="150"/>
      <c r="BC39" s="150">
        <v>0</v>
      </c>
      <c r="BD39" s="150">
        <v>0</v>
      </c>
      <c r="BE39" s="151">
        <f t="shared" si="60"/>
        <v>0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3.5" thickBot="1" x14ac:dyDescent="0.3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5" customHeight="1" thickBot="1" x14ac:dyDescent="0.3"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x14ac:dyDescent="0.25">
      <c r="A44" s="316" t="s">
        <v>166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24"/>
    </row>
    <row r="45" spans="1:59" ht="14.25" x14ac:dyDescent="0.25">
      <c r="A45" s="316" t="s">
        <v>215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24"/>
    </row>
    <row r="46" spans="1:59" ht="14.25" x14ac:dyDescent="0.25">
      <c r="A46" s="316" t="s">
        <v>31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24"/>
    </row>
    <row r="47" spans="1:59" ht="14.25" x14ac:dyDescent="0.25">
      <c r="A47" s="316" t="s">
        <v>80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24"/>
    </row>
    <row r="48" spans="1:59" ht="14.25" x14ac:dyDescent="0.25">
      <c r="A48" s="318" t="s">
        <v>141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D48" s="24"/>
    </row>
    <row r="49" spans="1:30" ht="14.25" x14ac:dyDescent="0.25">
      <c r="A49" s="318" t="s">
        <v>129</v>
      </c>
      <c r="B49" s="318"/>
      <c r="C49" s="318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  <c r="AA49" s="318"/>
      <c r="AB49" s="318"/>
      <c r="AD49" s="24"/>
    </row>
    <row r="50" spans="1:30" ht="15" thickBot="1" x14ac:dyDescent="0.3">
      <c r="A50" s="22"/>
      <c r="B50" s="22"/>
      <c r="C50" s="35"/>
      <c r="D50" s="35"/>
      <c r="E50" s="36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D50" s="24"/>
    </row>
    <row r="51" spans="1:30" s="4" customFormat="1" x14ac:dyDescent="0.25">
      <c r="A51" s="308" t="s">
        <v>147</v>
      </c>
      <c r="B51" s="311" t="s">
        <v>11</v>
      </c>
      <c r="C51" s="311"/>
      <c r="D51" s="311"/>
      <c r="E51" s="8"/>
      <c r="F51" s="311" t="s">
        <v>22</v>
      </c>
      <c r="G51" s="311"/>
      <c r="H51" s="311"/>
      <c r="I51" s="8"/>
      <c r="J51" s="311" t="s">
        <v>23</v>
      </c>
      <c r="K51" s="311"/>
      <c r="L51" s="311"/>
      <c r="M51" s="8"/>
      <c r="N51" s="311" t="s">
        <v>24</v>
      </c>
      <c r="O51" s="311"/>
      <c r="P51" s="311"/>
      <c r="Q51" s="8"/>
      <c r="R51" s="311" t="s">
        <v>25</v>
      </c>
      <c r="S51" s="311"/>
      <c r="T51" s="311"/>
      <c r="U51" s="8"/>
      <c r="V51" s="311" t="s">
        <v>26</v>
      </c>
      <c r="W51" s="311"/>
      <c r="X51" s="311"/>
      <c r="Y51" s="8"/>
      <c r="Z51" s="311" t="s">
        <v>27</v>
      </c>
      <c r="AA51" s="311"/>
      <c r="AB51" s="311"/>
    </row>
    <row r="52" spans="1:30" s="4" customFormat="1" ht="13.5" thickBot="1" x14ac:dyDescent="0.3">
      <c r="A52" s="309"/>
      <c r="B52" s="11" t="s">
        <v>32</v>
      </c>
      <c r="C52" s="11" t="s">
        <v>33</v>
      </c>
      <c r="D52" s="11" t="s">
        <v>34</v>
      </c>
      <c r="E52" s="11"/>
      <c r="F52" s="11" t="s">
        <v>32</v>
      </c>
      <c r="G52" s="11" t="s">
        <v>33</v>
      </c>
      <c r="H52" s="11" t="s">
        <v>34</v>
      </c>
      <c r="I52" s="11"/>
      <c r="J52" s="11" t="s">
        <v>32</v>
      </c>
      <c r="K52" s="11" t="s">
        <v>33</v>
      </c>
      <c r="L52" s="11" t="s">
        <v>34</v>
      </c>
      <c r="M52" s="11"/>
      <c r="N52" s="11" t="s">
        <v>32</v>
      </c>
      <c r="O52" s="11" t="s">
        <v>33</v>
      </c>
      <c r="P52" s="11" t="s">
        <v>34</v>
      </c>
      <c r="Q52" s="11"/>
      <c r="R52" s="11" t="s">
        <v>32</v>
      </c>
      <c r="S52" s="11" t="s">
        <v>33</v>
      </c>
      <c r="T52" s="11" t="s">
        <v>34</v>
      </c>
      <c r="U52" s="11"/>
      <c r="V52" s="11" t="s">
        <v>32</v>
      </c>
      <c r="W52" s="11" t="s">
        <v>33</v>
      </c>
      <c r="X52" s="11" t="s">
        <v>34</v>
      </c>
      <c r="Y52" s="11"/>
      <c r="Z52" s="11" t="s">
        <v>32</v>
      </c>
      <c r="AA52" s="11" t="s">
        <v>33</v>
      </c>
      <c r="AB52" s="11" t="s">
        <v>34</v>
      </c>
    </row>
    <row r="53" spans="1:30" ht="6" customHeight="1" x14ac:dyDescent="0.25">
      <c r="AD53" s="24"/>
    </row>
    <row r="54" spans="1:30" s="8" customFormat="1" ht="14.25" customHeight="1" x14ac:dyDescent="0.25">
      <c r="A54" s="26" t="s">
        <v>50</v>
      </c>
      <c r="B54" s="75">
        <f>+B11/AE11*100</f>
        <v>10.141501279302952</v>
      </c>
      <c r="C54" s="75">
        <f>+C11/AF11*100</f>
        <v>12.050524424170165</v>
      </c>
      <c r="D54" s="75">
        <f>+D11/AG11*100</f>
        <v>8.2305630026809649</v>
      </c>
      <c r="E54" s="110"/>
      <c r="F54" s="75">
        <f>+F11/AI11*100</f>
        <v>12.623811637911238</v>
      </c>
      <c r="G54" s="75">
        <f>+G11/AJ11*100</f>
        <v>14.301125430054231</v>
      </c>
      <c r="H54" s="75">
        <f>+H11/AK11*100</f>
        <v>10.769429133223737</v>
      </c>
      <c r="I54" s="110"/>
      <c r="J54" s="75">
        <f>+J11/AM11*100</f>
        <v>12.681790600716397</v>
      </c>
      <c r="K54" s="75">
        <f>+K11/AN11*100</f>
        <v>15.029836381135709</v>
      </c>
      <c r="L54" s="75">
        <f>+L11/AO11*100</f>
        <v>10.25324520187943</v>
      </c>
      <c r="M54" s="110"/>
      <c r="N54" s="75">
        <f>+N11/AQ11*100</f>
        <v>7.9054856328663021</v>
      </c>
      <c r="O54" s="75">
        <f>+O11/AR11*100</f>
        <v>9.5169221868672249</v>
      </c>
      <c r="P54" s="75">
        <f>+P11/AS11*100</f>
        <v>6.3412579558217903</v>
      </c>
      <c r="Q54" s="110"/>
      <c r="R54" s="75">
        <f>+R11/AU11*100</f>
        <v>10.678942444980551</v>
      </c>
      <c r="S54" s="75">
        <f>+S11/AV11*100</f>
        <v>12.894563510158585</v>
      </c>
      <c r="T54" s="75">
        <f>+T11/AW11*100</f>
        <v>8.5851089298539609</v>
      </c>
      <c r="U54" s="110"/>
      <c r="V54" s="75">
        <f>+V11/AY11*100</f>
        <v>3.3899911537975482</v>
      </c>
      <c r="W54" s="75">
        <f>+W11/AZ11*100</f>
        <v>4.2031048742458141</v>
      </c>
      <c r="X54" s="75">
        <f>+X11/BA11*100</f>
        <v>2.6803147742737119</v>
      </c>
      <c r="Y54" s="110"/>
      <c r="Z54" s="75" t="s">
        <v>8</v>
      </c>
      <c r="AA54" s="75" t="s">
        <v>8</v>
      </c>
      <c r="AB54" s="75" t="s">
        <v>8</v>
      </c>
    </row>
    <row r="55" spans="1:30" s="4" customFormat="1" ht="6" customHeight="1" x14ac:dyDescent="0.25">
      <c r="A55" s="26"/>
      <c r="B55" s="65"/>
      <c r="C55" s="65"/>
      <c r="D55" s="65"/>
      <c r="E55" s="62"/>
      <c r="F55" s="65"/>
      <c r="G55" s="65"/>
      <c r="H55" s="65"/>
      <c r="I55" s="62"/>
      <c r="J55" s="65"/>
      <c r="K55" s="65"/>
      <c r="L55" s="65"/>
      <c r="M55" s="62"/>
      <c r="N55" s="65"/>
      <c r="O55" s="65"/>
      <c r="P55" s="65"/>
      <c r="Q55" s="62"/>
      <c r="R55" s="65"/>
      <c r="S55" s="65"/>
      <c r="T55" s="65"/>
      <c r="U55" s="62"/>
      <c r="V55" s="65"/>
      <c r="W55" s="65"/>
      <c r="X55" s="65"/>
      <c r="Y55" s="62"/>
      <c r="Z55" s="65"/>
      <c r="AA55" s="65"/>
      <c r="AB55" s="65"/>
    </row>
    <row r="56" spans="1:30" s="4" customFormat="1" ht="14.25" customHeight="1" x14ac:dyDescent="0.25">
      <c r="A56" s="4" t="s">
        <v>81</v>
      </c>
      <c r="B56" s="65">
        <f t="shared" ref="B56:D62" si="61">+B13/AE13*100</f>
        <v>11.789229878401851</v>
      </c>
      <c r="C56" s="65">
        <f t="shared" si="61"/>
        <v>13.562229561922317</v>
      </c>
      <c r="D56" s="65">
        <f t="shared" si="61"/>
        <v>9.9979305706451438</v>
      </c>
      <c r="E56" s="62"/>
      <c r="F56" s="65">
        <f t="shared" ref="F56:H62" si="62">+F13/AI13*100</f>
        <v>14.883033073406828</v>
      </c>
      <c r="G56" s="65">
        <f t="shared" si="62"/>
        <v>16.477561388653683</v>
      </c>
      <c r="H56" s="65">
        <f t="shared" si="62"/>
        <v>13.09025133282559</v>
      </c>
      <c r="I56" s="62"/>
      <c r="J56" s="65">
        <f t="shared" ref="J56:L62" si="63">+J13/AM13*100</f>
        <v>14.274123442480441</v>
      </c>
      <c r="K56" s="65">
        <f t="shared" si="63"/>
        <v>16.49924950929454</v>
      </c>
      <c r="L56" s="65">
        <f t="shared" si="63"/>
        <v>12.031649988363975</v>
      </c>
      <c r="M56" s="62"/>
      <c r="N56" s="65">
        <f t="shared" ref="N56:P62" si="64">+N13/AQ13*100</f>
        <v>9.2358896130911106</v>
      </c>
      <c r="O56" s="65">
        <f t="shared" si="64"/>
        <v>10.86074177746676</v>
      </c>
      <c r="P56" s="65">
        <f t="shared" si="64"/>
        <v>7.6405111996701942</v>
      </c>
      <c r="Q56" s="62"/>
      <c r="R56" s="65">
        <f t="shared" ref="R56:T62" si="65">+R13/AU13*100</f>
        <v>12.060528495068885</v>
      </c>
      <c r="S56" s="65">
        <f t="shared" si="65"/>
        <v>14.144686102113219</v>
      </c>
      <c r="T56" s="65">
        <f t="shared" si="65"/>
        <v>10.073529411764707</v>
      </c>
      <c r="U56" s="62"/>
      <c r="V56" s="65">
        <f t="shared" ref="V56:X62" si="66">+V13/AY13*100</f>
        <v>4.342723004694836</v>
      </c>
      <c r="W56" s="65">
        <f t="shared" si="66"/>
        <v>4.7129038896892368</v>
      </c>
      <c r="X56" s="65">
        <f t="shared" si="66"/>
        <v>4.0074557315936632</v>
      </c>
      <c r="Y56" s="62"/>
      <c r="Z56" s="65" t="s">
        <v>8</v>
      </c>
      <c r="AA56" s="65" t="s">
        <v>8</v>
      </c>
      <c r="AB56" s="65" t="s">
        <v>8</v>
      </c>
    </row>
    <row r="57" spans="1:30" s="4" customFormat="1" ht="14.25" customHeight="1" x14ac:dyDescent="0.25">
      <c r="A57" s="4" t="s">
        <v>83</v>
      </c>
      <c r="B57" s="65">
        <f t="shared" si="61"/>
        <v>9.1589617912442911</v>
      </c>
      <c r="C57" s="65">
        <f t="shared" si="61"/>
        <v>11.306060334795452</v>
      </c>
      <c r="D57" s="65">
        <f t="shared" si="61"/>
        <v>7.0310074080645881</v>
      </c>
      <c r="E57" s="62"/>
      <c r="F57" s="65">
        <f t="shared" si="62"/>
        <v>12.020564713562919</v>
      </c>
      <c r="G57" s="65">
        <f t="shared" si="62"/>
        <v>14.123855346888096</v>
      </c>
      <c r="H57" s="65">
        <f t="shared" si="62"/>
        <v>9.6885217690586813</v>
      </c>
      <c r="I57" s="62"/>
      <c r="J57" s="65">
        <f t="shared" si="63"/>
        <v>11.838942307692307</v>
      </c>
      <c r="K57" s="65">
        <f t="shared" si="63"/>
        <v>14.57018927444795</v>
      </c>
      <c r="L57" s="65">
        <f t="shared" si="63"/>
        <v>9.0187296416938114</v>
      </c>
      <c r="M57" s="62"/>
      <c r="N57" s="65">
        <f t="shared" si="64"/>
        <v>6.5632754342431765</v>
      </c>
      <c r="O57" s="65">
        <f t="shared" si="64"/>
        <v>8.0301455301455302</v>
      </c>
      <c r="P57" s="65">
        <f t="shared" si="64"/>
        <v>5.2231718898385564</v>
      </c>
      <c r="Q57" s="62"/>
      <c r="R57" s="65">
        <f t="shared" si="65"/>
        <v>9.2850049652432975</v>
      </c>
      <c r="S57" s="65">
        <f t="shared" si="65"/>
        <v>11.440784510937894</v>
      </c>
      <c r="T57" s="65">
        <f t="shared" si="65"/>
        <v>7.1831331208629567</v>
      </c>
      <c r="U57" s="62"/>
      <c r="V57" s="65">
        <f t="shared" si="66"/>
        <v>2.7864259028642593</v>
      </c>
      <c r="W57" s="65">
        <f t="shared" si="66"/>
        <v>3.8162782843633907</v>
      </c>
      <c r="X57" s="65">
        <f t="shared" si="66"/>
        <v>1.9058619693907017</v>
      </c>
      <c r="Y57" s="62"/>
      <c r="Z57" s="65" t="s">
        <v>8</v>
      </c>
      <c r="AA57" s="65" t="s">
        <v>8</v>
      </c>
      <c r="AB57" s="65" t="s">
        <v>8</v>
      </c>
    </row>
    <row r="58" spans="1:30" s="4" customFormat="1" ht="14.25" customHeight="1" x14ac:dyDescent="0.25">
      <c r="A58" s="4" t="s">
        <v>85</v>
      </c>
      <c r="B58" s="65">
        <f t="shared" si="61"/>
        <v>11.548117154811715</v>
      </c>
      <c r="C58" s="65">
        <f t="shared" si="61"/>
        <v>13.427080970741665</v>
      </c>
      <c r="D58" s="65">
        <f t="shared" si="61"/>
        <v>9.6455638061700988</v>
      </c>
      <c r="E58" s="62"/>
      <c r="F58" s="65">
        <f t="shared" si="62"/>
        <v>13.781245866948815</v>
      </c>
      <c r="G58" s="65">
        <f t="shared" si="62"/>
        <v>15.258040388930441</v>
      </c>
      <c r="H58" s="65">
        <f t="shared" si="62"/>
        <v>12.112676056338028</v>
      </c>
      <c r="I58" s="62"/>
      <c r="J58" s="65">
        <f t="shared" si="63"/>
        <v>15.385964912280702</v>
      </c>
      <c r="K58" s="65">
        <f t="shared" si="63"/>
        <v>17.723688721288998</v>
      </c>
      <c r="L58" s="65">
        <f t="shared" si="63"/>
        <v>12.935680919870643</v>
      </c>
      <c r="M58" s="62"/>
      <c r="N58" s="65">
        <f t="shared" si="64"/>
        <v>9.334163036714374</v>
      </c>
      <c r="O58" s="65">
        <f t="shared" si="64"/>
        <v>11.115807269653423</v>
      </c>
      <c r="P58" s="65">
        <f t="shared" si="64"/>
        <v>7.617107942973524</v>
      </c>
      <c r="Q58" s="62"/>
      <c r="R58" s="65">
        <f t="shared" si="65"/>
        <v>11.78494623655914</v>
      </c>
      <c r="S58" s="65">
        <f t="shared" si="65"/>
        <v>13.589743589743589</v>
      </c>
      <c r="T58" s="65">
        <f t="shared" si="65"/>
        <v>9.9567099567099575</v>
      </c>
      <c r="U58" s="62"/>
      <c r="V58" s="65">
        <f t="shared" si="66"/>
        <v>3.3568406205923838</v>
      </c>
      <c r="W58" s="65">
        <f t="shared" si="66"/>
        <v>4.1666666666666661</v>
      </c>
      <c r="X58" s="65">
        <f t="shared" si="66"/>
        <v>2.7027027027027026</v>
      </c>
      <c r="Y58" s="62"/>
      <c r="Z58" s="65" t="s">
        <v>8</v>
      </c>
      <c r="AA58" s="65" t="s">
        <v>8</v>
      </c>
      <c r="AB58" s="65" t="s">
        <v>8</v>
      </c>
    </row>
    <row r="59" spans="1:30" s="4" customFormat="1" ht="14.25" customHeight="1" x14ac:dyDescent="0.25">
      <c r="A59" s="4" t="s">
        <v>87</v>
      </c>
      <c r="B59" s="65">
        <f t="shared" si="61"/>
        <v>8.1865598306750318</v>
      </c>
      <c r="C59" s="65">
        <f t="shared" si="61"/>
        <v>9.5522613825442448</v>
      </c>
      <c r="D59" s="65">
        <f t="shared" si="61"/>
        <v>6.8223028105167725</v>
      </c>
      <c r="E59" s="62"/>
      <c r="F59" s="65">
        <f t="shared" si="62"/>
        <v>10.23778071334214</v>
      </c>
      <c r="G59" s="65">
        <f t="shared" si="62"/>
        <v>11.232733906697941</v>
      </c>
      <c r="H59" s="65">
        <f t="shared" si="62"/>
        <v>9.2151084918296284</v>
      </c>
      <c r="I59" s="62"/>
      <c r="J59" s="65">
        <f t="shared" si="63"/>
        <v>9.6901215545283339</v>
      </c>
      <c r="K59" s="65">
        <f t="shared" si="63"/>
        <v>11.661129568106313</v>
      </c>
      <c r="L59" s="65">
        <f t="shared" si="63"/>
        <v>7.5944895796538319</v>
      </c>
      <c r="M59" s="62"/>
      <c r="N59" s="65">
        <f t="shared" si="64"/>
        <v>7.226925459425976</v>
      </c>
      <c r="O59" s="65">
        <f t="shared" si="64"/>
        <v>7.8785391875256465</v>
      </c>
      <c r="P59" s="65">
        <f t="shared" si="64"/>
        <v>6.5669160432252696</v>
      </c>
      <c r="Q59" s="62"/>
      <c r="R59" s="65">
        <f t="shared" si="65"/>
        <v>9.2874476064416491</v>
      </c>
      <c r="S59" s="65">
        <f t="shared" si="65"/>
        <v>12</v>
      </c>
      <c r="T59" s="65">
        <f t="shared" si="65"/>
        <v>6.7854113655640367</v>
      </c>
      <c r="U59" s="62"/>
      <c r="V59" s="65">
        <f t="shared" si="66"/>
        <v>1.5310462149135242</v>
      </c>
      <c r="W59" s="65">
        <f t="shared" si="66"/>
        <v>1.6326530612244898</v>
      </c>
      <c r="X59" s="65">
        <f t="shared" si="66"/>
        <v>1.434878587196468</v>
      </c>
      <c r="Y59" s="62"/>
      <c r="Z59" s="65" t="s">
        <v>8</v>
      </c>
      <c r="AA59" s="65" t="s">
        <v>8</v>
      </c>
      <c r="AB59" s="65" t="s">
        <v>8</v>
      </c>
    </row>
    <row r="60" spans="1:30" s="4" customFormat="1" ht="14.25" customHeight="1" x14ac:dyDescent="0.25">
      <c r="A60" s="4" t="s">
        <v>89</v>
      </c>
      <c r="B60" s="65">
        <f t="shared" si="61"/>
        <v>7.4687537920155327</v>
      </c>
      <c r="C60" s="65">
        <f t="shared" si="61"/>
        <v>9.8107138438698502</v>
      </c>
      <c r="D60" s="65">
        <f t="shared" si="61"/>
        <v>5.2149065364924398</v>
      </c>
      <c r="E60" s="62"/>
      <c r="F60" s="65">
        <f t="shared" si="62"/>
        <v>7.8317452939809433</v>
      </c>
      <c r="G60" s="65">
        <f t="shared" si="62"/>
        <v>9.5043201455206905</v>
      </c>
      <c r="H60" s="65">
        <f t="shared" si="62"/>
        <v>6.083650190114068</v>
      </c>
      <c r="I60" s="62"/>
      <c r="J60" s="65">
        <f t="shared" si="63"/>
        <v>9.8713730182470822</v>
      </c>
      <c r="K60" s="65">
        <f t="shared" si="63"/>
        <v>12.933568489124045</v>
      </c>
      <c r="L60" s="65">
        <f t="shared" si="63"/>
        <v>6.699147381242387</v>
      </c>
      <c r="M60" s="62"/>
      <c r="N60" s="65">
        <f t="shared" si="64"/>
        <v>5.9232296492389143</v>
      </c>
      <c r="O60" s="65">
        <f t="shared" si="64"/>
        <v>8.4296397008837527</v>
      </c>
      <c r="P60" s="65">
        <f t="shared" si="64"/>
        <v>3.5460992907801421</v>
      </c>
      <c r="Q60" s="62"/>
      <c r="R60" s="65">
        <f t="shared" si="65"/>
        <v>9.393156875403486</v>
      </c>
      <c r="S60" s="65">
        <f t="shared" si="65"/>
        <v>12.364130434782608</v>
      </c>
      <c r="T60" s="65">
        <f t="shared" si="65"/>
        <v>6.7035670356703561</v>
      </c>
      <c r="U60" s="62"/>
      <c r="V60" s="65">
        <f t="shared" si="66"/>
        <v>3.5471698113207548</v>
      </c>
      <c r="W60" s="65">
        <f t="shared" si="66"/>
        <v>4.7894302229562351</v>
      </c>
      <c r="X60" s="65">
        <f t="shared" si="66"/>
        <v>2.5017373175816542</v>
      </c>
      <c r="Y60" s="62"/>
      <c r="Z60" s="65" t="s">
        <v>8</v>
      </c>
      <c r="AA60" s="65" t="s">
        <v>8</v>
      </c>
      <c r="AB60" s="65" t="s">
        <v>8</v>
      </c>
    </row>
    <row r="61" spans="1:30" s="4" customFormat="1" ht="14.25" customHeight="1" x14ac:dyDescent="0.25">
      <c r="A61" s="4" t="s">
        <v>91</v>
      </c>
      <c r="B61" s="65">
        <f t="shared" si="61"/>
        <v>10.800832033281331</v>
      </c>
      <c r="C61" s="65">
        <f t="shared" si="61"/>
        <v>12.900532303517378</v>
      </c>
      <c r="D61" s="65">
        <f t="shared" si="61"/>
        <v>8.7159291118250586</v>
      </c>
      <c r="E61" s="62"/>
      <c r="F61" s="65">
        <f t="shared" si="62"/>
        <v>12.74892983435697</v>
      </c>
      <c r="G61" s="65">
        <f t="shared" si="62"/>
        <v>14.61593172119488</v>
      </c>
      <c r="H61" s="65">
        <f t="shared" si="62"/>
        <v>10.698945724326435</v>
      </c>
      <c r="I61" s="62"/>
      <c r="J61" s="65">
        <f t="shared" si="63"/>
        <v>13</v>
      </c>
      <c r="K61" s="65">
        <f t="shared" si="63"/>
        <v>15.089285714285714</v>
      </c>
      <c r="L61" s="65">
        <f t="shared" si="63"/>
        <v>10.833333333333334</v>
      </c>
      <c r="M61" s="62"/>
      <c r="N61" s="65">
        <f t="shared" si="64"/>
        <v>7.8101531991589059</v>
      </c>
      <c r="O61" s="65">
        <f t="shared" si="64"/>
        <v>9.4460641399416918</v>
      </c>
      <c r="P61" s="65">
        <f t="shared" si="64"/>
        <v>6.0718711276332087</v>
      </c>
      <c r="Q61" s="62"/>
      <c r="R61" s="65">
        <f t="shared" si="65"/>
        <v>12.935753385191587</v>
      </c>
      <c r="S61" s="65">
        <f t="shared" si="65"/>
        <v>15.13846153846154</v>
      </c>
      <c r="T61" s="65">
        <f t="shared" si="65"/>
        <v>10.996749729144096</v>
      </c>
      <c r="U61" s="62"/>
      <c r="V61" s="65">
        <f t="shared" si="66"/>
        <v>4.1870992078460958</v>
      </c>
      <c r="W61" s="65">
        <f t="shared" si="66"/>
        <v>6.6554338668913218</v>
      </c>
      <c r="X61" s="65">
        <f t="shared" si="66"/>
        <v>2.1857923497267762</v>
      </c>
      <c r="Y61" s="62"/>
      <c r="Z61" s="65" t="s">
        <v>8</v>
      </c>
      <c r="AA61" s="65" t="s">
        <v>8</v>
      </c>
      <c r="AB61" s="65" t="s">
        <v>8</v>
      </c>
    </row>
    <row r="62" spans="1:30" s="4" customFormat="1" ht="14.25" customHeight="1" x14ac:dyDescent="0.25">
      <c r="A62" s="4" t="s">
        <v>93</v>
      </c>
      <c r="B62" s="65">
        <f t="shared" si="61"/>
        <v>8.2791888166962</v>
      </c>
      <c r="C62" s="65">
        <f t="shared" si="61"/>
        <v>10.328317373461013</v>
      </c>
      <c r="D62" s="65">
        <f t="shared" si="61"/>
        <v>6.1991668319777826</v>
      </c>
      <c r="E62" s="62"/>
      <c r="F62" s="65">
        <f t="shared" si="62"/>
        <v>10.30945173225698</v>
      </c>
      <c r="G62" s="65">
        <f t="shared" si="62"/>
        <v>12.115505335844318</v>
      </c>
      <c r="H62" s="65">
        <f t="shared" si="62"/>
        <v>8.22463768115942</v>
      </c>
      <c r="I62" s="62"/>
      <c r="J62" s="65">
        <f t="shared" si="63"/>
        <v>10.709592641261498</v>
      </c>
      <c r="K62" s="65">
        <f t="shared" si="63"/>
        <v>13.058129738837405</v>
      </c>
      <c r="L62" s="65">
        <f t="shared" si="63"/>
        <v>8.1660583941605847</v>
      </c>
      <c r="M62" s="62"/>
      <c r="N62" s="65">
        <f t="shared" si="64"/>
        <v>6.3382230833102682</v>
      </c>
      <c r="O62" s="65">
        <f t="shared" si="64"/>
        <v>8.4090909090909083</v>
      </c>
      <c r="P62" s="65">
        <f t="shared" si="64"/>
        <v>4.3712898003237992</v>
      </c>
      <c r="Q62" s="62"/>
      <c r="R62" s="65">
        <f t="shared" si="65"/>
        <v>7.90144435004248</v>
      </c>
      <c r="S62" s="65">
        <f t="shared" si="65"/>
        <v>9.96996996996997</v>
      </c>
      <c r="T62" s="65">
        <f t="shared" si="65"/>
        <v>6.0557341907824229</v>
      </c>
      <c r="U62" s="62"/>
      <c r="V62" s="65">
        <f t="shared" si="66"/>
        <v>2.7366020524515395</v>
      </c>
      <c r="W62" s="65">
        <f t="shared" si="66"/>
        <v>3.8087520259319287</v>
      </c>
      <c r="X62" s="65">
        <f t="shared" si="66"/>
        <v>1.789549033643522</v>
      </c>
      <c r="Y62" s="62"/>
      <c r="Z62" s="65" t="s">
        <v>8</v>
      </c>
      <c r="AA62" s="65" t="s">
        <v>8</v>
      </c>
      <c r="AB62" s="65" t="s">
        <v>8</v>
      </c>
    </row>
    <row r="63" spans="1:30" s="4" customFormat="1" ht="14.25" customHeight="1" x14ac:dyDescent="0.25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1:30" s="8" customFormat="1" ht="14.25" customHeight="1" x14ac:dyDescent="0.25">
      <c r="A64" s="8" t="s">
        <v>39</v>
      </c>
      <c r="B64" s="74">
        <f>+B21/AE21*100</f>
        <v>10.00616418553653</v>
      </c>
      <c r="C64" s="74">
        <f>+C21/AF21*100</f>
        <v>11.748227260789633</v>
      </c>
      <c r="D64" s="74">
        <f>+D21/AG21*100</f>
        <v>8.2745042585361084</v>
      </c>
      <c r="E64" s="63"/>
      <c r="F64" s="74">
        <f>+F21/AI21*100</f>
        <v>12.498312342083437</v>
      </c>
      <c r="G64" s="74">
        <f>+G21/AJ21*100</f>
        <v>14.009002361275089</v>
      </c>
      <c r="H64" s="74">
        <f>+H21/AK21*100</f>
        <v>10.843470880653113</v>
      </c>
      <c r="I64" s="63"/>
      <c r="J64" s="74">
        <f>+J21/AM21*100</f>
        <v>12.532591691291501</v>
      </c>
      <c r="K64" s="74">
        <f>+K21/AN21*100</f>
        <v>14.53171760781043</v>
      </c>
      <c r="L64" s="74">
        <f>+L21/AO21*100</f>
        <v>10.483708769106999</v>
      </c>
      <c r="M64" s="63"/>
      <c r="N64" s="74">
        <f>+N21/AQ21*100</f>
        <v>7.9734814549363913</v>
      </c>
      <c r="O64" s="74">
        <f>+O21/AR21*100</f>
        <v>9.4417726913009066</v>
      </c>
      <c r="P64" s="74">
        <f>+P21/AS21*100</f>
        <v>6.559587314613986</v>
      </c>
      <c r="Q64" s="63"/>
      <c r="R64" s="74">
        <f>+R21/AU21*100</f>
        <v>10.274186496783463</v>
      </c>
      <c r="S64" s="74">
        <f>+S21/AV21*100</f>
        <v>12.522545735635147</v>
      </c>
      <c r="T64" s="74">
        <f>+T21/AW21*100</f>
        <v>8.1585646745060014</v>
      </c>
      <c r="U64" s="63"/>
      <c r="V64" s="74">
        <f>+V21/AY21*100</f>
        <v>3.4091361663148669</v>
      </c>
      <c r="W64" s="74">
        <f>+W21/AZ21*100</f>
        <v>4.1186020678458517</v>
      </c>
      <c r="X64" s="74">
        <f>+X21/BA21*100</f>
        <v>2.7897956139042219</v>
      </c>
      <c r="Y64" s="63"/>
      <c r="Z64" s="74" t="s">
        <v>8</v>
      </c>
      <c r="AA64" s="74" t="s">
        <v>8</v>
      </c>
      <c r="AB64" s="74" t="s">
        <v>8</v>
      </c>
    </row>
    <row r="65" spans="1:28" s="4" customFormat="1" ht="6" customHeight="1" x14ac:dyDescent="0.25">
      <c r="A65" s="26"/>
      <c r="B65" s="65"/>
      <c r="C65" s="65"/>
      <c r="D65" s="65"/>
      <c r="E65" s="62"/>
      <c r="F65" s="65"/>
      <c r="G65" s="65"/>
      <c r="H65" s="65"/>
      <c r="I65" s="62"/>
      <c r="J65" s="65"/>
      <c r="K65" s="65"/>
      <c r="L65" s="65"/>
      <c r="M65" s="62"/>
      <c r="N65" s="65"/>
      <c r="O65" s="65"/>
      <c r="P65" s="65"/>
      <c r="Q65" s="62"/>
      <c r="R65" s="65"/>
      <c r="S65" s="65"/>
      <c r="T65" s="65"/>
      <c r="U65" s="62"/>
      <c r="V65" s="65"/>
      <c r="W65" s="65"/>
      <c r="X65" s="65"/>
      <c r="Y65" s="62"/>
      <c r="Z65" s="65"/>
      <c r="AA65" s="65"/>
      <c r="AB65" s="65"/>
    </row>
    <row r="66" spans="1:28" s="4" customFormat="1" ht="14.25" customHeight="1" x14ac:dyDescent="0.25">
      <c r="A66" s="4" t="s">
        <v>81</v>
      </c>
      <c r="B66" s="65">
        <f t="shared" ref="B66:D72" si="67">+B23/AE23*100</f>
        <v>11.872379009407231</v>
      </c>
      <c r="C66" s="65">
        <f t="shared" si="67"/>
        <v>13.599277264899353</v>
      </c>
      <c r="D66" s="65">
        <f t="shared" si="67"/>
        <v>10.132810056024798</v>
      </c>
      <c r="E66" s="62"/>
      <c r="F66" s="65">
        <f t="shared" ref="F66:H72" si="68">+F23/AI23*100</f>
        <v>15.164653156664068</v>
      </c>
      <c r="G66" s="65">
        <f t="shared" si="68"/>
        <v>16.67434786616278</v>
      </c>
      <c r="H66" s="65">
        <f t="shared" si="68"/>
        <v>13.472466163859902</v>
      </c>
      <c r="I66" s="62"/>
      <c r="J66" s="65">
        <f t="shared" ref="J66:L72" si="69">+J23/AM23*100</f>
        <v>14.262922782386726</v>
      </c>
      <c r="K66" s="65">
        <f t="shared" si="69"/>
        <v>16.379200204420595</v>
      </c>
      <c r="L66" s="65">
        <f t="shared" si="69"/>
        <v>12.150962641846233</v>
      </c>
      <c r="M66" s="62"/>
      <c r="N66" s="65">
        <f t="shared" ref="N66:P72" si="70">+N23/AQ23*100</f>
        <v>9.3263061411549035</v>
      </c>
      <c r="O66" s="65">
        <f t="shared" si="70"/>
        <v>11.049210770659238</v>
      </c>
      <c r="P66" s="65">
        <f t="shared" si="70"/>
        <v>7.6470588235294121</v>
      </c>
      <c r="Q66" s="62"/>
      <c r="R66" s="65">
        <f t="shared" ref="R66:T72" si="71">+R23/AU23*100</f>
        <v>11.696053736356003</v>
      </c>
      <c r="S66" s="65">
        <f t="shared" si="71"/>
        <v>13.785407725321889</v>
      </c>
      <c r="T66" s="65">
        <f t="shared" si="71"/>
        <v>9.6959737058340192</v>
      </c>
      <c r="U66" s="62"/>
      <c r="V66" s="65">
        <f t="shared" ref="V66:X72" si="72">+V23/AY23*100</f>
        <v>4.5598341878477147</v>
      </c>
      <c r="W66" s="65">
        <f t="shared" si="72"/>
        <v>4.7946776783665976</v>
      </c>
      <c r="X66" s="65">
        <f t="shared" si="72"/>
        <v>4.3469217970049918</v>
      </c>
      <c r="Y66" s="62"/>
      <c r="Z66" s="65" t="s">
        <v>8</v>
      </c>
      <c r="AA66" s="65" t="s">
        <v>8</v>
      </c>
      <c r="AB66" s="65" t="s">
        <v>8</v>
      </c>
    </row>
    <row r="67" spans="1:28" s="4" customFormat="1" ht="14.25" customHeight="1" x14ac:dyDescent="0.25">
      <c r="A67" s="4" t="s">
        <v>83</v>
      </c>
      <c r="B67" s="65">
        <f t="shared" si="67"/>
        <v>8.7022522382973442</v>
      </c>
      <c r="C67" s="65">
        <f t="shared" si="67"/>
        <v>10.716736323373464</v>
      </c>
      <c r="D67" s="65">
        <f t="shared" si="67"/>
        <v>6.7146725750861638</v>
      </c>
      <c r="E67" s="62"/>
      <c r="F67" s="65">
        <f t="shared" si="68"/>
        <v>11.008539118393724</v>
      </c>
      <c r="G67" s="65">
        <f t="shared" si="68"/>
        <v>12.819383259911895</v>
      </c>
      <c r="H67" s="65">
        <f t="shared" si="68"/>
        <v>9.015996122152206</v>
      </c>
      <c r="I67" s="62"/>
      <c r="J67" s="65">
        <f t="shared" si="69"/>
        <v>11.722689075630251</v>
      </c>
      <c r="K67" s="65">
        <f t="shared" si="69"/>
        <v>14.151982378854624</v>
      </c>
      <c r="L67" s="65">
        <f t="shared" si="69"/>
        <v>9.2075256556442415</v>
      </c>
      <c r="M67" s="62"/>
      <c r="N67" s="65">
        <f t="shared" si="70"/>
        <v>6.5468992917602344</v>
      </c>
      <c r="O67" s="65">
        <f t="shared" si="70"/>
        <v>7.7312138728323694</v>
      </c>
      <c r="P67" s="65">
        <f t="shared" si="70"/>
        <v>5.4617676266137041</v>
      </c>
      <c r="Q67" s="62"/>
      <c r="R67" s="65">
        <f t="shared" si="71"/>
        <v>8.5000855139387728</v>
      </c>
      <c r="S67" s="65">
        <f t="shared" si="71"/>
        <v>10.916724982505247</v>
      </c>
      <c r="T67" s="65">
        <f t="shared" si="71"/>
        <v>6.1893609902977582</v>
      </c>
      <c r="U67" s="62"/>
      <c r="V67" s="65">
        <f t="shared" si="72"/>
        <v>3.0021141649048624</v>
      </c>
      <c r="W67" s="65">
        <f t="shared" si="72"/>
        <v>4.3795620437956204</v>
      </c>
      <c r="X67" s="65">
        <f t="shared" si="72"/>
        <v>1.8124507486209613</v>
      </c>
      <c r="Y67" s="62"/>
      <c r="Z67" s="65" t="s">
        <v>8</v>
      </c>
      <c r="AA67" s="65" t="s">
        <v>8</v>
      </c>
      <c r="AB67" s="65" t="s">
        <v>8</v>
      </c>
    </row>
    <row r="68" spans="1:28" s="4" customFormat="1" ht="14.25" customHeight="1" x14ac:dyDescent="0.25">
      <c r="A68" s="4" t="s">
        <v>85</v>
      </c>
      <c r="B68" s="65">
        <f t="shared" si="67"/>
        <v>11.512558769960608</v>
      </c>
      <c r="C68" s="65">
        <f t="shared" si="67"/>
        <v>13.204522443469457</v>
      </c>
      <c r="D68" s="65">
        <f t="shared" si="67"/>
        <v>9.8069235349153701</v>
      </c>
      <c r="E68" s="62"/>
      <c r="F68" s="65">
        <f t="shared" si="68"/>
        <v>14.024749558043606</v>
      </c>
      <c r="G68" s="65">
        <f t="shared" si="68"/>
        <v>15.211970074812967</v>
      </c>
      <c r="H68" s="65">
        <f t="shared" si="68"/>
        <v>12.676942434727904</v>
      </c>
      <c r="I68" s="62"/>
      <c r="J68" s="65">
        <f t="shared" si="69"/>
        <v>15.18987341772152</v>
      </c>
      <c r="K68" s="65">
        <f t="shared" si="69"/>
        <v>17.301829268292682</v>
      </c>
      <c r="L68" s="65">
        <f t="shared" si="69"/>
        <v>12.982875348466747</v>
      </c>
      <c r="M68" s="62"/>
      <c r="N68" s="65">
        <f t="shared" si="70"/>
        <v>9.4331065759637198</v>
      </c>
      <c r="O68" s="65">
        <f t="shared" si="70"/>
        <v>11.054342777519739</v>
      </c>
      <c r="P68" s="65">
        <f t="shared" si="70"/>
        <v>7.8865750996898534</v>
      </c>
      <c r="Q68" s="62"/>
      <c r="R68" s="65">
        <f t="shared" si="71"/>
        <v>11.597748960117446</v>
      </c>
      <c r="S68" s="65">
        <f t="shared" si="71"/>
        <v>13.23529411764706</v>
      </c>
      <c r="T68" s="65">
        <f t="shared" si="71"/>
        <v>9.9658036150464095</v>
      </c>
      <c r="U68" s="62"/>
      <c r="V68" s="65">
        <f t="shared" si="72"/>
        <v>3.0226700251889169</v>
      </c>
      <c r="W68" s="65">
        <f t="shared" si="72"/>
        <v>3.8108680310515175</v>
      </c>
      <c r="X68" s="65">
        <f t="shared" si="72"/>
        <v>2.3877202956225125</v>
      </c>
      <c r="Y68" s="62"/>
      <c r="Z68" s="65" t="s">
        <v>8</v>
      </c>
      <c r="AA68" s="65" t="s">
        <v>8</v>
      </c>
      <c r="AB68" s="65" t="s">
        <v>8</v>
      </c>
    </row>
    <row r="69" spans="1:28" s="4" customFormat="1" ht="14.25" customHeight="1" x14ac:dyDescent="0.25">
      <c r="A69" s="4" t="s">
        <v>87</v>
      </c>
      <c r="B69" s="65">
        <f t="shared" si="67"/>
        <v>7.9148110586886551</v>
      </c>
      <c r="C69" s="65">
        <f t="shared" si="67"/>
        <v>9.1651865008880993</v>
      </c>
      <c r="D69" s="65">
        <f t="shared" si="67"/>
        <v>6.681846046063578</v>
      </c>
      <c r="E69" s="62"/>
      <c r="F69" s="65">
        <f t="shared" si="68"/>
        <v>9.6637998436278334</v>
      </c>
      <c r="G69" s="65">
        <f t="shared" si="68"/>
        <v>10.773993808049536</v>
      </c>
      <c r="H69" s="65">
        <f t="shared" si="68"/>
        <v>8.5308056872037916</v>
      </c>
      <c r="I69" s="62"/>
      <c r="J69" s="65">
        <f t="shared" si="69"/>
        <v>9.3187790580149592</v>
      </c>
      <c r="K69" s="65">
        <f t="shared" si="69"/>
        <v>10.845295055821373</v>
      </c>
      <c r="L69" s="65">
        <f t="shared" si="69"/>
        <v>7.7490774907749085</v>
      </c>
      <c r="M69" s="62"/>
      <c r="N69" s="65">
        <f t="shared" si="70"/>
        <v>7.2390572390572396</v>
      </c>
      <c r="O69" s="65">
        <f t="shared" si="70"/>
        <v>7.6112972714217326</v>
      </c>
      <c r="P69" s="65">
        <f t="shared" si="70"/>
        <v>6.8632189463508935</v>
      </c>
      <c r="Q69" s="62"/>
      <c r="R69" s="65">
        <f t="shared" si="71"/>
        <v>9.3363613424173604</v>
      </c>
      <c r="S69" s="65">
        <f t="shared" si="71"/>
        <v>12.204103103629668</v>
      </c>
      <c r="T69" s="65">
        <f t="shared" si="71"/>
        <v>6.6925315227934048</v>
      </c>
      <c r="U69" s="62"/>
      <c r="V69" s="65">
        <f t="shared" si="72"/>
        <v>1.46484375</v>
      </c>
      <c r="W69" s="65">
        <f t="shared" si="72"/>
        <v>1.4150943396226416</v>
      </c>
      <c r="X69" s="65">
        <f t="shared" si="72"/>
        <v>1.5113350125944585</v>
      </c>
      <c r="Y69" s="62"/>
      <c r="Z69" s="65" t="s">
        <v>8</v>
      </c>
      <c r="AA69" s="65" t="s">
        <v>8</v>
      </c>
      <c r="AB69" s="65" t="s">
        <v>8</v>
      </c>
    </row>
    <row r="70" spans="1:28" s="4" customFormat="1" ht="14.25" customHeight="1" x14ac:dyDescent="0.25">
      <c r="A70" s="4" t="s">
        <v>89</v>
      </c>
      <c r="B70" s="65">
        <f t="shared" si="67"/>
        <v>5.8986407115287793</v>
      </c>
      <c r="C70" s="65">
        <f t="shared" si="67"/>
        <v>7.8342618384401108</v>
      </c>
      <c r="D70" s="65">
        <f t="shared" si="67"/>
        <v>4.0978296080336891</v>
      </c>
      <c r="E70" s="62"/>
      <c r="F70" s="65">
        <f t="shared" si="68"/>
        <v>6.2780269058295968</v>
      </c>
      <c r="G70" s="65">
        <f t="shared" si="68"/>
        <v>7.588424437299035</v>
      </c>
      <c r="H70" s="65">
        <f t="shared" si="68"/>
        <v>4.9776643267389922</v>
      </c>
      <c r="I70" s="62"/>
      <c r="J70" s="65">
        <f t="shared" si="69"/>
        <v>7.75716694772344</v>
      </c>
      <c r="K70" s="65">
        <f t="shared" si="69"/>
        <v>10.29535864978903</v>
      </c>
      <c r="L70" s="65">
        <f t="shared" si="69"/>
        <v>5.2232518955349621</v>
      </c>
      <c r="M70" s="62"/>
      <c r="N70" s="65">
        <f t="shared" si="70"/>
        <v>4.0293040293040292</v>
      </c>
      <c r="O70" s="65">
        <f t="shared" si="70"/>
        <v>5.842911877394636</v>
      </c>
      <c r="P70" s="65">
        <f t="shared" si="70"/>
        <v>2.3684210526315792</v>
      </c>
      <c r="Q70" s="62"/>
      <c r="R70" s="65">
        <f t="shared" si="71"/>
        <v>7.822222222222222</v>
      </c>
      <c r="S70" s="65">
        <f t="shared" si="71"/>
        <v>10.630291627469427</v>
      </c>
      <c r="T70" s="65">
        <f t="shared" si="71"/>
        <v>5.3074978938500417</v>
      </c>
      <c r="U70" s="62"/>
      <c r="V70" s="65">
        <f t="shared" si="72"/>
        <v>3.0665280665280665</v>
      </c>
      <c r="W70" s="65">
        <f t="shared" si="72"/>
        <v>4.1474654377880187</v>
      </c>
      <c r="X70" s="65">
        <f t="shared" si="72"/>
        <v>2.1780303030303032</v>
      </c>
      <c r="Y70" s="62"/>
      <c r="Z70" s="65" t="s">
        <v>8</v>
      </c>
      <c r="AA70" s="65" t="s">
        <v>8</v>
      </c>
      <c r="AB70" s="65" t="s">
        <v>8</v>
      </c>
    </row>
    <row r="71" spans="1:28" s="4" customFormat="1" ht="14.25" customHeight="1" x14ac:dyDescent="0.25">
      <c r="A71" s="4" t="s">
        <v>91</v>
      </c>
      <c r="B71" s="65">
        <f t="shared" si="67"/>
        <v>10.983797332378479</v>
      </c>
      <c r="C71" s="65">
        <f t="shared" si="67"/>
        <v>12.847658352772296</v>
      </c>
      <c r="D71" s="65">
        <f t="shared" si="67"/>
        <v>9.1282600928903186</v>
      </c>
      <c r="E71" s="62"/>
      <c r="F71" s="65">
        <f t="shared" si="68"/>
        <v>12.738654147104853</v>
      </c>
      <c r="G71" s="65">
        <f t="shared" si="68"/>
        <v>14.423076923076922</v>
      </c>
      <c r="H71" s="65">
        <f t="shared" si="68"/>
        <v>10.907903331156108</v>
      </c>
      <c r="I71" s="62"/>
      <c r="J71" s="65">
        <f t="shared" si="69"/>
        <v>13.54042214257268</v>
      </c>
      <c r="K71" s="65">
        <f t="shared" si="69"/>
        <v>14.662529092319629</v>
      </c>
      <c r="L71" s="65">
        <f t="shared" si="69"/>
        <v>12.356792144026187</v>
      </c>
      <c r="M71" s="62"/>
      <c r="N71" s="65">
        <f t="shared" si="70"/>
        <v>7.8368223295759529</v>
      </c>
      <c r="O71" s="65">
        <f t="shared" si="70"/>
        <v>9.3652445369406863</v>
      </c>
      <c r="P71" s="65">
        <f t="shared" si="70"/>
        <v>6.2084257206208431</v>
      </c>
      <c r="Q71" s="62"/>
      <c r="R71" s="65">
        <f t="shared" si="71"/>
        <v>13.803376365441908</v>
      </c>
      <c r="S71" s="65">
        <f t="shared" si="71"/>
        <v>16.631578947368421</v>
      </c>
      <c r="T71" s="65">
        <f t="shared" si="71"/>
        <v>11.278195488721805</v>
      </c>
      <c r="U71" s="62"/>
      <c r="V71" s="65">
        <f t="shared" si="72"/>
        <v>3.5398230088495577</v>
      </c>
      <c r="W71" s="65">
        <f t="shared" si="72"/>
        <v>5.5162659123055162</v>
      </c>
      <c r="X71" s="65">
        <f t="shared" si="72"/>
        <v>1.9428571428571426</v>
      </c>
      <c r="Y71" s="62"/>
      <c r="Z71" s="65" t="s">
        <v>8</v>
      </c>
      <c r="AA71" s="65" t="s">
        <v>8</v>
      </c>
      <c r="AB71" s="65" t="s">
        <v>8</v>
      </c>
    </row>
    <row r="72" spans="1:28" s="4" customFormat="1" ht="14.25" customHeight="1" x14ac:dyDescent="0.25">
      <c r="A72" s="4" t="s">
        <v>93</v>
      </c>
      <c r="B72" s="65">
        <f t="shared" si="67"/>
        <v>6.4187054256567659</v>
      </c>
      <c r="C72" s="65">
        <f t="shared" si="67"/>
        <v>7.9592949300381601</v>
      </c>
      <c r="D72" s="65">
        <f t="shared" si="67"/>
        <v>4.8977395048439183</v>
      </c>
      <c r="E72" s="62"/>
      <c r="F72" s="65">
        <f t="shared" si="68"/>
        <v>7.6117982873453851</v>
      </c>
      <c r="G72" s="65">
        <f t="shared" si="68"/>
        <v>9.112854556427278</v>
      </c>
      <c r="H72" s="65">
        <f t="shared" si="68"/>
        <v>5.9491978609625669</v>
      </c>
      <c r="I72" s="62"/>
      <c r="J72" s="65">
        <f t="shared" si="69"/>
        <v>8.4134615384615383</v>
      </c>
      <c r="K72" s="65">
        <f t="shared" si="69"/>
        <v>9.7875569044006063</v>
      </c>
      <c r="L72" s="65">
        <f t="shared" si="69"/>
        <v>6.8760611205432935</v>
      </c>
      <c r="M72" s="62"/>
      <c r="N72" s="65">
        <f t="shared" si="70"/>
        <v>5.9798994974874367</v>
      </c>
      <c r="O72" s="65">
        <f t="shared" si="70"/>
        <v>7.8947368421052628</v>
      </c>
      <c r="P72" s="65">
        <f t="shared" si="70"/>
        <v>4.2307692307692308</v>
      </c>
      <c r="Q72" s="62"/>
      <c r="R72" s="65">
        <f t="shared" si="71"/>
        <v>5.2280881599179905</v>
      </c>
      <c r="S72" s="65">
        <f t="shared" si="71"/>
        <v>6.3134160090191651</v>
      </c>
      <c r="T72" s="65">
        <f t="shared" si="71"/>
        <v>4.3233082706766917</v>
      </c>
      <c r="U72" s="62"/>
      <c r="V72" s="65">
        <f t="shared" si="72"/>
        <v>2.7434842249657065</v>
      </c>
      <c r="W72" s="65">
        <f t="shared" si="72"/>
        <v>3.9940828402366866</v>
      </c>
      <c r="X72" s="65">
        <f t="shared" si="72"/>
        <v>1.6624040920716114</v>
      </c>
      <c r="Y72" s="62"/>
      <c r="Z72" s="65" t="s">
        <v>8</v>
      </c>
      <c r="AA72" s="65" t="s">
        <v>8</v>
      </c>
      <c r="AB72" s="65" t="s">
        <v>8</v>
      </c>
    </row>
    <row r="73" spans="1:28" s="4" customFormat="1" ht="14.25" customHeight="1" x14ac:dyDescent="0.25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1:28" s="8" customFormat="1" ht="14.25" customHeight="1" x14ac:dyDescent="0.25">
      <c r="A74" s="8" t="s">
        <v>40</v>
      </c>
      <c r="B74" s="74">
        <f>+B31/AE31*100</f>
        <v>10.657733202938054</v>
      </c>
      <c r="C74" s="74">
        <f>+C31/AF31*100</f>
        <v>13.184467613496428</v>
      </c>
      <c r="D74" s="74">
        <f>+D31/AG31*100</f>
        <v>8.0600919947672693</v>
      </c>
      <c r="E74" s="63"/>
      <c r="F74" s="74">
        <f>+F31/AI31*100</f>
        <v>13.106724061154818</v>
      </c>
      <c r="G74" s="74">
        <f>+G31/AJ31*100</f>
        <v>15.401723658604393</v>
      </c>
      <c r="H74" s="74">
        <f>+H31/AK31*100</f>
        <v>10.477707006369426</v>
      </c>
      <c r="I74" s="63"/>
      <c r="J74" s="74">
        <f>+J31/AM31*100</f>
        <v>13.237197263819562</v>
      </c>
      <c r="K74" s="74">
        <f>+K31/AN31*100</f>
        <v>16.845493562231759</v>
      </c>
      <c r="L74" s="74">
        <f>+L31/AO31*100</f>
        <v>9.3761959433601234</v>
      </c>
      <c r="M74" s="63"/>
      <c r="N74" s="74">
        <f>+N31/AQ31*100</f>
        <v>7.6414656771799638</v>
      </c>
      <c r="O74" s="74">
        <f>+O31/AR31*100</f>
        <v>9.8030127462340673</v>
      </c>
      <c r="P74" s="74">
        <f>+P31/AS31*100</f>
        <v>5.4769087955442091</v>
      </c>
      <c r="Q74" s="63"/>
      <c r="R74" s="74">
        <f>+R31/AU31*100</f>
        <v>12.186046511627907</v>
      </c>
      <c r="S74" s="74">
        <f>+S31/AV31*100</f>
        <v>14.265369095656302</v>
      </c>
      <c r="T74" s="74">
        <f>+T31/AW31*100</f>
        <v>10.189195349897425</v>
      </c>
      <c r="U74" s="63"/>
      <c r="V74" s="74">
        <f>+V31/AY31*100</f>
        <v>3.3165214733302766</v>
      </c>
      <c r="W74" s="74">
        <f>+W31/AZ31*100</f>
        <v>4.5275590551181102</v>
      </c>
      <c r="X74" s="74">
        <f>+X31/BA31*100</f>
        <v>2.2603719599427756</v>
      </c>
      <c r="Y74" s="63"/>
      <c r="Z74" s="74" t="s">
        <v>8</v>
      </c>
      <c r="AA74" s="74" t="s">
        <v>8</v>
      </c>
      <c r="AB74" s="74" t="s">
        <v>8</v>
      </c>
    </row>
    <row r="75" spans="1:28" s="4" customFormat="1" ht="6" customHeight="1" x14ac:dyDescent="0.25">
      <c r="A75" s="26"/>
      <c r="B75" s="65"/>
      <c r="C75" s="65"/>
      <c r="D75" s="65"/>
      <c r="E75" s="62"/>
      <c r="F75" s="65"/>
      <c r="G75" s="65"/>
      <c r="H75" s="65"/>
      <c r="I75" s="62"/>
      <c r="J75" s="65"/>
      <c r="K75" s="65"/>
      <c r="L75" s="65"/>
      <c r="M75" s="62"/>
      <c r="N75" s="65"/>
      <c r="O75" s="65"/>
      <c r="P75" s="65"/>
      <c r="Q75" s="62"/>
      <c r="R75" s="65"/>
      <c r="S75" s="65"/>
      <c r="T75" s="65"/>
      <c r="U75" s="62"/>
      <c r="V75" s="65"/>
      <c r="W75" s="65"/>
      <c r="X75" s="65"/>
      <c r="Y75" s="62"/>
      <c r="Z75" s="65"/>
      <c r="AA75" s="65"/>
      <c r="AB75" s="65"/>
    </row>
    <row r="76" spans="1:28" s="4" customFormat="1" ht="14.25" customHeight="1" x14ac:dyDescent="0.25">
      <c r="A76" s="4" t="s">
        <v>81</v>
      </c>
      <c r="B76" s="65">
        <f t="shared" ref="B76:D82" si="73">+B33/AE33*100</f>
        <v>10.966203898471463</v>
      </c>
      <c r="C76" s="65">
        <f t="shared" si="73"/>
        <v>13.201320132013199</v>
      </c>
      <c r="D76" s="65">
        <f t="shared" si="73"/>
        <v>8.6409155937052944</v>
      </c>
      <c r="E76" s="62"/>
      <c r="F76" s="65">
        <f t="shared" ref="F76:H82" si="74">+F33/AI33*100</f>
        <v>11.646136618141098</v>
      </c>
      <c r="G76" s="65">
        <f t="shared" si="74"/>
        <v>14.255983350676379</v>
      </c>
      <c r="H76" s="65">
        <f t="shared" si="74"/>
        <v>8.6060606060606055</v>
      </c>
      <c r="I76" s="62"/>
      <c r="J76" s="65">
        <f t="shared" ref="J76:L82" si="75">+J33/AM33*100</f>
        <v>14.384858044164037</v>
      </c>
      <c r="K76" s="65">
        <f t="shared" si="75"/>
        <v>17.625899280575538</v>
      </c>
      <c r="L76" s="65">
        <f t="shared" si="75"/>
        <v>10.785619174434089</v>
      </c>
      <c r="M76" s="62"/>
      <c r="N76" s="65">
        <f t="shared" ref="N76:P82" si="76">+N33/AQ33*100</f>
        <v>8.3458646616541365</v>
      </c>
      <c r="O76" s="65">
        <f t="shared" si="76"/>
        <v>9.0775988286969262</v>
      </c>
      <c r="P76" s="65">
        <f t="shared" si="76"/>
        <v>7.5734157650695524</v>
      </c>
      <c r="Q76" s="62"/>
      <c r="R76" s="65">
        <f t="shared" ref="R76:T82" si="77">+R33/AU33*100</f>
        <v>15.222141296431172</v>
      </c>
      <c r="S76" s="65">
        <f t="shared" si="77"/>
        <v>17.325227963525837</v>
      </c>
      <c r="T76" s="65">
        <f t="shared" si="77"/>
        <v>13.286713286713287</v>
      </c>
      <c r="U76" s="62"/>
      <c r="V76" s="65">
        <f t="shared" ref="V76:X82" si="78">+V33/AY33*100</f>
        <v>2.459791863765374</v>
      </c>
      <c r="W76" s="65">
        <f t="shared" si="78"/>
        <v>4</v>
      </c>
      <c r="X76" s="65">
        <f t="shared" si="78"/>
        <v>1.0771992818671454</v>
      </c>
      <c r="Y76" s="62"/>
      <c r="Z76" s="65" t="s">
        <v>8</v>
      </c>
      <c r="AA76" s="65" t="s">
        <v>8</v>
      </c>
      <c r="AB76" s="65" t="s">
        <v>8</v>
      </c>
    </row>
    <row r="77" spans="1:28" s="4" customFormat="1" ht="14.25" customHeight="1" x14ac:dyDescent="0.25">
      <c r="A77" s="4" t="s">
        <v>83</v>
      </c>
      <c r="B77" s="65">
        <f t="shared" si="73"/>
        <v>10.328415040456926</v>
      </c>
      <c r="C77" s="65">
        <f t="shared" si="73"/>
        <v>12.803042307082871</v>
      </c>
      <c r="D77" s="65">
        <f t="shared" si="73"/>
        <v>7.8474980142970612</v>
      </c>
      <c r="E77" s="62"/>
      <c r="F77" s="65">
        <f t="shared" si="74"/>
        <v>14.464882943143811</v>
      </c>
      <c r="G77" s="65">
        <f t="shared" si="74"/>
        <v>17.23594324750394</v>
      </c>
      <c r="H77" s="65">
        <f t="shared" si="74"/>
        <v>11.335311572700297</v>
      </c>
      <c r="I77" s="62"/>
      <c r="J77" s="65">
        <f t="shared" si="75"/>
        <v>12.130801687763713</v>
      </c>
      <c r="K77" s="65">
        <f t="shared" si="75"/>
        <v>15.625</v>
      </c>
      <c r="L77" s="65">
        <f t="shared" si="75"/>
        <v>8.5470085470085468</v>
      </c>
      <c r="M77" s="62"/>
      <c r="N77" s="65">
        <f t="shared" si="76"/>
        <v>6.6050198150594461</v>
      </c>
      <c r="O77" s="65">
        <f t="shared" si="76"/>
        <v>8.7962962962962958</v>
      </c>
      <c r="P77" s="65">
        <f t="shared" si="76"/>
        <v>4.6179680940386225</v>
      </c>
      <c r="Q77" s="62"/>
      <c r="R77" s="65">
        <f t="shared" si="77"/>
        <v>11.36260751471254</v>
      </c>
      <c r="S77" s="65">
        <f t="shared" si="77"/>
        <v>12.779267202859696</v>
      </c>
      <c r="T77" s="65">
        <f t="shared" si="77"/>
        <v>9.9082568807339459</v>
      </c>
      <c r="U77" s="62"/>
      <c r="V77" s="65">
        <f t="shared" si="78"/>
        <v>2.1841794569067297</v>
      </c>
      <c r="W77" s="65">
        <f t="shared" si="78"/>
        <v>2.2106631989596877</v>
      </c>
      <c r="X77" s="65">
        <f t="shared" si="78"/>
        <v>2.1621621621621623</v>
      </c>
      <c r="Y77" s="62"/>
      <c r="Z77" s="65" t="s">
        <v>8</v>
      </c>
      <c r="AA77" s="65" t="s">
        <v>8</v>
      </c>
      <c r="AB77" s="65" t="s">
        <v>8</v>
      </c>
    </row>
    <row r="78" spans="1:28" s="4" customFormat="1" ht="14.25" customHeight="1" x14ac:dyDescent="0.25">
      <c r="A78" s="4" t="s">
        <v>85</v>
      </c>
      <c r="B78" s="65">
        <f t="shared" si="73"/>
        <v>11.86124580380455</v>
      </c>
      <c r="C78" s="65">
        <f t="shared" si="73"/>
        <v>15.345454545454546</v>
      </c>
      <c r="D78" s="65">
        <f t="shared" si="73"/>
        <v>8.1929555895865249</v>
      </c>
      <c r="E78" s="62"/>
      <c r="F78" s="65">
        <f t="shared" si="74"/>
        <v>11.642949547218628</v>
      </c>
      <c r="G78" s="65">
        <f t="shared" si="74"/>
        <v>15.671641791044777</v>
      </c>
      <c r="H78" s="65">
        <f t="shared" si="74"/>
        <v>7.2776280323450138</v>
      </c>
      <c r="I78" s="62"/>
      <c r="J78" s="65">
        <f t="shared" si="75"/>
        <v>17.168141592920357</v>
      </c>
      <c r="K78" s="65">
        <f t="shared" si="75"/>
        <v>21.501706484641637</v>
      </c>
      <c r="L78" s="65">
        <f t="shared" si="75"/>
        <v>12.5</v>
      </c>
      <c r="M78" s="62"/>
      <c r="N78" s="65">
        <f t="shared" si="76"/>
        <v>8.2725060827250605</v>
      </c>
      <c r="O78" s="65">
        <f t="shared" si="76"/>
        <v>11.737089201877934</v>
      </c>
      <c r="P78" s="65">
        <f t="shared" si="76"/>
        <v>4.5454545454545459</v>
      </c>
      <c r="Q78" s="62"/>
      <c r="R78" s="65">
        <f t="shared" si="77"/>
        <v>13.143872113676732</v>
      </c>
      <c r="S78" s="65">
        <f t="shared" si="77"/>
        <v>16</v>
      </c>
      <c r="T78" s="65">
        <f t="shared" si="77"/>
        <v>9.8859315589353614</v>
      </c>
      <c r="U78" s="62"/>
      <c r="V78" s="65">
        <f t="shared" si="78"/>
        <v>6.2330623306233059</v>
      </c>
      <c r="W78" s="65">
        <f t="shared" si="78"/>
        <v>7.1856287425149699</v>
      </c>
      <c r="X78" s="65">
        <f t="shared" si="78"/>
        <v>5.4455445544554459</v>
      </c>
      <c r="Y78" s="62"/>
      <c r="Z78" s="65" t="s">
        <v>8</v>
      </c>
      <c r="AA78" s="65" t="s">
        <v>8</v>
      </c>
      <c r="AB78" s="65" t="s">
        <v>8</v>
      </c>
    </row>
    <row r="79" spans="1:28" s="4" customFormat="1" ht="14.25" customHeight="1" x14ac:dyDescent="0.25">
      <c r="A79" s="4" t="s">
        <v>87</v>
      </c>
      <c r="B79" s="65">
        <f t="shared" si="73"/>
        <v>9.8174120137602543</v>
      </c>
      <c r="C79" s="65">
        <f t="shared" si="73"/>
        <v>11.773700305810397</v>
      </c>
      <c r="D79" s="65">
        <f t="shared" si="73"/>
        <v>7.7050082553659873</v>
      </c>
      <c r="E79" s="62"/>
      <c r="F79" s="65">
        <f t="shared" si="74"/>
        <v>13.361702127659575</v>
      </c>
      <c r="G79" s="65">
        <f t="shared" si="74"/>
        <v>13.673805601317957</v>
      </c>
      <c r="H79" s="65">
        <f t="shared" si="74"/>
        <v>13.028169014084506</v>
      </c>
      <c r="I79" s="62"/>
      <c r="J79" s="65">
        <f t="shared" si="75"/>
        <v>11.74496644295302</v>
      </c>
      <c r="K79" s="65">
        <f t="shared" si="75"/>
        <v>15.737051792828685</v>
      </c>
      <c r="L79" s="65">
        <f t="shared" si="75"/>
        <v>6.6326530612244898</v>
      </c>
      <c r="M79" s="62"/>
      <c r="N79" s="65">
        <f t="shared" si="76"/>
        <v>7.1532846715328464</v>
      </c>
      <c r="O79" s="65">
        <f t="shared" si="76"/>
        <v>9.4827586206896548</v>
      </c>
      <c r="P79" s="65">
        <f t="shared" si="76"/>
        <v>4.7477744807121667</v>
      </c>
      <c r="Q79" s="62"/>
      <c r="R79" s="65">
        <f t="shared" si="77"/>
        <v>8.9473684210526319</v>
      </c>
      <c r="S79" s="65">
        <f t="shared" si="77"/>
        <v>10.583941605839415</v>
      </c>
      <c r="T79" s="65">
        <f t="shared" si="77"/>
        <v>7.4324324324324325</v>
      </c>
      <c r="U79" s="62"/>
      <c r="V79" s="65">
        <f t="shared" si="78"/>
        <v>1.9780219780219779</v>
      </c>
      <c r="W79" s="65">
        <f t="shared" si="78"/>
        <v>3.0303030303030303</v>
      </c>
      <c r="X79" s="65">
        <f t="shared" si="78"/>
        <v>0.89285714285714279</v>
      </c>
      <c r="Y79" s="62"/>
      <c r="Z79" s="65" t="s">
        <v>8</v>
      </c>
      <c r="AA79" s="65" t="s">
        <v>8</v>
      </c>
      <c r="AB79" s="65" t="s">
        <v>8</v>
      </c>
    </row>
    <row r="80" spans="1:28" s="4" customFormat="1" ht="14.25" customHeight="1" x14ac:dyDescent="0.25">
      <c r="A80" s="4" t="s">
        <v>89</v>
      </c>
      <c r="B80" s="65">
        <f t="shared" si="73"/>
        <v>11.568799298860649</v>
      </c>
      <c r="C80" s="65">
        <f t="shared" si="73"/>
        <v>14.664386489952971</v>
      </c>
      <c r="D80" s="65">
        <f t="shared" si="73"/>
        <v>8.3146067415730336</v>
      </c>
      <c r="E80" s="62"/>
      <c r="F80" s="65">
        <f t="shared" si="74"/>
        <v>11.939034716342082</v>
      </c>
      <c r="G80" s="65">
        <f t="shared" si="74"/>
        <v>14.130434782608695</v>
      </c>
      <c r="H80" s="65">
        <f t="shared" si="74"/>
        <v>9.3109869646182499</v>
      </c>
      <c r="I80" s="62"/>
      <c r="J80" s="65">
        <f t="shared" si="75"/>
        <v>15.036045314109167</v>
      </c>
      <c r="K80" s="65">
        <f t="shared" si="75"/>
        <v>18.992248062015506</v>
      </c>
      <c r="L80" s="65">
        <f t="shared" si="75"/>
        <v>10.549450549450549</v>
      </c>
      <c r="M80" s="62"/>
      <c r="N80" s="65">
        <f t="shared" si="76"/>
        <v>10.859188544152746</v>
      </c>
      <c r="O80" s="65">
        <f t="shared" si="76"/>
        <v>14.754098360655737</v>
      </c>
      <c r="P80" s="65">
        <f t="shared" si="76"/>
        <v>6.8126520681265204</v>
      </c>
      <c r="Q80" s="62"/>
      <c r="R80" s="65">
        <f t="shared" si="77"/>
        <v>13.561320754716983</v>
      </c>
      <c r="S80" s="65">
        <f t="shared" si="77"/>
        <v>16.87041564792176</v>
      </c>
      <c r="T80" s="65">
        <f t="shared" si="77"/>
        <v>10.478359908883828</v>
      </c>
      <c r="U80" s="62"/>
      <c r="V80" s="65">
        <f t="shared" si="78"/>
        <v>4.8209366391184574</v>
      </c>
      <c r="W80" s="65">
        <f t="shared" si="78"/>
        <v>6.4139941690962097</v>
      </c>
      <c r="X80" s="65">
        <f t="shared" si="78"/>
        <v>3.3942558746736298</v>
      </c>
      <c r="Y80" s="62"/>
      <c r="Z80" s="65" t="s">
        <v>8</v>
      </c>
      <c r="AA80" s="65" t="s">
        <v>8</v>
      </c>
      <c r="AB80" s="65" t="s">
        <v>8</v>
      </c>
    </row>
    <row r="81" spans="1:30" s="4" customFormat="1" ht="14.25" customHeight="1" x14ac:dyDescent="0.25">
      <c r="A81" s="4" t="s">
        <v>91</v>
      </c>
      <c r="B81" s="65">
        <f t="shared" si="73"/>
        <v>10.547214294577492</v>
      </c>
      <c r="C81" s="65">
        <f t="shared" si="73"/>
        <v>12.974051896207584</v>
      </c>
      <c r="D81" s="65">
        <f t="shared" si="73"/>
        <v>8.1461367563564551</v>
      </c>
      <c r="E81" s="62"/>
      <c r="F81" s="65">
        <f t="shared" si="74"/>
        <v>12.764003673094582</v>
      </c>
      <c r="G81" s="65">
        <f t="shared" si="74"/>
        <v>14.895470383275262</v>
      </c>
      <c r="H81" s="65">
        <f t="shared" si="74"/>
        <v>10.388349514563107</v>
      </c>
      <c r="I81" s="62"/>
      <c r="J81" s="65">
        <f t="shared" si="75"/>
        <v>12.281630492323981</v>
      </c>
      <c r="K81" s="65">
        <f t="shared" si="75"/>
        <v>15.667718191377498</v>
      </c>
      <c r="L81" s="65">
        <f t="shared" si="75"/>
        <v>8.8486140724946694</v>
      </c>
      <c r="M81" s="62"/>
      <c r="N81" s="65">
        <f t="shared" si="76"/>
        <v>7.7762619372442012</v>
      </c>
      <c r="O81" s="65">
        <f t="shared" si="76"/>
        <v>9.549071618037134</v>
      </c>
      <c r="P81" s="65">
        <f t="shared" si="76"/>
        <v>5.8988764044943816</v>
      </c>
      <c r="Q81" s="62"/>
      <c r="R81" s="65">
        <f t="shared" si="77"/>
        <v>11.736444749485244</v>
      </c>
      <c r="S81" s="65">
        <f t="shared" si="77"/>
        <v>13.037037037037036</v>
      </c>
      <c r="T81" s="65">
        <f t="shared" si="77"/>
        <v>10.613810741687979</v>
      </c>
      <c r="U81" s="62"/>
      <c r="V81" s="65">
        <f t="shared" si="78"/>
        <v>5.1449953227315248</v>
      </c>
      <c r="W81" s="65">
        <f t="shared" si="78"/>
        <v>8.3333333333333321</v>
      </c>
      <c r="X81" s="65">
        <f t="shared" si="78"/>
        <v>2.5466893039049237</v>
      </c>
      <c r="Y81" s="62"/>
      <c r="Z81" s="65" t="s">
        <v>8</v>
      </c>
      <c r="AA81" s="65" t="s">
        <v>8</v>
      </c>
      <c r="AB81" s="65" t="s">
        <v>8</v>
      </c>
    </row>
    <row r="82" spans="1:30" s="4" customFormat="1" ht="14.25" customHeight="1" thickBot="1" x14ac:dyDescent="0.3">
      <c r="A82" s="54" t="s">
        <v>93</v>
      </c>
      <c r="B82" s="68">
        <f t="shared" si="73"/>
        <v>10.509795432406104</v>
      </c>
      <c r="C82" s="68">
        <f t="shared" si="73"/>
        <v>13.083914605791588</v>
      </c>
      <c r="D82" s="68">
        <f t="shared" si="73"/>
        <v>7.808340727595386</v>
      </c>
      <c r="E82" s="61"/>
      <c r="F82" s="68">
        <f t="shared" si="74"/>
        <v>13.354815610454709</v>
      </c>
      <c r="G82" s="68">
        <f t="shared" si="74"/>
        <v>15.369522563767168</v>
      </c>
      <c r="H82" s="68">
        <f t="shared" si="74"/>
        <v>10.917721518987342</v>
      </c>
      <c r="I82" s="61"/>
      <c r="J82" s="68">
        <f t="shared" si="75"/>
        <v>13.478260869565217</v>
      </c>
      <c r="K82" s="68">
        <f t="shared" si="75"/>
        <v>17.140151515151516</v>
      </c>
      <c r="L82" s="68">
        <f t="shared" si="75"/>
        <v>9.6646942800788942</v>
      </c>
      <c r="M82" s="61"/>
      <c r="N82" s="68">
        <f t="shared" si="76"/>
        <v>6.7775723967960566</v>
      </c>
      <c r="O82" s="68">
        <f t="shared" si="76"/>
        <v>9.0123456790123448</v>
      </c>
      <c r="P82" s="68">
        <f t="shared" si="76"/>
        <v>4.5510455104551051</v>
      </c>
      <c r="Q82" s="61"/>
      <c r="R82" s="68">
        <f t="shared" si="77"/>
        <v>11.20253164556962</v>
      </c>
      <c r="S82" s="68">
        <f t="shared" si="77"/>
        <v>14.138817480719796</v>
      </c>
      <c r="T82" s="68">
        <f t="shared" si="77"/>
        <v>8.3541147132169584</v>
      </c>
      <c r="U82" s="61"/>
      <c r="V82" s="68">
        <f t="shared" si="78"/>
        <v>2.7280477408354646</v>
      </c>
      <c r="W82" s="68">
        <f t="shared" si="78"/>
        <v>3.5842293906810032</v>
      </c>
      <c r="X82" s="68">
        <f t="shared" si="78"/>
        <v>1.9512195121951219</v>
      </c>
      <c r="Y82" s="61"/>
      <c r="Z82" s="68" t="s">
        <v>8</v>
      </c>
      <c r="AA82" s="68" t="s">
        <v>8</v>
      </c>
      <c r="AB82" s="68" t="s">
        <v>8</v>
      </c>
    </row>
    <row r="83" spans="1:30" ht="14.25" customHeight="1" x14ac:dyDescent="0.25">
      <c r="A83" s="314" t="s">
        <v>140</v>
      </c>
      <c r="B83" s="314"/>
      <c r="C83" s="314"/>
      <c r="D83" s="314"/>
      <c r="E83" s="314"/>
      <c r="F83" s="314"/>
      <c r="G83" s="314"/>
      <c r="H83" s="314"/>
      <c r="I83" s="314"/>
      <c r="J83" s="314"/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D83" s="24"/>
    </row>
    <row r="84" spans="1:30" ht="12" x14ac:dyDescent="0.25">
      <c r="A84" s="328" t="s">
        <v>116</v>
      </c>
      <c r="B84" s="328"/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D84" s="24"/>
    </row>
    <row r="85" spans="1:30" x14ac:dyDescent="0.25">
      <c r="AD85" s="24"/>
    </row>
    <row r="86" spans="1:30" x14ac:dyDescent="0.25">
      <c r="AD86" s="24"/>
    </row>
    <row r="87" spans="1:30" x14ac:dyDescent="0.25">
      <c r="AD87" s="24"/>
    </row>
    <row r="88" spans="1:30" x14ac:dyDescent="0.25">
      <c r="AD88" s="24"/>
    </row>
    <row r="89" spans="1:30" x14ac:dyDescent="0.25">
      <c r="AD89" s="24"/>
    </row>
    <row r="90" spans="1:30" x14ac:dyDescent="0.25">
      <c r="AD90" s="24"/>
    </row>
    <row r="91" spans="1:30" x14ac:dyDescent="0.25">
      <c r="AD91" s="24"/>
    </row>
    <row r="92" spans="1:30" x14ac:dyDescent="0.25">
      <c r="AD92" s="24"/>
    </row>
    <row r="93" spans="1:30" x14ac:dyDescent="0.25">
      <c r="AD93" s="24"/>
    </row>
    <row r="94" spans="1:30" x14ac:dyDescent="0.25">
      <c r="AD94" s="24"/>
    </row>
    <row r="95" spans="1:30" x14ac:dyDescent="0.25">
      <c r="AD95" s="24"/>
    </row>
    <row r="96" spans="1:30" x14ac:dyDescent="0.25">
      <c r="AD96" s="24"/>
    </row>
    <row r="97" spans="30:30" x14ac:dyDescent="0.25">
      <c r="AD97" s="24"/>
    </row>
    <row r="98" spans="30:30" x14ac:dyDescent="0.25">
      <c r="AD98" s="24"/>
    </row>
    <row r="99" spans="30:30" x14ac:dyDescent="0.25">
      <c r="AD99" s="24"/>
    </row>
    <row r="100" spans="30:30" x14ac:dyDescent="0.25">
      <c r="AD100" s="24"/>
    </row>
    <row r="101" spans="30:30" x14ac:dyDescent="0.25">
      <c r="AD101" s="24"/>
    </row>
    <row r="102" spans="30:30" x14ac:dyDescent="0.25">
      <c r="AD102" s="24"/>
    </row>
    <row r="103" spans="30:30" x14ac:dyDescent="0.25">
      <c r="AD103" s="24"/>
    </row>
    <row r="104" spans="30:30" x14ac:dyDescent="0.25">
      <c r="AD104" s="24"/>
    </row>
    <row r="105" spans="30:30" x14ac:dyDescent="0.25">
      <c r="AD105" s="24"/>
    </row>
    <row r="106" spans="30:30" x14ac:dyDescent="0.25">
      <c r="AD106" s="24"/>
    </row>
    <row r="107" spans="30:30" x14ac:dyDescent="0.25">
      <c r="AD107" s="24"/>
    </row>
    <row r="108" spans="30:30" x14ac:dyDescent="0.25">
      <c r="AD108" s="24"/>
    </row>
    <row r="109" spans="30:30" x14ac:dyDescent="0.25">
      <c r="AD109" s="24"/>
    </row>
    <row r="110" spans="30:30" x14ac:dyDescent="0.25">
      <c r="AD110" s="24"/>
    </row>
    <row r="111" spans="30:30" x14ac:dyDescent="0.25">
      <c r="AD111" s="24"/>
    </row>
    <row r="112" spans="30:30" x14ac:dyDescent="0.25">
      <c r="AD112" s="24"/>
    </row>
    <row r="113" spans="30:30" x14ac:dyDescent="0.25">
      <c r="AD113" s="24"/>
    </row>
    <row r="114" spans="30:30" x14ac:dyDescent="0.25">
      <c r="AD114" s="24"/>
    </row>
    <row r="115" spans="30:30" x14ac:dyDescent="0.25">
      <c r="AD115" s="24"/>
    </row>
    <row r="116" spans="30:30" x14ac:dyDescent="0.25">
      <c r="AD116" s="24"/>
    </row>
    <row r="117" spans="30:30" x14ac:dyDescent="0.25">
      <c r="AD117" s="24"/>
    </row>
    <row r="118" spans="30:30" x14ac:dyDescent="0.25">
      <c r="AD118" s="24"/>
    </row>
    <row r="119" spans="30:30" x14ac:dyDescent="0.25">
      <c r="AD119" s="24"/>
    </row>
    <row r="120" spans="30:30" x14ac:dyDescent="0.25">
      <c r="AD120" s="24"/>
    </row>
    <row r="121" spans="30:30" x14ac:dyDescent="0.25">
      <c r="AD121" s="24"/>
    </row>
    <row r="122" spans="30:30" x14ac:dyDescent="0.25">
      <c r="AD122" s="24"/>
    </row>
    <row r="123" spans="30:30" x14ac:dyDescent="0.25">
      <c r="AD123" s="24"/>
    </row>
    <row r="124" spans="30:30" x14ac:dyDescent="0.25">
      <c r="AD124" s="24"/>
    </row>
    <row r="125" spans="30:30" x14ac:dyDescent="0.25">
      <c r="AD125" s="24"/>
    </row>
    <row r="126" spans="30:30" x14ac:dyDescent="0.25">
      <c r="AD126" s="24"/>
    </row>
    <row r="127" spans="30:30" x14ac:dyDescent="0.25">
      <c r="AD127" s="24"/>
    </row>
    <row r="128" spans="30:30" x14ac:dyDescent="0.25">
      <c r="AD128" s="24"/>
    </row>
    <row r="129" spans="30:30" x14ac:dyDescent="0.25">
      <c r="AD129" s="24"/>
    </row>
    <row r="130" spans="30:30" x14ac:dyDescent="0.25">
      <c r="AD130" s="24"/>
    </row>
    <row r="131" spans="30:30" x14ac:dyDescent="0.25">
      <c r="AD131" s="24"/>
    </row>
    <row r="132" spans="30:30" x14ac:dyDescent="0.25">
      <c r="AD132" s="24"/>
    </row>
    <row r="133" spans="30:30" x14ac:dyDescent="0.25">
      <c r="AD133" s="24"/>
    </row>
    <row r="134" spans="30:30" x14ac:dyDescent="0.25">
      <c r="AD134" s="24"/>
    </row>
    <row r="135" spans="30:30" x14ac:dyDescent="0.25">
      <c r="AD135" s="24"/>
    </row>
    <row r="136" spans="30:30" x14ac:dyDescent="0.25">
      <c r="AD136" s="24"/>
    </row>
    <row r="137" spans="30:30" x14ac:dyDescent="0.25">
      <c r="AD137" s="24"/>
    </row>
    <row r="138" spans="30:30" x14ac:dyDescent="0.25">
      <c r="AD138" s="24"/>
    </row>
    <row r="139" spans="30:30" x14ac:dyDescent="0.25">
      <c r="AD139" s="24"/>
    </row>
    <row r="140" spans="30:30" x14ac:dyDescent="0.25">
      <c r="AD140" s="24"/>
    </row>
    <row r="141" spans="30:30" x14ac:dyDescent="0.25">
      <c r="AD141" s="24"/>
    </row>
    <row r="142" spans="30:30" x14ac:dyDescent="0.25">
      <c r="AD142" s="24"/>
    </row>
    <row r="143" spans="30:30" x14ac:dyDescent="0.25">
      <c r="AD143" s="24"/>
    </row>
    <row r="144" spans="30:30" x14ac:dyDescent="0.25">
      <c r="AD144" s="24"/>
    </row>
    <row r="145" spans="30:30" x14ac:dyDescent="0.25">
      <c r="AD145" s="24"/>
    </row>
    <row r="146" spans="30:30" x14ac:dyDescent="0.25">
      <c r="AD146" s="24"/>
    </row>
    <row r="147" spans="30:30" x14ac:dyDescent="0.25">
      <c r="AD147" s="24"/>
    </row>
    <row r="148" spans="30:30" x14ac:dyDescent="0.25">
      <c r="AD148" s="24"/>
    </row>
    <row r="149" spans="30:30" x14ac:dyDescent="0.25">
      <c r="AD149" s="24"/>
    </row>
    <row r="150" spans="30:30" x14ac:dyDescent="0.25">
      <c r="AD150" s="24"/>
    </row>
    <row r="151" spans="30:30" x14ac:dyDescent="0.25">
      <c r="AD151" s="24"/>
    </row>
    <row r="152" spans="30:30" x14ac:dyDescent="0.25">
      <c r="AD152" s="24"/>
    </row>
    <row r="153" spans="30:30" x14ac:dyDescent="0.25">
      <c r="AD153" s="24"/>
    </row>
    <row r="154" spans="30:30" x14ac:dyDescent="0.25">
      <c r="AD154" s="24"/>
    </row>
    <row r="155" spans="30:30" x14ac:dyDescent="0.25">
      <c r="AD155" s="24"/>
    </row>
    <row r="156" spans="30:30" x14ac:dyDescent="0.25">
      <c r="AD156" s="24"/>
    </row>
    <row r="157" spans="30:30" x14ac:dyDescent="0.25">
      <c r="AD157" s="24"/>
    </row>
    <row r="158" spans="30:30" x14ac:dyDescent="0.25">
      <c r="AD158" s="24"/>
    </row>
    <row r="159" spans="30:30" x14ac:dyDescent="0.25">
      <c r="AD159" s="24"/>
    </row>
    <row r="160" spans="30:30" x14ac:dyDescent="0.25">
      <c r="AD160" s="24"/>
    </row>
    <row r="161" spans="30:30" x14ac:dyDescent="0.25">
      <c r="AD161" s="24"/>
    </row>
    <row r="162" spans="30:30" x14ac:dyDescent="0.25">
      <c r="AD162" s="24"/>
    </row>
    <row r="163" spans="30:30" x14ac:dyDescent="0.25">
      <c r="AD163" s="24"/>
    </row>
    <row r="164" spans="30:30" x14ac:dyDescent="0.25">
      <c r="AD164" s="24"/>
    </row>
    <row r="165" spans="30:30" x14ac:dyDescent="0.25">
      <c r="AD165" s="24"/>
    </row>
    <row r="166" spans="30:30" x14ac:dyDescent="0.25">
      <c r="AD166" s="24"/>
    </row>
    <row r="167" spans="30:30" x14ac:dyDescent="0.25">
      <c r="AD167" s="24"/>
    </row>
    <row r="168" spans="30:30" x14ac:dyDescent="0.25">
      <c r="AD168" s="24"/>
    </row>
    <row r="169" spans="30:30" x14ac:dyDescent="0.25">
      <c r="AD169" s="24"/>
    </row>
    <row r="170" spans="30:30" x14ac:dyDescent="0.25">
      <c r="AD170" s="24"/>
    </row>
    <row r="171" spans="30:30" x14ac:dyDescent="0.25">
      <c r="AD171" s="24"/>
    </row>
    <row r="172" spans="30:30" x14ac:dyDescent="0.25">
      <c r="AD172" s="24"/>
    </row>
    <row r="173" spans="30:30" x14ac:dyDescent="0.25">
      <c r="AD173" s="24"/>
    </row>
    <row r="174" spans="30:30" x14ac:dyDescent="0.25">
      <c r="AD174" s="24"/>
    </row>
    <row r="175" spans="30:30" x14ac:dyDescent="0.25">
      <c r="AD175" s="24"/>
    </row>
    <row r="176" spans="30:30" x14ac:dyDescent="0.25">
      <c r="AD176" s="24"/>
    </row>
    <row r="177" spans="30:30" x14ac:dyDescent="0.25">
      <c r="AD177" s="24"/>
    </row>
    <row r="178" spans="30:30" x14ac:dyDescent="0.25">
      <c r="AD178" s="24"/>
    </row>
    <row r="179" spans="30:30" x14ac:dyDescent="0.25">
      <c r="AD179" s="24"/>
    </row>
    <row r="180" spans="30:30" x14ac:dyDescent="0.25">
      <c r="AD180" s="24"/>
    </row>
    <row r="181" spans="30:30" x14ac:dyDescent="0.25">
      <c r="AD181" s="24"/>
    </row>
    <row r="182" spans="30:30" x14ac:dyDescent="0.25">
      <c r="AD182" s="24"/>
    </row>
    <row r="183" spans="30:30" x14ac:dyDescent="0.25">
      <c r="AD183" s="24"/>
    </row>
    <row r="184" spans="30:30" x14ac:dyDescent="0.25">
      <c r="AD184" s="24"/>
    </row>
    <row r="185" spans="30:30" x14ac:dyDescent="0.25">
      <c r="AD185" s="24"/>
    </row>
    <row r="186" spans="30:30" x14ac:dyDescent="0.25">
      <c r="AD186" s="24"/>
    </row>
    <row r="187" spans="30:30" x14ac:dyDescent="0.25">
      <c r="AD187" s="24"/>
    </row>
    <row r="188" spans="30:30" x14ac:dyDescent="0.25">
      <c r="AD188" s="24"/>
    </row>
    <row r="189" spans="30:30" x14ac:dyDescent="0.25">
      <c r="AD189" s="24"/>
    </row>
    <row r="190" spans="30:30" x14ac:dyDescent="0.25">
      <c r="AD190" s="24"/>
    </row>
    <row r="191" spans="30:30" x14ac:dyDescent="0.25">
      <c r="AD191" s="24"/>
    </row>
    <row r="192" spans="30:30" x14ac:dyDescent="0.25">
      <c r="AD192" s="24"/>
    </row>
    <row r="193" spans="30:30" x14ac:dyDescent="0.25">
      <c r="AD193" s="24"/>
    </row>
    <row r="194" spans="30:30" x14ac:dyDescent="0.25">
      <c r="AD194" s="24"/>
    </row>
    <row r="195" spans="30:30" x14ac:dyDescent="0.25">
      <c r="AD195" s="24"/>
    </row>
    <row r="196" spans="30:30" x14ac:dyDescent="0.25">
      <c r="AD196" s="24"/>
    </row>
    <row r="197" spans="30:30" x14ac:dyDescent="0.25">
      <c r="AD197" s="24"/>
    </row>
    <row r="198" spans="30:30" x14ac:dyDescent="0.25">
      <c r="AD198" s="24"/>
    </row>
    <row r="199" spans="30:30" x14ac:dyDescent="0.25">
      <c r="AD199" s="24"/>
    </row>
    <row r="200" spans="30:30" x14ac:dyDescent="0.25">
      <c r="AD200" s="24"/>
    </row>
    <row r="201" spans="30:30" x14ac:dyDescent="0.25">
      <c r="AD201" s="24"/>
    </row>
    <row r="202" spans="30:30" x14ac:dyDescent="0.25">
      <c r="AD202" s="24"/>
    </row>
    <row r="203" spans="30:30" x14ac:dyDescent="0.25">
      <c r="AD203" s="24"/>
    </row>
    <row r="204" spans="30:30" x14ac:dyDescent="0.25">
      <c r="AD204" s="24"/>
    </row>
    <row r="205" spans="30:30" x14ac:dyDescent="0.25">
      <c r="AD205" s="24"/>
    </row>
    <row r="206" spans="30:30" x14ac:dyDescent="0.25">
      <c r="AD206" s="24"/>
    </row>
    <row r="207" spans="30:30" x14ac:dyDescent="0.25">
      <c r="AD207" s="24"/>
    </row>
    <row r="208" spans="30:30" x14ac:dyDescent="0.25">
      <c r="AD208" s="24"/>
    </row>
  </sheetData>
  <mergeCells count="46">
    <mergeCell ref="A40:AB40"/>
    <mergeCell ref="A41:AB41"/>
    <mergeCell ref="A83:AB83"/>
    <mergeCell ref="A84:AB84"/>
    <mergeCell ref="A44:AB44"/>
    <mergeCell ref="A45:AB45"/>
    <mergeCell ref="A46:AB46"/>
    <mergeCell ref="A47:AB47"/>
    <mergeCell ref="A48:AB48"/>
    <mergeCell ref="A1:AB1"/>
    <mergeCell ref="A2:AB2"/>
    <mergeCell ref="A3:AB3"/>
    <mergeCell ref="A4:AB4"/>
    <mergeCell ref="A5:AB5"/>
    <mergeCell ref="V8:X8"/>
    <mergeCell ref="Z8:AB8"/>
    <mergeCell ref="A51:A52"/>
    <mergeCell ref="B51:D51"/>
    <mergeCell ref="F51:H51"/>
    <mergeCell ref="J51:L51"/>
    <mergeCell ref="N51:P51"/>
    <mergeCell ref="R51:T51"/>
    <mergeCell ref="V51:X51"/>
    <mergeCell ref="Z51:AB51"/>
    <mergeCell ref="A8:A9"/>
    <mergeCell ref="B8:D8"/>
    <mergeCell ref="F8:H8"/>
    <mergeCell ref="J8:L8"/>
    <mergeCell ref="N8:P8"/>
    <mergeCell ref="A49:AB49"/>
    <mergeCell ref="R8:T8"/>
    <mergeCell ref="AD2:BE2"/>
    <mergeCell ref="AD3:BE3"/>
    <mergeCell ref="AD4:BE4"/>
    <mergeCell ref="AD5:BE5"/>
    <mergeCell ref="AD6:BE6"/>
    <mergeCell ref="AD7:BE7"/>
    <mergeCell ref="AD8:AD9"/>
    <mergeCell ref="AE8:AG8"/>
    <mergeCell ref="AI8:AK8"/>
    <mergeCell ref="AM8:AO8"/>
    <mergeCell ref="AQ8:AS8"/>
    <mergeCell ref="AU8:AW8"/>
    <mergeCell ref="AY8:BA8"/>
    <mergeCell ref="BC8:BE8"/>
    <mergeCell ref="A6:AB6"/>
  </mergeCells>
  <hyperlinks>
    <hyperlink ref="BG1" r:id="rId1" location="INDICE!A1"/>
    <hyperlink ref="BG43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9" fitToHeight="2" orientation="landscape" r:id="rId3"/>
  <headerFooter alignWithMargins="0"/>
  <rowBreaks count="1" manualBreakCount="1">
    <brk id="40" max="2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9"/>
  <sheetViews>
    <sheetView zoomScaleNormal="100" zoomScaleSheetLayoutView="100" workbookViewId="0">
      <selection activeCell="BG28" sqref="BG28"/>
    </sheetView>
  </sheetViews>
  <sheetFormatPr baseColWidth="10" defaultRowHeight="12.75" x14ac:dyDescent="0.25"/>
  <cols>
    <col min="1" max="1" width="16.5703125" style="4" bestFit="1" customWidth="1"/>
    <col min="2" max="2" width="7.28515625" style="4" customWidth="1"/>
    <col min="3" max="3" width="6.85546875" style="4" customWidth="1"/>
    <col min="4" max="4" width="6" style="4" bestFit="1" customWidth="1"/>
    <col min="5" max="5" width="1.7109375" style="4" customWidth="1"/>
    <col min="6" max="6" width="6" style="4" bestFit="1" customWidth="1"/>
    <col min="7" max="8" width="5.42578125" style="4" customWidth="1"/>
    <col min="9" max="9" width="1.7109375" style="4" customWidth="1"/>
    <col min="10" max="11" width="5.5703125" style="4" customWidth="1"/>
    <col min="12" max="12" width="5.140625" style="4" customWidth="1"/>
    <col min="13" max="13" width="1.7109375" style="4" customWidth="1"/>
    <col min="14" max="16" width="4.7109375" style="4" customWidth="1"/>
    <col min="17" max="17" width="1.7109375" style="4" customWidth="1"/>
    <col min="18" max="20" width="4.7109375" style="4" customWidth="1"/>
    <col min="21" max="21" width="1.7109375" style="4" customWidth="1"/>
    <col min="22" max="24" width="4.7109375" style="4" customWidth="1"/>
    <col min="25" max="25" width="1.7109375" style="4" customWidth="1"/>
    <col min="26" max="26" width="4.85546875" style="4" bestFit="1" customWidth="1"/>
    <col min="27" max="27" width="4" style="4" customWidth="1"/>
    <col min="28" max="28" width="5" style="4" customWidth="1"/>
    <col min="29" max="29" width="11.42578125" style="4"/>
    <col min="30" max="30" width="10.85546875" style="34" hidden="1" customWidth="1"/>
    <col min="31" max="32" width="6.140625" style="34" hidden="1" customWidth="1"/>
    <col min="33" max="33" width="5.7109375" style="34" hidden="1" customWidth="1"/>
    <col min="34" max="34" width="1.7109375" style="34" hidden="1" customWidth="1"/>
    <col min="35" max="36" width="5.7109375" style="34" hidden="1" customWidth="1"/>
    <col min="37" max="37" width="4.85546875" style="34" hidden="1" customWidth="1"/>
    <col min="38" max="38" width="1.7109375" style="34" hidden="1" customWidth="1"/>
    <col min="39" max="39" width="5.7109375" style="34" hidden="1" customWidth="1"/>
    <col min="40" max="41" width="4.85546875" style="34" hidden="1" customWidth="1"/>
    <col min="42" max="42" width="1.7109375" style="34" hidden="1" customWidth="1"/>
    <col min="43" max="43" width="5.7109375" style="34" hidden="1" customWidth="1"/>
    <col min="44" max="45" width="4.85546875" style="34" hidden="1" customWidth="1"/>
    <col min="46" max="46" width="1.7109375" style="34" hidden="1" customWidth="1"/>
    <col min="47" max="47" width="5.7109375" style="34" hidden="1" customWidth="1"/>
    <col min="48" max="49" width="4.85546875" style="34" hidden="1" customWidth="1"/>
    <col min="50" max="50" width="1.7109375" style="34" hidden="1" customWidth="1"/>
    <col min="51" max="51" width="5.7109375" style="34" hidden="1" customWidth="1"/>
    <col min="52" max="53" width="4.85546875" style="34" hidden="1" customWidth="1"/>
    <col min="54" max="54" width="1.7109375" style="34" hidden="1" customWidth="1"/>
    <col min="55" max="55" width="5.7109375" style="34" hidden="1" customWidth="1"/>
    <col min="56" max="57" width="4.85546875" style="4" hidden="1" customWidth="1"/>
    <col min="58" max="255" width="11.42578125" style="4"/>
    <col min="256" max="256" width="22.7109375" style="4" customWidth="1"/>
    <col min="257" max="257" width="7.28515625" style="4" customWidth="1"/>
    <col min="258" max="258" width="6.85546875" style="4" customWidth="1"/>
    <col min="259" max="259" width="6" style="4" bestFit="1" customWidth="1"/>
    <col min="260" max="260" width="1.7109375" style="4" customWidth="1"/>
    <col min="261" max="261" width="6" style="4" bestFit="1" customWidth="1"/>
    <col min="262" max="263" width="5.42578125" style="4" customWidth="1"/>
    <col min="264" max="264" width="1.7109375" style="4" customWidth="1"/>
    <col min="265" max="267" width="5.140625" style="4" customWidth="1"/>
    <col min="268" max="268" width="1.7109375" style="4" customWidth="1"/>
    <col min="269" max="271" width="4.7109375" style="4" customWidth="1"/>
    <col min="272" max="272" width="1.7109375" style="4" customWidth="1"/>
    <col min="273" max="275" width="4.7109375" style="4" customWidth="1"/>
    <col min="276" max="276" width="1.7109375" style="4" customWidth="1"/>
    <col min="277" max="279" width="4.7109375" style="4" customWidth="1"/>
    <col min="280" max="280" width="1.7109375" style="4" customWidth="1"/>
    <col min="281" max="281" width="4.85546875" style="4" bestFit="1" customWidth="1"/>
    <col min="282" max="282" width="4" style="4" customWidth="1"/>
    <col min="283" max="283" width="5" style="4" customWidth="1"/>
    <col min="284" max="284" width="11.42578125" style="4"/>
    <col min="285" max="285" width="12.42578125" style="4" customWidth="1"/>
    <col min="286" max="286" width="10.85546875" style="4" customWidth="1"/>
    <col min="287" max="288" width="6.140625" style="4" customWidth="1"/>
    <col min="289" max="289" width="1.7109375" style="4" customWidth="1"/>
    <col min="290" max="290" width="6" style="4" customWidth="1"/>
    <col min="291" max="292" width="5.28515625" style="4" customWidth="1"/>
    <col min="293" max="293" width="1.7109375" style="4" customWidth="1"/>
    <col min="294" max="296" width="5.28515625" style="4" customWidth="1"/>
    <col min="297" max="297" width="1.7109375" style="4" customWidth="1"/>
    <col min="298" max="300" width="5.28515625" style="4" customWidth="1"/>
    <col min="301" max="301" width="1.7109375" style="4" customWidth="1"/>
    <col min="302" max="304" width="5.28515625" style="4" customWidth="1"/>
    <col min="305" max="305" width="1.7109375" style="4" customWidth="1"/>
    <col min="306" max="308" width="5.28515625" style="4" customWidth="1"/>
    <col min="309" max="309" width="1.7109375" style="4" customWidth="1"/>
    <col min="310" max="312" width="5.28515625" style="4" customWidth="1"/>
    <col min="313" max="511" width="11.42578125" style="4"/>
    <col min="512" max="512" width="22.7109375" style="4" customWidth="1"/>
    <col min="513" max="513" width="7.28515625" style="4" customWidth="1"/>
    <col min="514" max="514" width="6.85546875" style="4" customWidth="1"/>
    <col min="515" max="515" width="6" style="4" bestFit="1" customWidth="1"/>
    <col min="516" max="516" width="1.7109375" style="4" customWidth="1"/>
    <col min="517" max="517" width="6" style="4" bestFit="1" customWidth="1"/>
    <col min="518" max="519" width="5.42578125" style="4" customWidth="1"/>
    <col min="520" max="520" width="1.7109375" style="4" customWidth="1"/>
    <col min="521" max="523" width="5.140625" style="4" customWidth="1"/>
    <col min="524" max="524" width="1.7109375" style="4" customWidth="1"/>
    <col min="525" max="527" width="4.7109375" style="4" customWidth="1"/>
    <col min="528" max="528" width="1.7109375" style="4" customWidth="1"/>
    <col min="529" max="531" width="4.7109375" style="4" customWidth="1"/>
    <col min="532" max="532" width="1.7109375" style="4" customWidth="1"/>
    <col min="533" max="535" width="4.7109375" style="4" customWidth="1"/>
    <col min="536" max="536" width="1.7109375" style="4" customWidth="1"/>
    <col min="537" max="537" width="4.85546875" style="4" bestFit="1" customWidth="1"/>
    <col min="538" max="538" width="4" style="4" customWidth="1"/>
    <col min="539" max="539" width="5" style="4" customWidth="1"/>
    <col min="540" max="540" width="11.42578125" style="4"/>
    <col min="541" max="541" width="12.42578125" style="4" customWidth="1"/>
    <col min="542" max="542" width="10.85546875" style="4" customWidth="1"/>
    <col min="543" max="544" width="6.140625" style="4" customWidth="1"/>
    <col min="545" max="545" width="1.7109375" style="4" customWidth="1"/>
    <col min="546" max="546" width="6" style="4" customWidth="1"/>
    <col min="547" max="548" width="5.28515625" style="4" customWidth="1"/>
    <col min="549" max="549" width="1.7109375" style="4" customWidth="1"/>
    <col min="550" max="552" width="5.28515625" style="4" customWidth="1"/>
    <col min="553" max="553" width="1.7109375" style="4" customWidth="1"/>
    <col min="554" max="556" width="5.28515625" style="4" customWidth="1"/>
    <col min="557" max="557" width="1.7109375" style="4" customWidth="1"/>
    <col min="558" max="560" width="5.28515625" style="4" customWidth="1"/>
    <col min="561" max="561" width="1.7109375" style="4" customWidth="1"/>
    <col min="562" max="564" width="5.28515625" style="4" customWidth="1"/>
    <col min="565" max="565" width="1.7109375" style="4" customWidth="1"/>
    <col min="566" max="568" width="5.28515625" style="4" customWidth="1"/>
    <col min="569" max="767" width="11.42578125" style="4"/>
    <col min="768" max="768" width="22.7109375" style="4" customWidth="1"/>
    <col min="769" max="769" width="7.28515625" style="4" customWidth="1"/>
    <col min="770" max="770" width="6.85546875" style="4" customWidth="1"/>
    <col min="771" max="771" width="6" style="4" bestFit="1" customWidth="1"/>
    <col min="772" max="772" width="1.7109375" style="4" customWidth="1"/>
    <col min="773" max="773" width="6" style="4" bestFit="1" customWidth="1"/>
    <col min="774" max="775" width="5.42578125" style="4" customWidth="1"/>
    <col min="776" max="776" width="1.7109375" style="4" customWidth="1"/>
    <col min="777" max="779" width="5.140625" style="4" customWidth="1"/>
    <col min="780" max="780" width="1.7109375" style="4" customWidth="1"/>
    <col min="781" max="783" width="4.7109375" style="4" customWidth="1"/>
    <col min="784" max="784" width="1.7109375" style="4" customWidth="1"/>
    <col min="785" max="787" width="4.7109375" style="4" customWidth="1"/>
    <col min="788" max="788" width="1.7109375" style="4" customWidth="1"/>
    <col min="789" max="791" width="4.7109375" style="4" customWidth="1"/>
    <col min="792" max="792" width="1.7109375" style="4" customWidth="1"/>
    <col min="793" max="793" width="4.85546875" style="4" bestFit="1" customWidth="1"/>
    <col min="794" max="794" width="4" style="4" customWidth="1"/>
    <col min="795" max="795" width="5" style="4" customWidth="1"/>
    <col min="796" max="796" width="11.42578125" style="4"/>
    <col min="797" max="797" width="12.42578125" style="4" customWidth="1"/>
    <col min="798" max="798" width="10.85546875" style="4" customWidth="1"/>
    <col min="799" max="800" width="6.140625" style="4" customWidth="1"/>
    <col min="801" max="801" width="1.7109375" style="4" customWidth="1"/>
    <col min="802" max="802" width="6" style="4" customWidth="1"/>
    <col min="803" max="804" width="5.28515625" style="4" customWidth="1"/>
    <col min="805" max="805" width="1.7109375" style="4" customWidth="1"/>
    <col min="806" max="808" width="5.28515625" style="4" customWidth="1"/>
    <col min="809" max="809" width="1.7109375" style="4" customWidth="1"/>
    <col min="810" max="812" width="5.28515625" style="4" customWidth="1"/>
    <col min="813" max="813" width="1.7109375" style="4" customWidth="1"/>
    <col min="814" max="816" width="5.28515625" style="4" customWidth="1"/>
    <col min="817" max="817" width="1.7109375" style="4" customWidth="1"/>
    <col min="818" max="820" width="5.28515625" style="4" customWidth="1"/>
    <col min="821" max="821" width="1.7109375" style="4" customWidth="1"/>
    <col min="822" max="824" width="5.28515625" style="4" customWidth="1"/>
    <col min="825" max="1023" width="11.42578125" style="4"/>
    <col min="1024" max="1024" width="22.7109375" style="4" customWidth="1"/>
    <col min="1025" max="1025" width="7.28515625" style="4" customWidth="1"/>
    <col min="1026" max="1026" width="6.85546875" style="4" customWidth="1"/>
    <col min="1027" max="1027" width="6" style="4" bestFit="1" customWidth="1"/>
    <col min="1028" max="1028" width="1.7109375" style="4" customWidth="1"/>
    <col min="1029" max="1029" width="6" style="4" bestFit="1" customWidth="1"/>
    <col min="1030" max="1031" width="5.42578125" style="4" customWidth="1"/>
    <col min="1032" max="1032" width="1.7109375" style="4" customWidth="1"/>
    <col min="1033" max="1035" width="5.140625" style="4" customWidth="1"/>
    <col min="1036" max="1036" width="1.7109375" style="4" customWidth="1"/>
    <col min="1037" max="1039" width="4.7109375" style="4" customWidth="1"/>
    <col min="1040" max="1040" width="1.7109375" style="4" customWidth="1"/>
    <col min="1041" max="1043" width="4.7109375" style="4" customWidth="1"/>
    <col min="1044" max="1044" width="1.7109375" style="4" customWidth="1"/>
    <col min="1045" max="1047" width="4.7109375" style="4" customWidth="1"/>
    <col min="1048" max="1048" width="1.7109375" style="4" customWidth="1"/>
    <col min="1049" max="1049" width="4.85546875" style="4" bestFit="1" customWidth="1"/>
    <col min="1050" max="1050" width="4" style="4" customWidth="1"/>
    <col min="1051" max="1051" width="5" style="4" customWidth="1"/>
    <col min="1052" max="1052" width="11.42578125" style="4"/>
    <col min="1053" max="1053" width="12.42578125" style="4" customWidth="1"/>
    <col min="1054" max="1054" width="10.85546875" style="4" customWidth="1"/>
    <col min="1055" max="1056" width="6.140625" style="4" customWidth="1"/>
    <col min="1057" max="1057" width="1.7109375" style="4" customWidth="1"/>
    <col min="1058" max="1058" width="6" style="4" customWidth="1"/>
    <col min="1059" max="1060" width="5.28515625" style="4" customWidth="1"/>
    <col min="1061" max="1061" width="1.7109375" style="4" customWidth="1"/>
    <col min="1062" max="1064" width="5.28515625" style="4" customWidth="1"/>
    <col min="1065" max="1065" width="1.7109375" style="4" customWidth="1"/>
    <col min="1066" max="1068" width="5.28515625" style="4" customWidth="1"/>
    <col min="1069" max="1069" width="1.7109375" style="4" customWidth="1"/>
    <col min="1070" max="1072" width="5.28515625" style="4" customWidth="1"/>
    <col min="1073" max="1073" width="1.7109375" style="4" customWidth="1"/>
    <col min="1074" max="1076" width="5.28515625" style="4" customWidth="1"/>
    <col min="1077" max="1077" width="1.7109375" style="4" customWidth="1"/>
    <col min="1078" max="1080" width="5.28515625" style="4" customWidth="1"/>
    <col min="1081" max="1279" width="11.42578125" style="4"/>
    <col min="1280" max="1280" width="22.7109375" style="4" customWidth="1"/>
    <col min="1281" max="1281" width="7.28515625" style="4" customWidth="1"/>
    <col min="1282" max="1282" width="6.85546875" style="4" customWidth="1"/>
    <col min="1283" max="1283" width="6" style="4" bestFit="1" customWidth="1"/>
    <col min="1284" max="1284" width="1.7109375" style="4" customWidth="1"/>
    <col min="1285" max="1285" width="6" style="4" bestFit="1" customWidth="1"/>
    <col min="1286" max="1287" width="5.42578125" style="4" customWidth="1"/>
    <col min="1288" max="1288" width="1.7109375" style="4" customWidth="1"/>
    <col min="1289" max="1291" width="5.140625" style="4" customWidth="1"/>
    <col min="1292" max="1292" width="1.7109375" style="4" customWidth="1"/>
    <col min="1293" max="1295" width="4.7109375" style="4" customWidth="1"/>
    <col min="1296" max="1296" width="1.7109375" style="4" customWidth="1"/>
    <col min="1297" max="1299" width="4.7109375" style="4" customWidth="1"/>
    <col min="1300" max="1300" width="1.7109375" style="4" customWidth="1"/>
    <col min="1301" max="1303" width="4.7109375" style="4" customWidth="1"/>
    <col min="1304" max="1304" width="1.7109375" style="4" customWidth="1"/>
    <col min="1305" max="1305" width="4.85546875" style="4" bestFit="1" customWidth="1"/>
    <col min="1306" max="1306" width="4" style="4" customWidth="1"/>
    <col min="1307" max="1307" width="5" style="4" customWidth="1"/>
    <col min="1308" max="1308" width="11.42578125" style="4"/>
    <col min="1309" max="1309" width="12.42578125" style="4" customWidth="1"/>
    <col min="1310" max="1310" width="10.85546875" style="4" customWidth="1"/>
    <col min="1311" max="1312" width="6.140625" style="4" customWidth="1"/>
    <col min="1313" max="1313" width="1.7109375" style="4" customWidth="1"/>
    <col min="1314" max="1314" width="6" style="4" customWidth="1"/>
    <col min="1315" max="1316" width="5.28515625" style="4" customWidth="1"/>
    <col min="1317" max="1317" width="1.7109375" style="4" customWidth="1"/>
    <col min="1318" max="1320" width="5.28515625" style="4" customWidth="1"/>
    <col min="1321" max="1321" width="1.7109375" style="4" customWidth="1"/>
    <col min="1322" max="1324" width="5.28515625" style="4" customWidth="1"/>
    <col min="1325" max="1325" width="1.7109375" style="4" customWidth="1"/>
    <col min="1326" max="1328" width="5.28515625" style="4" customWidth="1"/>
    <col min="1329" max="1329" width="1.7109375" style="4" customWidth="1"/>
    <col min="1330" max="1332" width="5.28515625" style="4" customWidth="1"/>
    <col min="1333" max="1333" width="1.7109375" style="4" customWidth="1"/>
    <col min="1334" max="1336" width="5.28515625" style="4" customWidth="1"/>
    <col min="1337" max="1535" width="11.42578125" style="4"/>
    <col min="1536" max="1536" width="22.7109375" style="4" customWidth="1"/>
    <col min="1537" max="1537" width="7.28515625" style="4" customWidth="1"/>
    <col min="1538" max="1538" width="6.85546875" style="4" customWidth="1"/>
    <col min="1539" max="1539" width="6" style="4" bestFit="1" customWidth="1"/>
    <col min="1540" max="1540" width="1.7109375" style="4" customWidth="1"/>
    <col min="1541" max="1541" width="6" style="4" bestFit="1" customWidth="1"/>
    <col min="1542" max="1543" width="5.42578125" style="4" customWidth="1"/>
    <col min="1544" max="1544" width="1.7109375" style="4" customWidth="1"/>
    <col min="1545" max="1547" width="5.140625" style="4" customWidth="1"/>
    <col min="1548" max="1548" width="1.7109375" style="4" customWidth="1"/>
    <col min="1549" max="1551" width="4.7109375" style="4" customWidth="1"/>
    <col min="1552" max="1552" width="1.7109375" style="4" customWidth="1"/>
    <col min="1553" max="1555" width="4.7109375" style="4" customWidth="1"/>
    <col min="1556" max="1556" width="1.7109375" style="4" customWidth="1"/>
    <col min="1557" max="1559" width="4.7109375" style="4" customWidth="1"/>
    <col min="1560" max="1560" width="1.7109375" style="4" customWidth="1"/>
    <col min="1561" max="1561" width="4.85546875" style="4" bestFit="1" customWidth="1"/>
    <col min="1562" max="1562" width="4" style="4" customWidth="1"/>
    <col min="1563" max="1563" width="5" style="4" customWidth="1"/>
    <col min="1564" max="1564" width="11.42578125" style="4"/>
    <col min="1565" max="1565" width="12.42578125" style="4" customWidth="1"/>
    <col min="1566" max="1566" width="10.85546875" style="4" customWidth="1"/>
    <col min="1567" max="1568" width="6.140625" style="4" customWidth="1"/>
    <col min="1569" max="1569" width="1.7109375" style="4" customWidth="1"/>
    <col min="1570" max="1570" width="6" style="4" customWidth="1"/>
    <col min="1571" max="1572" width="5.28515625" style="4" customWidth="1"/>
    <col min="1573" max="1573" width="1.7109375" style="4" customWidth="1"/>
    <col min="1574" max="1576" width="5.28515625" style="4" customWidth="1"/>
    <col min="1577" max="1577" width="1.7109375" style="4" customWidth="1"/>
    <col min="1578" max="1580" width="5.28515625" style="4" customWidth="1"/>
    <col min="1581" max="1581" width="1.7109375" style="4" customWidth="1"/>
    <col min="1582" max="1584" width="5.28515625" style="4" customWidth="1"/>
    <col min="1585" max="1585" width="1.7109375" style="4" customWidth="1"/>
    <col min="1586" max="1588" width="5.28515625" style="4" customWidth="1"/>
    <col min="1589" max="1589" width="1.7109375" style="4" customWidth="1"/>
    <col min="1590" max="1592" width="5.28515625" style="4" customWidth="1"/>
    <col min="1593" max="1791" width="11.42578125" style="4"/>
    <col min="1792" max="1792" width="22.7109375" style="4" customWidth="1"/>
    <col min="1793" max="1793" width="7.28515625" style="4" customWidth="1"/>
    <col min="1794" max="1794" width="6.85546875" style="4" customWidth="1"/>
    <col min="1795" max="1795" width="6" style="4" bestFit="1" customWidth="1"/>
    <col min="1796" max="1796" width="1.7109375" style="4" customWidth="1"/>
    <col min="1797" max="1797" width="6" style="4" bestFit="1" customWidth="1"/>
    <col min="1798" max="1799" width="5.42578125" style="4" customWidth="1"/>
    <col min="1800" max="1800" width="1.7109375" style="4" customWidth="1"/>
    <col min="1801" max="1803" width="5.140625" style="4" customWidth="1"/>
    <col min="1804" max="1804" width="1.7109375" style="4" customWidth="1"/>
    <col min="1805" max="1807" width="4.7109375" style="4" customWidth="1"/>
    <col min="1808" max="1808" width="1.7109375" style="4" customWidth="1"/>
    <col min="1809" max="1811" width="4.7109375" style="4" customWidth="1"/>
    <col min="1812" max="1812" width="1.7109375" style="4" customWidth="1"/>
    <col min="1813" max="1815" width="4.7109375" style="4" customWidth="1"/>
    <col min="1816" max="1816" width="1.7109375" style="4" customWidth="1"/>
    <col min="1817" max="1817" width="4.85546875" style="4" bestFit="1" customWidth="1"/>
    <col min="1818" max="1818" width="4" style="4" customWidth="1"/>
    <col min="1819" max="1819" width="5" style="4" customWidth="1"/>
    <col min="1820" max="1820" width="11.42578125" style="4"/>
    <col min="1821" max="1821" width="12.42578125" style="4" customWidth="1"/>
    <col min="1822" max="1822" width="10.85546875" style="4" customWidth="1"/>
    <col min="1823" max="1824" width="6.140625" style="4" customWidth="1"/>
    <col min="1825" max="1825" width="1.7109375" style="4" customWidth="1"/>
    <col min="1826" max="1826" width="6" style="4" customWidth="1"/>
    <col min="1827" max="1828" width="5.28515625" style="4" customWidth="1"/>
    <col min="1829" max="1829" width="1.7109375" style="4" customWidth="1"/>
    <col min="1830" max="1832" width="5.28515625" style="4" customWidth="1"/>
    <col min="1833" max="1833" width="1.7109375" style="4" customWidth="1"/>
    <col min="1834" max="1836" width="5.28515625" style="4" customWidth="1"/>
    <col min="1837" max="1837" width="1.7109375" style="4" customWidth="1"/>
    <col min="1838" max="1840" width="5.28515625" style="4" customWidth="1"/>
    <col min="1841" max="1841" width="1.7109375" style="4" customWidth="1"/>
    <col min="1842" max="1844" width="5.28515625" style="4" customWidth="1"/>
    <col min="1845" max="1845" width="1.7109375" style="4" customWidth="1"/>
    <col min="1846" max="1848" width="5.28515625" style="4" customWidth="1"/>
    <col min="1849" max="2047" width="11.42578125" style="4"/>
    <col min="2048" max="2048" width="22.7109375" style="4" customWidth="1"/>
    <col min="2049" max="2049" width="7.28515625" style="4" customWidth="1"/>
    <col min="2050" max="2050" width="6.85546875" style="4" customWidth="1"/>
    <col min="2051" max="2051" width="6" style="4" bestFit="1" customWidth="1"/>
    <col min="2052" max="2052" width="1.7109375" style="4" customWidth="1"/>
    <col min="2053" max="2053" width="6" style="4" bestFit="1" customWidth="1"/>
    <col min="2054" max="2055" width="5.42578125" style="4" customWidth="1"/>
    <col min="2056" max="2056" width="1.7109375" style="4" customWidth="1"/>
    <col min="2057" max="2059" width="5.140625" style="4" customWidth="1"/>
    <col min="2060" max="2060" width="1.7109375" style="4" customWidth="1"/>
    <col min="2061" max="2063" width="4.7109375" style="4" customWidth="1"/>
    <col min="2064" max="2064" width="1.7109375" style="4" customWidth="1"/>
    <col min="2065" max="2067" width="4.7109375" style="4" customWidth="1"/>
    <col min="2068" max="2068" width="1.7109375" style="4" customWidth="1"/>
    <col min="2069" max="2071" width="4.7109375" style="4" customWidth="1"/>
    <col min="2072" max="2072" width="1.7109375" style="4" customWidth="1"/>
    <col min="2073" max="2073" width="4.85546875" style="4" bestFit="1" customWidth="1"/>
    <col min="2074" max="2074" width="4" style="4" customWidth="1"/>
    <col min="2075" max="2075" width="5" style="4" customWidth="1"/>
    <col min="2076" max="2076" width="11.42578125" style="4"/>
    <col min="2077" max="2077" width="12.42578125" style="4" customWidth="1"/>
    <col min="2078" max="2078" width="10.85546875" style="4" customWidth="1"/>
    <col min="2079" max="2080" width="6.140625" style="4" customWidth="1"/>
    <col min="2081" max="2081" width="1.7109375" style="4" customWidth="1"/>
    <col min="2082" max="2082" width="6" style="4" customWidth="1"/>
    <col min="2083" max="2084" width="5.28515625" style="4" customWidth="1"/>
    <col min="2085" max="2085" width="1.7109375" style="4" customWidth="1"/>
    <col min="2086" max="2088" width="5.28515625" style="4" customWidth="1"/>
    <col min="2089" max="2089" width="1.7109375" style="4" customWidth="1"/>
    <col min="2090" max="2092" width="5.28515625" style="4" customWidth="1"/>
    <col min="2093" max="2093" width="1.7109375" style="4" customWidth="1"/>
    <col min="2094" max="2096" width="5.28515625" style="4" customWidth="1"/>
    <col min="2097" max="2097" width="1.7109375" style="4" customWidth="1"/>
    <col min="2098" max="2100" width="5.28515625" style="4" customWidth="1"/>
    <col min="2101" max="2101" width="1.7109375" style="4" customWidth="1"/>
    <col min="2102" max="2104" width="5.28515625" style="4" customWidth="1"/>
    <col min="2105" max="2303" width="11.42578125" style="4"/>
    <col min="2304" max="2304" width="22.7109375" style="4" customWidth="1"/>
    <col min="2305" max="2305" width="7.28515625" style="4" customWidth="1"/>
    <col min="2306" max="2306" width="6.85546875" style="4" customWidth="1"/>
    <col min="2307" max="2307" width="6" style="4" bestFit="1" customWidth="1"/>
    <col min="2308" max="2308" width="1.7109375" style="4" customWidth="1"/>
    <col min="2309" max="2309" width="6" style="4" bestFit="1" customWidth="1"/>
    <col min="2310" max="2311" width="5.42578125" style="4" customWidth="1"/>
    <col min="2312" max="2312" width="1.7109375" style="4" customWidth="1"/>
    <col min="2313" max="2315" width="5.140625" style="4" customWidth="1"/>
    <col min="2316" max="2316" width="1.7109375" style="4" customWidth="1"/>
    <col min="2317" max="2319" width="4.7109375" style="4" customWidth="1"/>
    <col min="2320" max="2320" width="1.7109375" style="4" customWidth="1"/>
    <col min="2321" max="2323" width="4.7109375" style="4" customWidth="1"/>
    <col min="2324" max="2324" width="1.7109375" style="4" customWidth="1"/>
    <col min="2325" max="2327" width="4.7109375" style="4" customWidth="1"/>
    <col min="2328" max="2328" width="1.7109375" style="4" customWidth="1"/>
    <col min="2329" max="2329" width="4.85546875" style="4" bestFit="1" customWidth="1"/>
    <col min="2330" max="2330" width="4" style="4" customWidth="1"/>
    <col min="2331" max="2331" width="5" style="4" customWidth="1"/>
    <col min="2332" max="2332" width="11.42578125" style="4"/>
    <col min="2333" max="2333" width="12.42578125" style="4" customWidth="1"/>
    <col min="2334" max="2334" width="10.85546875" style="4" customWidth="1"/>
    <col min="2335" max="2336" width="6.140625" style="4" customWidth="1"/>
    <col min="2337" max="2337" width="1.7109375" style="4" customWidth="1"/>
    <col min="2338" max="2338" width="6" style="4" customWidth="1"/>
    <col min="2339" max="2340" width="5.28515625" style="4" customWidth="1"/>
    <col min="2341" max="2341" width="1.7109375" style="4" customWidth="1"/>
    <col min="2342" max="2344" width="5.28515625" style="4" customWidth="1"/>
    <col min="2345" max="2345" width="1.7109375" style="4" customWidth="1"/>
    <col min="2346" max="2348" width="5.28515625" style="4" customWidth="1"/>
    <col min="2349" max="2349" width="1.7109375" style="4" customWidth="1"/>
    <col min="2350" max="2352" width="5.28515625" style="4" customWidth="1"/>
    <col min="2353" max="2353" width="1.7109375" style="4" customWidth="1"/>
    <col min="2354" max="2356" width="5.28515625" style="4" customWidth="1"/>
    <col min="2357" max="2357" width="1.7109375" style="4" customWidth="1"/>
    <col min="2358" max="2360" width="5.28515625" style="4" customWidth="1"/>
    <col min="2361" max="2559" width="11.42578125" style="4"/>
    <col min="2560" max="2560" width="22.7109375" style="4" customWidth="1"/>
    <col min="2561" max="2561" width="7.28515625" style="4" customWidth="1"/>
    <col min="2562" max="2562" width="6.85546875" style="4" customWidth="1"/>
    <col min="2563" max="2563" width="6" style="4" bestFit="1" customWidth="1"/>
    <col min="2564" max="2564" width="1.7109375" style="4" customWidth="1"/>
    <col min="2565" max="2565" width="6" style="4" bestFit="1" customWidth="1"/>
    <col min="2566" max="2567" width="5.42578125" style="4" customWidth="1"/>
    <col min="2568" max="2568" width="1.7109375" style="4" customWidth="1"/>
    <col min="2569" max="2571" width="5.140625" style="4" customWidth="1"/>
    <col min="2572" max="2572" width="1.7109375" style="4" customWidth="1"/>
    <col min="2573" max="2575" width="4.7109375" style="4" customWidth="1"/>
    <col min="2576" max="2576" width="1.7109375" style="4" customWidth="1"/>
    <col min="2577" max="2579" width="4.7109375" style="4" customWidth="1"/>
    <col min="2580" max="2580" width="1.7109375" style="4" customWidth="1"/>
    <col min="2581" max="2583" width="4.7109375" style="4" customWidth="1"/>
    <col min="2584" max="2584" width="1.7109375" style="4" customWidth="1"/>
    <col min="2585" max="2585" width="4.85546875" style="4" bestFit="1" customWidth="1"/>
    <col min="2586" max="2586" width="4" style="4" customWidth="1"/>
    <col min="2587" max="2587" width="5" style="4" customWidth="1"/>
    <col min="2588" max="2588" width="11.42578125" style="4"/>
    <col min="2589" max="2589" width="12.42578125" style="4" customWidth="1"/>
    <col min="2590" max="2590" width="10.85546875" style="4" customWidth="1"/>
    <col min="2591" max="2592" width="6.140625" style="4" customWidth="1"/>
    <col min="2593" max="2593" width="1.7109375" style="4" customWidth="1"/>
    <col min="2594" max="2594" width="6" style="4" customWidth="1"/>
    <col min="2595" max="2596" width="5.28515625" style="4" customWidth="1"/>
    <col min="2597" max="2597" width="1.7109375" style="4" customWidth="1"/>
    <col min="2598" max="2600" width="5.28515625" style="4" customWidth="1"/>
    <col min="2601" max="2601" width="1.7109375" style="4" customWidth="1"/>
    <col min="2602" max="2604" width="5.28515625" style="4" customWidth="1"/>
    <col min="2605" max="2605" width="1.7109375" style="4" customWidth="1"/>
    <col min="2606" max="2608" width="5.28515625" style="4" customWidth="1"/>
    <col min="2609" max="2609" width="1.7109375" style="4" customWidth="1"/>
    <col min="2610" max="2612" width="5.28515625" style="4" customWidth="1"/>
    <col min="2613" max="2613" width="1.7109375" style="4" customWidth="1"/>
    <col min="2614" max="2616" width="5.28515625" style="4" customWidth="1"/>
    <col min="2617" max="2815" width="11.42578125" style="4"/>
    <col min="2816" max="2816" width="22.7109375" style="4" customWidth="1"/>
    <col min="2817" max="2817" width="7.28515625" style="4" customWidth="1"/>
    <col min="2818" max="2818" width="6.85546875" style="4" customWidth="1"/>
    <col min="2819" max="2819" width="6" style="4" bestFit="1" customWidth="1"/>
    <col min="2820" max="2820" width="1.7109375" style="4" customWidth="1"/>
    <col min="2821" max="2821" width="6" style="4" bestFit="1" customWidth="1"/>
    <col min="2822" max="2823" width="5.42578125" style="4" customWidth="1"/>
    <col min="2824" max="2824" width="1.7109375" style="4" customWidth="1"/>
    <col min="2825" max="2827" width="5.140625" style="4" customWidth="1"/>
    <col min="2828" max="2828" width="1.7109375" style="4" customWidth="1"/>
    <col min="2829" max="2831" width="4.7109375" style="4" customWidth="1"/>
    <col min="2832" max="2832" width="1.7109375" style="4" customWidth="1"/>
    <col min="2833" max="2835" width="4.7109375" style="4" customWidth="1"/>
    <col min="2836" max="2836" width="1.7109375" style="4" customWidth="1"/>
    <col min="2837" max="2839" width="4.7109375" style="4" customWidth="1"/>
    <col min="2840" max="2840" width="1.7109375" style="4" customWidth="1"/>
    <col min="2841" max="2841" width="4.85546875" style="4" bestFit="1" customWidth="1"/>
    <col min="2842" max="2842" width="4" style="4" customWidth="1"/>
    <col min="2843" max="2843" width="5" style="4" customWidth="1"/>
    <col min="2844" max="2844" width="11.42578125" style="4"/>
    <col min="2845" max="2845" width="12.42578125" style="4" customWidth="1"/>
    <col min="2846" max="2846" width="10.85546875" style="4" customWidth="1"/>
    <col min="2847" max="2848" width="6.140625" style="4" customWidth="1"/>
    <col min="2849" max="2849" width="1.7109375" style="4" customWidth="1"/>
    <col min="2850" max="2850" width="6" style="4" customWidth="1"/>
    <col min="2851" max="2852" width="5.28515625" style="4" customWidth="1"/>
    <col min="2853" max="2853" width="1.7109375" style="4" customWidth="1"/>
    <col min="2854" max="2856" width="5.28515625" style="4" customWidth="1"/>
    <col min="2857" max="2857" width="1.7109375" style="4" customWidth="1"/>
    <col min="2858" max="2860" width="5.28515625" style="4" customWidth="1"/>
    <col min="2861" max="2861" width="1.7109375" style="4" customWidth="1"/>
    <col min="2862" max="2864" width="5.28515625" style="4" customWidth="1"/>
    <col min="2865" max="2865" width="1.7109375" style="4" customWidth="1"/>
    <col min="2866" max="2868" width="5.28515625" style="4" customWidth="1"/>
    <col min="2869" max="2869" width="1.7109375" style="4" customWidth="1"/>
    <col min="2870" max="2872" width="5.28515625" style="4" customWidth="1"/>
    <col min="2873" max="3071" width="11.42578125" style="4"/>
    <col min="3072" max="3072" width="22.7109375" style="4" customWidth="1"/>
    <col min="3073" max="3073" width="7.28515625" style="4" customWidth="1"/>
    <col min="3074" max="3074" width="6.85546875" style="4" customWidth="1"/>
    <col min="3075" max="3075" width="6" style="4" bestFit="1" customWidth="1"/>
    <col min="3076" max="3076" width="1.7109375" style="4" customWidth="1"/>
    <col min="3077" max="3077" width="6" style="4" bestFit="1" customWidth="1"/>
    <col min="3078" max="3079" width="5.42578125" style="4" customWidth="1"/>
    <col min="3080" max="3080" width="1.7109375" style="4" customWidth="1"/>
    <col min="3081" max="3083" width="5.140625" style="4" customWidth="1"/>
    <col min="3084" max="3084" width="1.7109375" style="4" customWidth="1"/>
    <col min="3085" max="3087" width="4.7109375" style="4" customWidth="1"/>
    <col min="3088" max="3088" width="1.7109375" style="4" customWidth="1"/>
    <col min="3089" max="3091" width="4.7109375" style="4" customWidth="1"/>
    <col min="3092" max="3092" width="1.7109375" style="4" customWidth="1"/>
    <col min="3093" max="3095" width="4.7109375" style="4" customWidth="1"/>
    <col min="3096" max="3096" width="1.7109375" style="4" customWidth="1"/>
    <col min="3097" max="3097" width="4.85546875" style="4" bestFit="1" customWidth="1"/>
    <col min="3098" max="3098" width="4" style="4" customWidth="1"/>
    <col min="3099" max="3099" width="5" style="4" customWidth="1"/>
    <col min="3100" max="3100" width="11.42578125" style="4"/>
    <col min="3101" max="3101" width="12.42578125" style="4" customWidth="1"/>
    <col min="3102" max="3102" width="10.85546875" style="4" customWidth="1"/>
    <col min="3103" max="3104" width="6.140625" style="4" customWidth="1"/>
    <col min="3105" max="3105" width="1.7109375" style="4" customWidth="1"/>
    <col min="3106" max="3106" width="6" style="4" customWidth="1"/>
    <col min="3107" max="3108" width="5.28515625" style="4" customWidth="1"/>
    <col min="3109" max="3109" width="1.7109375" style="4" customWidth="1"/>
    <col min="3110" max="3112" width="5.28515625" style="4" customWidth="1"/>
    <col min="3113" max="3113" width="1.7109375" style="4" customWidth="1"/>
    <col min="3114" max="3116" width="5.28515625" style="4" customWidth="1"/>
    <col min="3117" max="3117" width="1.7109375" style="4" customWidth="1"/>
    <col min="3118" max="3120" width="5.28515625" style="4" customWidth="1"/>
    <col min="3121" max="3121" width="1.7109375" style="4" customWidth="1"/>
    <col min="3122" max="3124" width="5.28515625" style="4" customWidth="1"/>
    <col min="3125" max="3125" width="1.7109375" style="4" customWidth="1"/>
    <col min="3126" max="3128" width="5.28515625" style="4" customWidth="1"/>
    <col min="3129" max="3327" width="11.42578125" style="4"/>
    <col min="3328" max="3328" width="22.7109375" style="4" customWidth="1"/>
    <col min="3329" max="3329" width="7.28515625" style="4" customWidth="1"/>
    <col min="3330" max="3330" width="6.85546875" style="4" customWidth="1"/>
    <col min="3331" max="3331" width="6" style="4" bestFit="1" customWidth="1"/>
    <col min="3332" max="3332" width="1.7109375" style="4" customWidth="1"/>
    <col min="3333" max="3333" width="6" style="4" bestFit="1" customWidth="1"/>
    <col min="3334" max="3335" width="5.42578125" style="4" customWidth="1"/>
    <col min="3336" max="3336" width="1.7109375" style="4" customWidth="1"/>
    <col min="3337" max="3339" width="5.140625" style="4" customWidth="1"/>
    <col min="3340" max="3340" width="1.7109375" style="4" customWidth="1"/>
    <col min="3341" max="3343" width="4.7109375" style="4" customWidth="1"/>
    <col min="3344" max="3344" width="1.7109375" style="4" customWidth="1"/>
    <col min="3345" max="3347" width="4.7109375" style="4" customWidth="1"/>
    <col min="3348" max="3348" width="1.7109375" style="4" customWidth="1"/>
    <col min="3349" max="3351" width="4.7109375" style="4" customWidth="1"/>
    <col min="3352" max="3352" width="1.7109375" style="4" customWidth="1"/>
    <col min="3353" max="3353" width="4.85546875" style="4" bestFit="1" customWidth="1"/>
    <col min="3354" max="3354" width="4" style="4" customWidth="1"/>
    <col min="3355" max="3355" width="5" style="4" customWidth="1"/>
    <col min="3356" max="3356" width="11.42578125" style="4"/>
    <col min="3357" max="3357" width="12.42578125" style="4" customWidth="1"/>
    <col min="3358" max="3358" width="10.85546875" style="4" customWidth="1"/>
    <col min="3359" max="3360" width="6.140625" style="4" customWidth="1"/>
    <col min="3361" max="3361" width="1.7109375" style="4" customWidth="1"/>
    <col min="3362" max="3362" width="6" style="4" customWidth="1"/>
    <col min="3363" max="3364" width="5.28515625" style="4" customWidth="1"/>
    <col min="3365" max="3365" width="1.7109375" style="4" customWidth="1"/>
    <col min="3366" max="3368" width="5.28515625" style="4" customWidth="1"/>
    <col min="3369" max="3369" width="1.7109375" style="4" customWidth="1"/>
    <col min="3370" max="3372" width="5.28515625" style="4" customWidth="1"/>
    <col min="3373" max="3373" width="1.7109375" style="4" customWidth="1"/>
    <col min="3374" max="3376" width="5.28515625" style="4" customWidth="1"/>
    <col min="3377" max="3377" width="1.7109375" style="4" customWidth="1"/>
    <col min="3378" max="3380" width="5.28515625" style="4" customWidth="1"/>
    <col min="3381" max="3381" width="1.7109375" style="4" customWidth="1"/>
    <col min="3382" max="3384" width="5.28515625" style="4" customWidth="1"/>
    <col min="3385" max="3583" width="11.42578125" style="4"/>
    <col min="3584" max="3584" width="22.7109375" style="4" customWidth="1"/>
    <col min="3585" max="3585" width="7.28515625" style="4" customWidth="1"/>
    <col min="3586" max="3586" width="6.85546875" style="4" customWidth="1"/>
    <col min="3587" max="3587" width="6" style="4" bestFit="1" customWidth="1"/>
    <col min="3588" max="3588" width="1.7109375" style="4" customWidth="1"/>
    <col min="3589" max="3589" width="6" style="4" bestFit="1" customWidth="1"/>
    <col min="3590" max="3591" width="5.42578125" style="4" customWidth="1"/>
    <col min="3592" max="3592" width="1.7109375" style="4" customWidth="1"/>
    <col min="3593" max="3595" width="5.140625" style="4" customWidth="1"/>
    <col min="3596" max="3596" width="1.7109375" style="4" customWidth="1"/>
    <col min="3597" max="3599" width="4.7109375" style="4" customWidth="1"/>
    <col min="3600" max="3600" width="1.7109375" style="4" customWidth="1"/>
    <col min="3601" max="3603" width="4.7109375" style="4" customWidth="1"/>
    <col min="3604" max="3604" width="1.7109375" style="4" customWidth="1"/>
    <col min="3605" max="3607" width="4.7109375" style="4" customWidth="1"/>
    <col min="3608" max="3608" width="1.7109375" style="4" customWidth="1"/>
    <col min="3609" max="3609" width="4.85546875" style="4" bestFit="1" customWidth="1"/>
    <col min="3610" max="3610" width="4" style="4" customWidth="1"/>
    <col min="3611" max="3611" width="5" style="4" customWidth="1"/>
    <col min="3612" max="3612" width="11.42578125" style="4"/>
    <col min="3613" max="3613" width="12.42578125" style="4" customWidth="1"/>
    <col min="3614" max="3614" width="10.85546875" style="4" customWidth="1"/>
    <col min="3615" max="3616" width="6.140625" style="4" customWidth="1"/>
    <col min="3617" max="3617" width="1.7109375" style="4" customWidth="1"/>
    <col min="3618" max="3618" width="6" style="4" customWidth="1"/>
    <col min="3619" max="3620" width="5.28515625" style="4" customWidth="1"/>
    <col min="3621" max="3621" width="1.7109375" style="4" customWidth="1"/>
    <col min="3622" max="3624" width="5.28515625" style="4" customWidth="1"/>
    <col min="3625" max="3625" width="1.7109375" style="4" customWidth="1"/>
    <col min="3626" max="3628" width="5.28515625" style="4" customWidth="1"/>
    <col min="3629" max="3629" width="1.7109375" style="4" customWidth="1"/>
    <col min="3630" max="3632" width="5.28515625" style="4" customWidth="1"/>
    <col min="3633" max="3633" width="1.7109375" style="4" customWidth="1"/>
    <col min="3634" max="3636" width="5.28515625" style="4" customWidth="1"/>
    <col min="3637" max="3637" width="1.7109375" style="4" customWidth="1"/>
    <col min="3638" max="3640" width="5.28515625" style="4" customWidth="1"/>
    <col min="3641" max="3839" width="11.42578125" style="4"/>
    <col min="3840" max="3840" width="22.7109375" style="4" customWidth="1"/>
    <col min="3841" max="3841" width="7.28515625" style="4" customWidth="1"/>
    <col min="3842" max="3842" width="6.85546875" style="4" customWidth="1"/>
    <col min="3843" max="3843" width="6" style="4" bestFit="1" customWidth="1"/>
    <col min="3844" max="3844" width="1.7109375" style="4" customWidth="1"/>
    <col min="3845" max="3845" width="6" style="4" bestFit="1" customWidth="1"/>
    <col min="3846" max="3847" width="5.42578125" style="4" customWidth="1"/>
    <col min="3848" max="3848" width="1.7109375" style="4" customWidth="1"/>
    <col min="3849" max="3851" width="5.140625" style="4" customWidth="1"/>
    <col min="3852" max="3852" width="1.7109375" style="4" customWidth="1"/>
    <col min="3853" max="3855" width="4.7109375" style="4" customWidth="1"/>
    <col min="3856" max="3856" width="1.7109375" style="4" customWidth="1"/>
    <col min="3857" max="3859" width="4.7109375" style="4" customWidth="1"/>
    <col min="3860" max="3860" width="1.7109375" style="4" customWidth="1"/>
    <col min="3861" max="3863" width="4.7109375" style="4" customWidth="1"/>
    <col min="3864" max="3864" width="1.7109375" style="4" customWidth="1"/>
    <col min="3865" max="3865" width="4.85546875" style="4" bestFit="1" customWidth="1"/>
    <col min="3866" max="3866" width="4" style="4" customWidth="1"/>
    <col min="3867" max="3867" width="5" style="4" customWidth="1"/>
    <col min="3868" max="3868" width="11.42578125" style="4"/>
    <col min="3869" max="3869" width="12.42578125" style="4" customWidth="1"/>
    <col min="3870" max="3870" width="10.85546875" style="4" customWidth="1"/>
    <col min="3871" max="3872" width="6.140625" style="4" customWidth="1"/>
    <col min="3873" max="3873" width="1.7109375" style="4" customWidth="1"/>
    <col min="3874" max="3874" width="6" style="4" customWidth="1"/>
    <col min="3875" max="3876" width="5.28515625" style="4" customWidth="1"/>
    <col min="3877" max="3877" width="1.7109375" style="4" customWidth="1"/>
    <col min="3878" max="3880" width="5.28515625" style="4" customWidth="1"/>
    <col min="3881" max="3881" width="1.7109375" style="4" customWidth="1"/>
    <col min="3882" max="3884" width="5.28515625" style="4" customWidth="1"/>
    <col min="3885" max="3885" width="1.7109375" style="4" customWidth="1"/>
    <col min="3886" max="3888" width="5.28515625" style="4" customWidth="1"/>
    <col min="3889" max="3889" width="1.7109375" style="4" customWidth="1"/>
    <col min="3890" max="3892" width="5.28515625" style="4" customWidth="1"/>
    <col min="3893" max="3893" width="1.7109375" style="4" customWidth="1"/>
    <col min="3894" max="3896" width="5.28515625" style="4" customWidth="1"/>
    <col min="3897" max="4095" width="11.42578125" style="4"/>
    <col min="4096" max="4096" width="22.7109375" style="4" customWidth="1"/>
    <col min="4097" max="4097" width="7.28515625" style="4" customWidth="1"/>
    <col min="4098" max="4098" width="6.85546875" style="4" customWidth="1"/>
    <col min="4099" max="4099" width="6" style="4" bestFit="1" customWidth="1"/>
    <col min="4100" max="4100" width="1.7109375" style="4" customWidth="1"/>
    <col min="4101" max="4101" width="6" style="4" bestFit="1" customWidth="1"/>
    <col min="4102" max="4103" width="5.42578125" style="4" customWidth="1"/>
    <col min="4104" max="4104" width="1.7109375" style="4" customWidth="1"/>
    <col min="4105" max="4107" width="5.140625" style="4" customWidth="1"/>
    <col min="4108" max="4108" width="1.7109375" style="4" customWidth="1"/>
    <col min="4109" max="4111" width="4.7109375" style="4" customWidth="1"/>
    <col min="4112" max="4112" width="1.7109375" style="4" customWidth="1"/>
    <col min="4113" max="4115" width="4.7109375" style="4" customWidth="1"/>
    <col min="4116" max="4116" width="1.7109375" style="4" customWidth="1"/>
    <col min="4117" max="4119" width="4.7109375" style="4" customWidth="1"/>
    <col min="4120" max="4120" width="1.7109375" style="4" customWidth="1"/>
    <col min="4121" max="4121" width="4.85546875" style="4" bestFit="1" customWidth="1"/>
    <col min="4122" max="4122" width="4" style="4" customWidth="1"/>
    <col min="4123" max="4123" width="5" style="4" customWidth="1"/>
    <col min="4124" max="4124" width="11.42578125" style="4"/>
    <col min="4125" max="4125" width="12.42578125" style="4" customWidth="1"/>
    <col min="4126" max="4126" width="10.85546875" style="4" customWidth="1"/>
    <col min="4127" max="4128" width="6.140625" style="4" customWidth="1"/>
    <col min="4129" max="4129" width="1.7109375" style="4" customWidth="1"/>
    <col min="4130" max="4130" width="6" style="4" customWidth="1"/>
    <col min="4131" max="4132" width="5.28515625" style="4" customWidth="1"/>
    <col min="4133" max="4133" width="1.7109375" style="4" customWidth="1"/>
    <col min="4134" max="4136" width="5.28515625" style="4" customWidth="1"/>
    <col min="4137" max="4137" width="1.7109375" style="4" customWidth="1"/>
    <col min="4138" max="4140" width="5.28515625" style="4" customWidth="1"/>
    <col min="4141" max="4141" width="1.7109375" style="4" customWidth="1"/>
    <col min="4142" max="4144" width="5.28515625" style="4" customWidth="1"/>
    <col min="4145" max="4145" width="1.7109375" style="4" customWidth="1"/>
    <col min="4146" max="4148" width="5.28515625" style="4" customWidth="1"/>
    <col min="4149" max="4149" width="1.7109375" style="4" customWidth="1"/>
    <col min="4150" max="4152" width="5.28515625" style="4" customWidth="1"/>
    <col min="4153" max="4351" width="11.42578125" style="4"/>
    <col min="4352" max="4352" width="22.7109375" style="4" customWidth="1"/>
    <col min="4353" max="4353" width="7.28515625" style="4" customWidth="1"/>
    <col min="4354" max="4354" width="6.85546875" style="4" customWidth="1"/>
    <col min="4355" max="4355" width="6" style="4" bestFit="1" customWidth="1"/>
    <col min="4356" max="4356" width="1.7109375" style="4" customWidth="1"/>
    <col min="4357" max="4357" width="6" style="4" bestFit="1" customWidth="1"/>
    <col min="4358" max="4359" width="5.42578125" style="4" customWidth="1"/>
    <col min="4360" max="4360" width="1.7109375" style="4" customWidth="1"/>
    <col min="4361" max="4363" width="5.140625" style="4" customWidth="1"/>
    <col min="4364" max="4364" width="1.7109375" style="4" customWidth="1"/>
    <col min="4365" max="4367" width="4.7109375" style="4" customWidth="1"/>
    <col min="4368" max="4368" width="1.7109375" style="4" customWidth="1"/>
    <col min="4369" max="4371" width="4.7109375" style="4" customWidth="1"/>
    <col min="4372" max="4372" width="1.7109375" style="4" customWidth="1"/>
    <col min="4373" max="4375" width="4.7109375" style="4" customWidth="1"/>
    <col min="4376" max="4376" width="1.7109375" style="4" customWidth="1"/>
    <col min="4377" max="4377" width="4.85546875" style="4" bestFit="1" customWidth="1"/>
    <col min="4378" max="4378" width="4" style="4" customWidth="1"/>
    <col min="4379" max="4379" width="5" style="4" customWidth="1"/>
    <col min="4380" max="4380" width="11.42578125" style="4"/>
    <col min="4381" max="4381" width="12.42578125" style="4" customWidth="1"/>
    <col min="4382" max="4382" width="10.85546875" style="4" customWidth="1"/>
    <col min="4383" max="4384" width="6.140625" style="4" customWidth="1"/>
    <col min="4385" max="4385" width="1.7109375" style="4" customWidth="1"/>
    <col min="4386" max="4386" width="6" style="4" customWidth="1"/>
    <col min="4387" max="4388" width="5.28515625" style="4" customWidth="1"/>
    <col min="4389" max="4389" width="1.7109375" style="4" customWidth="1"/>
    <col min="4390" max="4392" width="5.28515625" style="4" customWidth="1"/>
    <col min="4393" max="4393" width="1.7109375" style="4" customWidth="1"/>
    <col min="4394" max="4396" width="5.28515625" style="4" customWidth="1"/>
    <col min="4397" max="4397" width="1.7109375" style="4" customWidth="1"/>
    <col min="4398" max="4400" width="5.28515625" style="4" customWidth="1"/>
    <col min="4401" max="4401" width="1.7109375" style="4" customWidth="1"/>
    <col min="4402" max="4404" width="5.28515625" style="4" customWidth="1"/>
    <col min="4405" max="4405" width="1.7109375" style="4" customWidth="1"/>
    <col min="4406" max="4408" width="5.28515625" style="4" customWidth="1"/>
    <col min="4409" max="4607" width="11.42578125" style="4"/>
    <col min="4608" max="4608" width="22.7109375" style="4" customWidth="1"/>
    <col min="4609" max="4609" width="7.28515625" style="4" customWidth="1"/>
    <col min="4610" max="4610" width="6.85546875" style="4" customWidth="1"/>
    <col min="4611" max="4611" width="6" style="4" bestFit="1" customWidth="1"/>
    <col min="4612" max="4612" width="1.7109375" style="4" customWidth="1"/>
    <col min="4613" max="4613" width="6" style="4" bestFit="1" customWidth="1"/>
    <col min="4614" max="4615" width="5.42578125" style="4" customWidth="1"/>
    <col min="4616" max="4616" width="1.7109375" style="4" customWidth="1"/>
    <col min="4617" max="4619" width="5.140625" style="4" customWidth="1"/>
    <col min="4620" max="4620" width="1.7109375" style="4" customWidth="1"/>
    <col min="4621" max="4623" width="4.7109375" style="4" customWidth="1"/>
    <col min="4624" max="4624" width="1.7109375" style="4" customWidth="1"/>
    <col min="4625" max="4627" width="4.7109375" style="4" customWidth="1"/>
    <col min="4628" max="4628" width="1.7109375" style="4" customWidth="1"/>
    <col min="4629" max="4631" width="4.7109375" style="4" customWidth="1"/>
    <col min="4632" max="4632" width="1.7109375" style="4" customWidth="1"/>
    <col min="4633" max="4633" width="4.85546875" style="4" bestFit="1" customWidth="1"/>
    <col min="4634" max="4634" width="4" style="4" customWidth="1"/>
    <col min="4635" max="4635" width="5" style="4" customWidth="1"/>
    <col min="4636" max="4636" width="11.42578125" style="4"/>
    <col min="4637" max="4637" width="12.42578125" style="4" customWidth="1"/>
    <col min="4638" max="4638" width="10.85546875" style="4" customWidth="1"/>
    <col min="4639" max="4640" width="6.140625" style="4" customWidth="1"/>
    <col min="4641" max="4641" width="1.7109375" style="4" customWidth="1"/>
    <col min="4642" max="4642" width="6" style="4" customWidth="1"/>
    <col min="4643" max="4644" width="5.28515625" style="4" customWidth="1"/>
    <col min="4645" max="4645" width="1.7109375" style="4" customWidth="1"/>
    <col min="4646" max="4648" width="5.28515625" style="4" customWidth="1"/>
    <col min="4649" max="4649" width="1.7109375" style="4" customWidth="1"/>
    <col min="4650" max="4652" width="5.28515625" style="4" customWidth="1"/>
    <col min="4653" max="4653" width="1.7109375" style="4" customWidth="1"/>
    <col min="4654" max="4656" width="5.28515625" style="4" customWidth="1"/>
    <col min="4657" max="4657" width="1.7109375" style="4" customWidth="1"/>
    <col min="4658" max="4660" width="5.28515625" style="4" customWidth="1"/>
    <col min="4661" max="4661" width="1.7109375" style="4" customWidth="1"/>
    <col min="4662" max="4664" width="5.28515625" style="4" customWidth="1"/>
    <col min="4665" max="4863" width="11.42578125" style="4"/>
    <col min="4864" max="4864" width="22.7109375" style="4" customWidth="1"/>
    <col min="4865" max="4865" width="7.28515625" style="4" customWidth="1"/>
    <col min="4866" max="4866" width="6.85546875" style="4" customWidth="1"/>
    <col min="4867" max="4867" width="6" style="4" bestFit="1" customWidth="1"/>
    <col min="4868" max="4868" width="1.7109375" style="4" customWidth="1"/>
    <col min="4869" max="4869" width="6" style="4" bestFit="1" customWidth="1"/>
    <col min="4870" max="4871" width="5.42578125" style="4" customWidth="1"/>
    <col min="4872" max="4872" width="1.7109375" style="4" customWidth="1"/>
    <col min="4873" max="4875" width="5.140625" style="4" customWidth="1"/>
    <col min="4876" max="4876" width="1.7109375" style="4" customWidth="1"/>
    <col min="4877" max="4879" width="4.7109375" style="4" customWidth="1"/>
    <col min="4880" max="4880" width="1.7109375" style="4" customWidth="1"/>
    <col min="4881" max="4883" width="4.7109375" style="4" customWidth="1"/>
    <col min="4884" max="4884" width="1.7109375" style="4" customWidth="1"/>
    <col min="4885" max="4887" width="4.7109375" style="4" customWidth="1"/>
    <col min="4888" max="4888" width="1.7109375" style="4" customWidth="1"/>
    <col min="4889" max="4889" width="4.85546875" style="4" bestFit="1" customWidth="1"/>
    <col min="4890" max="4890" width="4" style="4" customWidth="1"/>
    <col min="4891" max="4891" width="5" style="4" customWidth="1"/>
    <col min="4892" max="4892" width="11.42578125" style="4"/>
    <col min="4893" max="4893" width="12.42578125" style="4" customWidth="1"/>
    <col min="4894" max="4894" width="10.85546875" style="4" customWidth="1"/>
    <col min="4895" max="4896" width="6.140625" style="4" customWidth="1"/>
    <col min="4897" max="4897" width="1.7109375" style="4" customWidth="1"/>
    <col min="4898" max="4898" width="6" style="4" customWidth="1"/>
    <col min="4899" max="4900" width="5.28515625" style="4" customWidth="1"/>
    <col min="4901" max="4901" width="1.7109375" style="4" customWidth="1"/>
    <col min="4902" max="4904" width="5.28515625" style="4" customWidth="1"/>
    <col min="4905" max="4905" width="1.7109375" style="4" customWidth="1"/>
    <col min="4906" max="4908" width="5.28515625" style="4" customWidth="1"/>
    <col min="4909" max="4909" width="1.7109375" style="4" customWidth="1"/>
    <col min="4910" max="4912" width="5.28515625" style="4" customWidth="1"/>
    <col min="4913" max="4913" width="1.7109375" style="4" customWidth="1"/>
    <col min="4914" max="4916" width="5.28515625" style="4" customWidth="1"/>
    <col min="4917" max="4917" width="1.7109375" style="4" customWidth="1"/>
    <col min="4918" max="4920" width="5.28515625" style="4" customWidth="1"/>
    <col min="4921" max="5119" width="11.42578125" style="4"/>
    <col min="5120" max="5120" width="22.7109375" style="4" customWidth="1"/>
    <col min="5121" max="5121" width="7.28515625" style="4" customWidth="1"/>
    <col min="5122" max="5122" width="6.85546875" style="4" customWidth="1"/>
    <col min="5123" max="5123" width="6" style="4" bestFit="1" customWidth="1"/>
    <col min="5124" max="5124" width="1.7109375" style="4" customWidth="1"/>
    <col min="5125" max="5125" width="6" style="4" bestFit="1" customWidth="1"/>
    <col min="5126" max="5127" width="5.42578125" style="4" customWidth="1"/>
    <col min="5128" max="5128" width="1.7109375" style="4" customWidth="1"/>
    <col min="5129" max="5131" width="5.140625" style="4" customWidth="1"/>
    <col min="5132" max="5132" width="1.7109375" style="4" customWidth="1"/>
    <col min="5133" max="5135" width="4.7109375" style="4" customWidth="1"/>
    <col min="5136" max="5136" width="1.7109375" style="4" customWidth="1"/>
    <col min="5137" max="5139" width="4.7109375" style="4" customWidth="1"/>
    <col min="5140" max="5140" width="1.7109375" style="4" customWidth="1"/>
    <col min="5141" max="5143" width="4.7109375" style="4" customWidth="1"/>
    <col min="5144" max="5144" width="1.7109375" style="4" customWidth="1"/>
    <col min="5145" max="5145" width="4.85546875" style="4" bestFit="1" customWidth="1"/>
    <col min="5146" max="5146" width="4" style="4" customWidth="1"/>
    <col min="5147" max="5147" width="5" style="4" customWidth="1"/>
    <col min="5148" max="5148" width="11.42578125" style="4"/>
    <col min="5149" max="5149" width="12.42578125" style="4" customWidth="1"/>
    <col min="5150" max="5150" width="10.85546875" style="4" customWidth="1"/>
    <col min="5151" max="5152" width="6.140625" style="4" customWidth="1"/>
    <col min="5153" max="5153" width="1.7109375" style="4" customWidth="1"/>
    <col min="5154" max="5154" width="6" style="4" customWidth="1"/>
    <col min="5155" max="5156" width="5.28515625" style="4" customWidth="1"/>
    <col min="5157" max="5157" width="1.7109375" style="4" customWidth="1"/>
    <col min="5158" max="5160" width="5.28515625" style="4" customWidth="1"/>
    <col min="5161" max="5161" width="1.7109375" style="4" customWidth="1"/>
    <col min="5162" max="5164" width="5.28515625" style="4" customWidth="1"/>
    <col min="5165" max="5165" width="1.7109375" style="4" customWidth="1"/>
    <col min="5166" max="5168" width="5.28515625" style="4" customWidth="1"/>
    <col min="5169" max="5169" width="1.7109375" style="4" customWidth="1"/>
    <col min="5170" max="5172" width="5.28515625" style="4" customWidth="1"/>
    <col min="5173" max="5173" width="1.7109375" style="4" customWidth="1"/>
    <col min="5174" max="5176" width="5.28515625" style="4" customWidth="1"/>
    <col min="5177" max="5375" width="11.42578125" style="4"/>
    <col min="5376" max="5376" width="22.7109375" style="4" customWidth="1"/>
    <col min="5377" max="5377" width="7.28515625" style="4" customWidth="1"/>
    <col min="5378" max="5378" width="6.85546875" style="4" customWidth="1"/>
    <col min="5379" max="5379" width="6" style="4" bestFit="1" customWidth="1"/>
    <col min="5380" max="5380" width="1.7109375" style="4" customWidth="1"/>
    <col min="5381" max="5381" width="6" style="4" bestFit="1" customWidth="1"/>
    <col min="5382" max="5383" width="5.42578125" style="4" customWidth="1"/>
    <col min="5384" max="5384" width="1.7109375" style="4" customWidth="1"/>
    <col min="5385" max="5387" width="5.140625" style="4" customWidth="1"/>
    <col min="5388" max="5388" width="1.7109375" style="4" customWidth="1"/>
    <col min="5389" max="5391" width="4.7109375" style="4" customWidth="1"/>
    <col min="5392" max="5392" width="1.7109375" style="4" customWidth="1"/>
    <col min="5393" max="5395" width="4.7109375" style="4" customWidth="1"/>
    <col min="5396" max="5396" width="1.7109375" style="4" customWidth="1"/>
    <col min="5397" max="5399" width="4.7109375" style="4" customWidth="1"/>
    <col min="5400" max="5400" width="1.7109375" style="4" customWidth="1"/>
    <col min="5401" max="5401" width="4.85546875" style="4" bestFit="1" customWidth="1"/>
    <col min="5402" max="5402" width="4" style="4" customWidth="1"/>
    <col min="5403" max="5403" width="5" style="4" customWidth="1"/>
    <col min="5404" max="5404" width="11.42578125" style="4"/>
    <col min="5405" max="5405" width="12.42578125" style="4" customWidth="1"/>
    <col min="5406" max="5406" width="10.85546875" style="4" customWidth="1"/>
    <col min="5407" max="5408" width="6.140625" style="4" customWidth="1"/>
    <col min="5409" max="5409" width="1.7109375" style="4" customWidth="1"/>
    <col min="5410" max="5410" width="6" style="4" customWidth="1"/>
    <col min="5411" max="5412" width="5.28515625" style="4" customWidth="1"/>
    <col min="5413" max="5413" width="1.7109375" style="4" customWidth="1"/>
    <col min="5414" max="5416" width="5.28515625" style="4" customWidth="1"/>
    <col min="5417" max="5417" width="1.7109375" style="4" customWidth="1"/>
    <col min="5418" max="5420" width="5.28515625" style="4" customWidth="1"/>
    <col min="5421" max="5421" width="1.7109375" style="4" customWidth="1"/>
    <col min="5422" max="5424" width="5.28515625" style="4" customWidth="1"/>
    <col min="5425" max="5425" width="1.7109375" style="4" customWidth="1"/>
    <col min="5426" max="5428" width="5.28515625" style="4" customWidth="1"/>
    <col min="5429" max="5429" width="1.7109375" style="4" customWidth="1"/>
    <col min="5430" max="5432" width="5.28515625" style="4" customWidth="1"/>
    <col min="5433" max="5631" width="11.42578125" style="4"/>
    <col min="5632" max="5632" width="22.7109375" style="4" customWidth="1"/>
    <col min="5633" max="5633" width="7.28515625" style="4" customWidth="1"/>
    <col min="5634" max="5634" width="6.85546875" style="4" customWidth="1"/>
    <col min="5635" max="5635" width="6" style="4" bestFit="1" customWidth="1"/>
    <col min="5636" max="5636" width="1.7109375" style="4" customWidth="1"/>
    <col min="5637" max="5637" width="6" style="4" bestFit="1" customWidth="1"/>
    <col min="5638" max="5639" width="5.42578125" style="4" customWidth="1"/>
    <col min="5640" max="5640" width="1.7109375" style="4" customWidth="1"/>
    <col min="5641" max="5643" width="5.140625" style="4" customWidth="1"/>
    <col min="5644" max="5644" width="1.7109375" style="4" customWidth="1"/>
    <col min="5645" max="5647" width="4.7109375" style="4" customWidth="1"/>
    <col min="5648" max="5648" width="1.7109375" style="4" customWidth="1"/>
    <col min="5649" max="5651" width="4.7109375" style="4" customWidth="1"/>
    <col min="5652" max="5652" width="1.7109375" style="4" customWidth="1"/>
    <col min="5653" max="5655" width="4.7109375" style="4" customWidth="1"/>
    <col min="5656" max="5656" width="1.7109375" style="4" customWidth="1"/>
    <col min="5657" max="5657" width="4.85546875" style="4" bestFit="1" customWidth="1"/>
    <col min="5658" max="5658" width="4" style="4" customWidth="1"/>
    <col min="5659" max="5659" width="5" style="4" customWidth="1"/>
    <col min="5660" max="5660" width="11.42578125" style="4"/>
    <col min="5661" max="5661" width="12.42578125" style="4" customWidth="1"/>
    <col min="5662" max="5662" width="10.85546875" style="4" customWidth="1"/>
    <col min="5663" max="5664" width="6.140625" style="4" customWidth="1"/>
    <col min="5665" max="5665" width="1.7109375" style="4" customWidth="1"/>
    <col min="5666" max="5666" width="6" style="4" customWidth="1"/>
    <col min="5667" max="5668" width="5.28515625" style="4" customWidth="1"/>
    <col min="5669" max="5669" width="1.7109375" style="4" customWidth="1"/>
    <col min="5670" max="5672" width="5.28515625" style="4" customWidth="1"/>
    <col min="5673" max="5673" width="1.7109375" style="4" customWidth="1"/>
    <col min="5674" max="5676" width="5.28515625" style="4" customWidth="1"/>
    <col min="5677" max="5677" width="1.7109375" style="4" customWidth="1"/>
    <col min="5678" max="5680" width="5.28515625" style="4" customWidth="1"/>
    <col min="5681" max="5681" width="1.7109375" style="4" customWidth="1"/>
    <col min="5682" max="5684" width="5.28515625" style="4" customWidth="1"/>
    <col min="5685" max="5685" width="1.7109375" style="4" customWidth="1"/>
    <col min="5686" max="5688" width="5.28515625" style="4" customWidth="1"/>
    <col min="5689" max="5887" width="11.42578125" style="4"/>
    <col min="5888" max="5888" width="22.7109375" style="4" customWidth="1"/>
    <col min="5889" max="5889" width="7.28515625" style="4" customWidth="1"/>
    <col min="5890" max="5890" width="6.85546875" style="4" customWidth="1"/>
    <col min="5891" max="5891" width="6" style="4" bestFit="1" customWidth="1"/>
    <col min="5892" max="5892" width="1.7109375" style="4" customWidth="1"/>
    <col min="5893" max="5893" width="6" style="4" bestFit="1" customWidth="1"/>
    <col min="5894" max="5895" width="5.42578125" style="4" customWidth="1"/>
    <col min="5896" max="5896" width="1.7109375" style="4" customWidth="1"/>
    <col min="5897" max="5899" width="5.140625" style="4" customWidth="1"/>
    <col min="5900" max="5900" width="1.7109375" style="4" customWidth="1"/>
    <col min="5901" max="5903" width="4.7109375" style="4" customWidth="1"/>
    <col min="5904" max="5904" width="1.7109375" style="4" customWidth="1"/>
    <col min="5905" max="5907" width="4.7109375" style="4" customWidth="1"/>
    <col min="5908" max="5908" width="1.7109375" style="4" customWidth="1"/>
    <col min="5909" max="5911" width="4.7109375" style="4" customWidth="1"/>
    <col min="5912" max="5912" width="1.7109375" style="4" customWidth="1"/>
    <col min="5913" max="5913" width="4.85546875" style="4" bestFit="1" customWidth="1"/>
    <col min="5914" max="5914" width="4" style="4" customWidth="1"/>
    <col min="5915" max="5915" width="5" style="4" customWidth="1"/>
    <col min="5916" max="5916" width="11.42578125" style="4"/>
    <col min="5917" max="5917" width="12.42578125" style="4" customWidth="1"/>
    <col min="5918" max="5918" width="10.85546875" style="4" customWidth="1"/>
    <col min="5919" max="5920" width="6.140625" style="4" customWidth="1"/>
    <col min="5921" max="5921" width="1.7109375" style="4" customWidth="1"/>
    <col min="5922" max="5922" width="6" style="4" customWidth="1"/>
    <col min="5923" max="5924" width="5.28515625" style="4" customWidth="1"/>
    <col min="5925" max="5925" width="1.7109375" style="4" customWidth="1"/>
    <col min="5926" max="5928" width="5.28515625" style="4" customWidth="1"/>
    <col min="5929" max="5929" width="1.7109375" style="4" customWidth="1"/>
    <col min="5930" max="5932" width="5.28515625" style="4" customWidth="1"/>
    <col min="5933" max="5933" width="1.7109375" style="4" customWidth="1"/>
    <col min="5934" max="5936" width="5.28515625" style="4" customWidth="1"/>
    <col min="5937" max="5937" width="1.7109375" style="4" customWidth="1"/>
    <col min="5938" max="5940" width="5.28515625" style="4" customWidth="1"/>
    <col min="5941" max="5941" width="1.7109375" style="4" customWidth="1"/>
    <col min="5942" max="5944" width="5.28515625" style="4" customWidth="1"/>
    <col min="5945" max="6143" width="11.42578125" style="4"/>
    <col min="6144" max="6144" width="22.7109375" style="4" customWidth="1"/>
    <col min="6145" max="6145" width="7.28515625" style="4" customWidth="1"/>
    <col min="6146" max="6146" width="6.85546875" style="4" customWidth="1"/>
    <col min="6147" max="6147" width="6" style="4" bestFit="1" customWidth="1"/>
    <col min="6148" max="6148" width="1.7109375" style="4" customWidth="1"/>
    <col min="6149" max="6149" width="6" style="4" bestFit="1" customWidth="1"/>
    <col min="6150" max="6151" width="5.42578125" style="4" customWidth="1"/>
    <col min="6152" max="6152" width="1.7109375" style="4" customWidth="1"/>
    <col min="6153" max="6155" width="5.140625" style="4" customWidth="1"/>
    <col min="6156" max="6156" width="1.7109375" style="4" customWidth="1"/>
    <col min="6157" max="6159" width="4.7109375" style="4" customWidth="1"/>
    <col min="6160" max="6160" width="1.7109375" style="4" customWidth="1"/>
    <col min="6161" max="6163" width="4.7109375" style="4" customWidth="1"/>
    <col min="6164" max="6164" width="1.7109375" style="4" customWidth="1"/>
    <col min="6165" max="6167" width="4.7109375" style="4" customWidth="1"/>
    <col min="6168" max="6168" width="1.7109375" style="4" customWidth="1"/>
    <col min="6169" max="6169" width="4.85546875" style="4" bestFit="1" customWidth="1"/>
    <col min="6170" max="6170" width="4" style="4" customWidth="1"/>
    <col min="6171" max="6171" width="5" style="4" customWidth="1"/>
    <col min="6172" max="6172" width="11.42578125" style="4"/>
    <col min="6173" max="6173" width="12.42578125" style="4" customWidth="1"/>
    <col min="6174" max="6174" width="10.85546875" style="4" customWidth="1"/>
    <col min="6175" max="6176" width="6.140625" style="4" customWidth="1"/>
    <col min="6177" max="6177" width="1.7109375" style="4" customWidth="1"/>
    <col min="6178" max="6178" width="6" style="4" customWidth="1"/>
    <col min="6179" max="6180" width="5.28515625" style="4" customWidth="1"/>
    <col min="6181" max="6181" width="1.7109375" style="4" customWidth="1"/>
    <col min="6182" max="6184" width="5.28515625" style="4" customWidth="1"/>
    <col min="6185" max="6185" width="1.7109375" style="4" customWidth="1"/>
    <col min="6186" max="6188" width="5.28515625" style="4" customWidth="1"/>
    <col min="6189" max="6189" width="1.7109375" style="4" customWidth="1"/>
    <col min="6190" max="6192" width="5.28515625" style="4" customWidth="1"/>
    <col min="6193" max="6193" width="1.7109375" style="4" customWidth="1"/>
    <col min="6194" max="6196" width="5.28515625" style="4" customWidth="1"/>
    <col min="6197" max="6197" width="1.7109375" style="4" customWidth="1"/>
    <col min="6198" max="6200" width="5.28515625" style="4" customWidth="1"/>
    <col min="6201" max="6399" width="11.42578125" style="4"/>
    <col min="6400" max="6400" width="22.7109375" style="4" customWidth="1"/>
    <col min="6401" max="6401" width="7.28515625" style="4" customWidth="1"/>
    <col min="6402" max="6402" width="6.85546875" style="4" customWidth="1"/>
    <col min="6403" max="6403" width="6" style="4" bestFit="1" customWidth="1"/>
    <col min="6404" max="6404" width="1.7109375" style="4" customWidth="1"/>
    <col min="6405" max="6405" width="6" style="4" bestFit="1" customWidth="1"/>
    <col min="6406" max="6407" width="5.42578125" style="4" customWidth="1"/>
    <col min="6408" max="6408" width="1.7109375" style="4" customWidth="1"/>
    <col min="6409" max="6411" width="5.140625" style="4" customWidth="1"/>
    <col min="6412" max="6412" width="1.7109375" style="4" customWidth="1"/>
    <col min="6413" max="6415" width="4.7109375" style="4" customWidth="1"/>
    <col min="6416" max="6416" width="1.7109375" style="4" customWidth="1"/>
    <col min="6417" max="6419" width="4.7109375" style="4" customWidth="1"/>
    <col min="6420" max="6420" width="1.7109375" style="4" customWidth="1"/>
    <col min="6421" max="6423" width="4.7109375" style="4" customWidth="1"/>
    <col min="6424" max="6424" width="1.7109375" style="4" customWidth="1"/>
    <col min="6425" max="6425" width="4.85546875" style="4" bestFit="1" customWidth="1"/>
    <col min="6426" max="6426" width="4" style="4" customWidth="1"/>
    <col min="6427" max="6427" width="5" style="4" customWidth="1"/>
    <col min="6428" max="6428" width="11.42578125" style="4"/>
    <col min="6429" max="6429" width="12.42578125" style="4" customWidth="1"/>
    <col min="6430" max="6430" width="10.85546875" style="4" customWidth="1"/>
    <col min="6431" max="6432" width="6.140625" style="4" customWidth="1"/>
    <col min="6433" max="6433" width="1.7109375" style="4" customWidth="1"/>
    <col min="6434" max="6434" width="6" style="4" customWidth="1"/>
    <col min="6435" max="6436" width="5.28515625" style="4" customWidth="1"/>
    <col min="6437" max="6437" width="1.7109375" style="4" customWidth="1"/>
    <col min="6438" max="6440" width="5.28515625" style="4" customWidth="1"/>
    <col min="6441" max="6441" width="1.7109375" style="4" customWidth="1"/>
    <col min="6442" max="6444" width="5.28515625" style="4" customWidth="1"/>
    <col min="6445" max="6445" width="1.7109375" style="4" customWidth="1"/>
    <col min="6446" max="6448" width="5.28515625" style="4" customWidth="1"/>
    <col min="6449" max="6449" width="1.7109375" style="4" customWidth="1"/>
    <col min="6450" max="6452" width="5.28515625" style="4" customWidth="1"/>
    <col min="6453" max="6453" width="1.7109375" style="4" customWidth="1"/>
    <col min="6454" max="6456" width="5.28515625" style="4" customWidth="1"/>
    <col min="6457" max="6655" width="11.42578125" style="4"/>
    <col min="6656" max="6656" width="22.7109375" style="4" customWidth="1"/>
    <col min="6657" max="6657" width="7.28515625" style="4" customWidth="1"/>
    <col min="6658" max="6658" width="6.85546875" style="4" customWidth="1"/>
    <col min="6659" max="6659" width="6" style="4" bestFit="1" customWidth="1"/>
    <col min="6660" max="6660" width="1.7109375" style="4" customWidth="1"/>
    <col min="6661" max="6661" width="6" style="4" bestFit="1" customWidth="1"/>
    <col min="6662" max="6663" width="5.42578125" style="4" customWidth="1"/>
    <col min="6664" max="6664" width="1.7109375" style="4" customWidth="1"/>
    <col min="6665" max="6667" width="5.140625" style="4" customWidth="1"/>
    <col min="6668" max="6668" width="1.7109375" style="4" customWidth="1"/>
    <col min="6669" max="6671" width="4.7109375" style="4" customWidth="1"/>
    <col min="6672" max="6672" width="1.7109375" style="4" customWidth="1"/>
    <col min="6673" max="6675" width="4.7109375" style="4" customWidth="1"/>
    <col min="6676" max="6676" width="1.7109375" style="4" customWidth="1"/>
    <col min="6677" max="6679" width="4.7109375" style="4" customWidth="1"/>
    <col min="6680" max="6680" width="1.7109375" style="4" customWidth="1"/>
    <col min="6681" max="6681" width="4.85546875" style="4" bestFit="1" customWidth="1"/>
    <col min="6682" max="6682" width="4" style="4" customWidth="1"/>
    <col min="6683" max="6683" width="5" style="4" customWidth="1"/>
    <col min="6684" max="6684" width="11.42578125" style="4"/>
    <col min="6685" max="6685" width="12.42578125" style="4" customWidth="1"/>
    <col min="6686" max="6686" width="10.85546875" style="4" customWidth="1"/>
    <col min="6687" max="6688" width="6.140625" style="4" customWidth="1"/>
    <col min="6689" max="6689" width="1.7109375" style="4" customWidth="1"/>
    <col min="6690" max="6690" width="6" style="4" customWidth="1"/>
    <col min="6691" max="6692" width="5.28515625" style="4" customWidth="1"/>
    <col min="6693" max="6693" width="1.7109375" style="4" customWidth="1"/>
    <col min="6694" max="6696" width="5.28515625" style="4" customWidth="1"/>
    <col min="6697" max="6697" width="1.7109375" style="4" customWidth="1"/>
    <col min="6698" max="6700" width="5.28515625" style="4" customWidth="1"/>
    <col min="6701" max="6701" width="1.7109375" style="4" customWidth="1"/>
    <col min="6702" max="6704" width="5.28515625" style="4" customWidth="1"/>
    <col min="6705" max="6705" width="1.7109375" style="4" customWidth="1"/>
    <col min="6706" max="6708" width="5.28515625" style="4" customWidth="1"/>
    <col min="6709" max="6709" width="1.7109375" style="4" customWidth="1"/>
    <col min="6710" max="6712" width="5.28515625" style="4" customWidth="1"/>
    <col min="6713" max="6911" width="11.42578125" style="4"/>
    <col min="6912" max="6912" width="22.7109375" style="4" customWidth="1"/>
    <col min="6913" max="6913" width="7.28515625" style="4" customWidth="1"/>
    <col min="6914" max="6914" width="6.85546875" style="4" customWidth="1"/>
    <col min="6915" max="6915" width="6" style="4" bestFit="1" customWidth="1"/>
    <col min="6916" max="6916" width="1.7109375" style="4" customWidth="1"/>
    <col min="6917" max="6917" width="6" style="4" bestFit="1" customWidth="1"/>
    <col min="6918" max="6919" width="5.42578125" style="4" customWidth="1"/>
    <col min="6920" max="6920" width="1.7109375" style="4" customWidth="1"/>
    <col min="6921" max="6923" width="5.140625" style="4" customWidth="1"/>
    <col min="6924" max="6924" width="1.7109375" style="4" customWidth="1"/>
    <col min="6925" max="6927" width="4.7109375" style="4" customWidth="1"/>
    <col min="6928" max="6928" width="1.7109375" style="4" customWidth="1"/>
    <col min="6929" max="6931" width="4.7109375" style="4" customWidth="1"/>
    <col min="6932" max="6932" width="1.7109375" style="4" customWidth="1"/>
    <col min="6933" max="6935" width="4.7109375" style="4" customWidth="1"/>
    <col min="6936" max="6936" width="1.7109375" style="4" customWidth="1"/>
    <col min="6937" max="6937" width="4.85546875" style="4" bestFit="1" customWidth="1"/>
    <col min="6938" max="6938" width="4" style="4" customWidth="1"/>
    <col min="6939" max="6939" width="5" style="4" customWidth="1"/>
    <col min="6940" max="6940" width="11.42578125" style="4"/>
    <col min="6941" max="6941" width="12.42578125" style="4" customWidth="1"/>
    <col min="6942" max="6942" width="10.85546875" style="4" customWidth="1"/>
    <col min="6943" max="6944" width="6.140625" style="4" customWidth="1"/>
    <col min="6945" max="6945" width="1.7109375" style="4" customWidth="1"/>
    <col min="6946" max="6946" width="6" style="4" customWidth="1"/>
    <col min="6947" max="6948" width="5.28515625" style="4" customWidth="1"/>
    <col min="6949" max="6949" width="1.7109375" style="4" customWidth="1"/>
    <col min="6950" max="6952" width="5.28515625" style="4" customWidth="1"/>
    <col min="6953" max="6953" width="1.7109375" style="4" customWidth="1"/>
    <col min="6954" max="6956" width="5.28515625" style="4" customWidth="1"/>
    <col min="6957" max="6957" width="1.7109375" style="4" customWidth="1"/>
    <col min="6958" max="6960" width="5.28515625" style="4" customWidth="1"/>
    <col min="6961" max="6961" width="1.7109375" style="4" customWidth="1"/>
    <col min="6962" max="6964" width="5.28515625" style="4" customWidth="1"/>
    <col min="6965" max="6965" width="1.7109375" style="4" customWidth="1"/>
    <col min="6966" max="6968" width="5.28515625" style="4" customWidth="1"/>
    <col min="6969" max="7167" width="11.42578125" style="4"/>
    <col min="7168" max="7168" width="22.7109375" style="4" customWidth="1"/>
    <col min="7169" max="7169" width="7.28515625" style="4" customWidth="1"/>
    <col min="7170" max="7170" width="6.85546875" style="4" customWidth="1"/>
    <col min="7171" max="7171" width="6" style="4" bestFit="1" customWidth="1"/>
    <col min="7172" max="7172" width="1.7109375" style="4" customWidth="1"/>
    <col min="7173" max="7173" width="6" style="4" bestFit="1" customWidth="1"/>
    <col min="7174" max="7175" width="5.42578125" style="4" customWidth="1"/>
    <col min="7176" max="7176" width="1.7109375" style="4" customWidth="1"/>
    <col min="7177" max="7179" width="5.140625" style="4" customWidth="1"/>
    <col min="7180" max="7180" width="1.7109375" style="4" customWidth="1"/>
    <col min="7181" max="7183" width="4.7109375" style="4" customWidth="1"/>
    <col min="7184" max="7184" width="1.7109375" style="4" customWidth="1"/>
    <col min="7185" max="7187" width="4.7109375" style="4" customWidth="1"/>
    <col min="7188" max="7188" width="1.7109375" style="4" customWidth="1"/>
    <col min="7189" max="7191" width="4.7109375" style="4" customWidth="1"/>
    <col min="7192" max="7192" width="1.7109375" style="4" customWidth="1"/>
    <col min="7193" max="7193" width="4.85546875" style="4" bestFit="1" customWidth="1"/>
    <col min="7194" max="7194" width="4" style="4" customWidth="1"/>
    <col min="7195" max="7195" width="5" style="4" customWidth="1"/>
    <col min="7196" max="7196" width="11.42578125" style="4"/>
    <col min="7197" max="7197" width="12.42578125" style="4" customWidth="1"/>
    <col min="7198" max="7198" width="10.85546875" style="4" customWidth="1"/>
    <col min="7199" max="7200" width="6.140625" style="4" customWidth="1"/>
    <col min="7201" max="7201" width="1.7109375" style="4" customWidth="1"/>
    <col min="7202" max="7202" width="6" style="4" customWidth="1"/>
    <col min="7203" max="7204" width="5.28515625" style="4" customWidth="1"/>
    <col min="7205" max="7205" width="1.7109375" style="4" customWidth="1"/>
    <col min="7206" max="7208" width="5.28515625" style="4" customWidth="1"/>
    <col min="7209" max="7209" width="1.7109375" style="4" customWidth="1"/>
    <col min="7210" max="7212" width="5.28515625" style="4" customWidth="1"/>
    <col min="7213" max="7213" width="1.7109375" style="4" customWidth="1"/>
    <col min="7214" max="7216" width="5.28515625" style="4" customWidth="1"/>
    <col min="7217" max="7217" width="1.7109375" style="4" customWidth="1"/>
    <col min="7218" max="7220" width="5.28515625" style="4" customWidth="1"/>
    <col min="7221" max="7221" width="1.7109375" style="4" customWidth="1"/>
    <col min="7222" max="7224" width="5.28515625" style="4" customWidth="1"/>
    <col min="7225" max="7423" width="11.42578125" style="4"/>
    <col min="7424" max="7424" width="22.7109375" style="4" customWidth="1"/>
    <col min="7425" max="7425" width="7.28515625" style="4" customWidth="1"/>
    <col min="7426" max="7426" width="6.85546875" style="4" customWidth="1"/>
    <col min="7427" max="7427" width="6" style="4" bestFit="1" customWidth="1"/>
    <col min="7428" max="7428" width="1.7109375" style="4" customWidth="1"/>
    <col min="7429" max="7429" width="6" style="4" bestFit="1" customWidth="1"/>
    <col min="7430" max="7431" width="5.42578125" style="4" customWidth="1"/>
    <col min="7432" max="7432" width="1.7109375" style="4" customWidth="1"/>
    <col min="7433" max="7435" width="5.140625" style="4" customWidth="1"/>
    <col min="7436" max="7436" width="1.7109375" style="4" customWidth="1"/>
    <col min="7437" max="7439" width="4.7109375" style="4" customWidth="1"/>
    <col min="7440" max="7440" width="1.7109375" style="4" customWidth="1"/>
    <col min="7441" max="7443" width="4.7109375" style="4" customWidth="1"/>
    <col min="7444" max="7444" width="1.7109375" style="4" customWidth="1"/>
    <col min="7445" max="7447" width="4.7109375" style="4" customWidth="1"/>
    <col min="7448" max="7448" width="1.7109375" style="4" customWidth="1"/>
    <col min="7449" max="7449" width="4.85546875" style="4" bestFit="1" customWidth="1"/>
    <col min="7450" max="7450" width="4" style="4" customWidth="1"/>
    <col min="7451" max="7451" width="5" style="4" customWidth="1"/>
    <col min="7452" max="7452" width="11.42578125" style="4"/>
    <col min="7453" max="7453" width="12.42578125" style="4" customWidth="1"/>
    <col min="7454" max="7454" width="10.85546875" style="4" customWidth="1"/>
    <col min="7455" max="7456" width="6.140625" style="4" customWidth="1"/>
    <col min="7457" max="7457" width="1.7109375" style="4" customWidth="1"/>
    <col min="7458" max="7458" width="6" style="4" customWidth="1"/>
    <col min="7459" max="7460" width="5.28515625" style="4" customWidth="1"/>
    <col min="7461" max="7461" width="1.7109375" style="4" customWidth="1"/>
    <col min="7462" max="7464" width="5.28515625" style="4" customWidth="1"/>
    <col min="7465" max="7465" width="1.7109375" style="4" customWidth="1"/>
    <col min="7466" max="7468" width="5.28515625" style="4" customWidth="1"/>
    <col min="7469" max="7469" width="1.7109375" style="4" customWidth="1"/>
    <col min="7470" max="7472" width="5.28515625" style="4" customWidth="1"/>
    <col min="7473" max="7473" width="1.7109375" style="4" customWidth="1"/>
    <col min="7474" max="7476" width="5.28515625" style="4" customWidth="1"/>
    <col min="7477" max="7477" width="1.7109375" style="4" customWidth="1"/>
    <col min="7478" max="7480" width="5.28515625" style="4" customWidth="1"/>
    <col min="7481" max="7679" width="11.42578125" style="4"/>
    <col min="7680" max="7680" width="22.7109375" style="4" customWidth="1"/>
    <col min="7681" max="7681" width="7.28515625" style="4" customWidth="1"/>
    <col min="7682" max="7682" width="6.85546875" style="4" customWidth="1"/>
    <col min="7683" max="7683" width="6" style="4" bestFit="1" customWidth="1"/>
    <col min="7684" max="7684" width="1.7109375" style="4" customWidth="1"/>
    <col min="7685" max="7685" width="6" style="4" bestFit="1" customWidth="1"/>
    <col min="7686" max="7687" width="5.42578125" style="4" customWidth="1"/>
    <col min="7688" max="7688" width="1.7109375" style="4" customWidth="1"/>
    <col min="7689" max="7691" width="5.140625" style="4" customWidth="1"/>
    <col min="7692" max="7692" width="1.7109375" style="4" customWidth="1"/>
    <col min="7693" max="7695" width="4.7109375" style="4" customWidth="1"/>
    <col min="7696" max="7696" width="1.7109375" style="4" customWidth="1"/>
    <col min="7697" max="7699" width="4.7109375" style="4" customWidth="1"/>
    <col min="7700" max="7700" width="1.7109375" style="4" customWidth="1"/>
    <col min="7701" max="7703" width="4.7109375" style="4" customWidth="1"/>
    <col min="7704" max="7704" width="1.7109375" style="4" customWidth="1"/>
    <col min="7705" max="7705" width="4.85546875" style="4" bestFit="1" customWidth="1"/>
    <col min="7706" max="7706" width="4" style="4" customWidth="1"/>
    <col min="7707" max="7707" width="5" style="4" customWidth="1"/>
    <col min="7708" max="7708" width="11.42578125" style="4"/>
    <col min="7709" max="7709" width="12.42578125" style="4" customWidth="1"/>
    <col min="7710" max="7710" width="10.85546875" style="4" customWidth="1"/>
    <col min="7711" max="7712" width="6.140625" style="4" customWidth="1"/>
    <col min="7713" max="7713" width="1.7109375" style="4" customWidth="1"/>
    <col min="7714" max="7714" width="6" style="4" customWidth="1"/>
    <col min="7715" max="7716" width="5.28515625" style="4" customWidth="1"/>
    <col min="7717" max="7717" width="1.7109375" style="4" customWidth="1"/>
    <col min="7718" max="7720" width="5.28515625" style="4" customWidth="1"/>
    <col min="7721" max="7721" width="1.7109375" style="4" customWidth="1"/>
    <col min="7722" max="7724" width="5.28515625" style="4" customWidth="1"/>
    <col min="7725" max="7725" width="1.7109375" style="4" customWidth="1"/>
    <col min="7726" max="7728" width="5.28515625" style="4" customWidth="1"/>
    <col min="7729" max="7729" width="1.7109375" style="4" customWidth="1"/>
    <col min="7730" max="7732" width="5.28515625" style="4" customWidth="1"/>
    <col min="7733" max="7733" width="1.7109375" style="4" customWidth="1"/>
    <col min="7734" max="7736" width="5.28515625" style="4" customWidth="1"/>
    <col min="7737" max="7935" width="11.42578125" style="4"/>
    <col min="7936" max="7936" width="22.7109375" style="4" customWidth="1"/>
    <col min="7937" max="7937" width="7.28515625" style="4" customWidth="1"/>
    <col min="7938" max="7938" width="6.85546875" style="4" customWidth="1"/>
    <col min="7939" max="7939" width="6" style="4" bestFit="1" customWidth="1"/>
    <col min="7940" max="7940" width="1.7109375" style="4" customWidth="1"/>
    <col min="7941" max="7941" width="6" style="4" bestFit="1" customWidth="1"/>
    <col min="7942" max="7943" width="5.42578125" style="4" customWidth="1"/>
    <col min="7944" max="7944" width="1.7109375" style="4" customWidth="1"/>
    <col min="7945" max="7947" width="5.140625" style="4" customWidth="1"/>
    <col min="7948" max="7948" width="1.7109375" style="4" customWidth="1"/>
    <col min="7949" max="7951" width="4.7109375" style="4" customWidth="1"/>
    <col min="7952" max="7952" width="1.7109375" style="4" customWidth="1"/>
    <col min="7953" max="7955" width="4.7109375" style="4" customWidth="1"/>
    <col min="7956" max="7956" width="1.7109375" style="4" customWidth="1"/>
    <col min="7957" max="7959" width="4.7109375" style="4" customWidth="1"/>
    <col min="7960" max="7960" width="1.7109375" style="4" customWidth="1"/>
    <col min="7961" max="7961" width="4.85546875" style="4" bestFit="1" customWidth="1"/>
    <col min="7962" max="7962" width="4" style="4" customWidth="1"/>
    <col min="7963" max="7963" width="5" style="4" customWidth="1"/>
    <col min="7964" max="7964" width="11.42578125" style="4"/>
    <col min="7965" max="7965" width="12.42578125" style="4" customWidth="1"/>
    <col min="7966" max="7966" width="10.85546875" style="4" customWidth="1"/>
    <col min="7967" max="7968" width="6.140625" style="4" customWidth="1"/>
    <col min="7969" max="7969" width="1.7109375" style="4" customWidth="1"/>
    <col min="7970" max="7970" width="6" style="4" customWidth="1"/>
    <col min="7971" max="7972" width="5.28515625" style="4" customWidth="1"/>
    <col min="7973" max="7973" width="1.7109375" style="4" customWidth="1"/>
    <col min="7974" max="7976" width="5.28515625" style="4" customWidth="1"/>
    <col min="7977" max="7977" width="1.7109375" style="4" customWidth="1"/>
    <col min="7978" max="7980" width="5.28515625" style="4" customWidth="1"/>
    <col min="7981" max="7981" width="1.7109375" style="4" customWidth="1"/>
    <col min="7982" max="7984" width="5.28515625" style="4" customWidth="1"/>
    <col min="7985" max="7985" width="1.7109375" style="4" customWidth="1"/>
    <col min="7986" max="7988" width="5.28515625" style="4" customWidth="1"/>
    <col min="7989" max="7989" width="1.7109375" style="4" customWidth="1"/>
    <col min="7990" max="7992" width="5.28515625" style="4" customWidth="1"/>
    <col min="7993" max="8191" width="11.42578125" style="4"/>
    <col min="8192" max="8192" width="22.7109375" style="4" customWidth="1"/>
    <col min="8193" max="8193" width="7.28515625" style="4" customWidth="1"/>
    <col min="8194" max="8194" width="6.85546875" style="4" customWidth="1"/>
    <col min="8195" max="8195" width="6" style="4" bestFit="1" customWidth="1"/>
    <col min="8196" max="8196" width="1.7109375" style="4" customWidth="1"/>
    <col min="8197" max="8197" width="6" style="4" bestFit="1" customWidth="1"/>
    <col min="8198" max="8199" width="5.42578125" style="4" customWidth="1"/>
    <col min="8200" max="8200" width="1.7109375" style="4" customWidth="1"/>
    <col min="8201" max="8203" width="5.140625" style="4" customWidth="1"/>
    <col min="8204" max="8204" width="1.7109375" style="4" customWidth="1"/>
    <col min="8205" max="8207" width="4.7109375" style="4" customWidth="1"/>
    <col min="8208" max="8208" width="1.7109375" style="4" customWidth="1"/>
    <col min="8209" max="8211" width="4.7109375" style="4" customWidth="1"/>
    <col min="8212" max="8212" width="1.7109375" style="4" customWidth="1"/>
    <col min="8213" max="8215" width="4.7109375" style="4" customWidth="1"/>
    <col min="8216" max="8216" width="1.7109375" style="4" customWidth="1"/>
    <col min="8217" max="8217" width="4.85546875" style="4" bestFit="1" customWidth="1"/>
    <col min="8218" max="8218" width="4" style="4" customWidth="1"/>
    <col min="8219" max="8219" width="5" style="4" customWidth="1"/>
    <col min="8220" max="8220" width="11.42578125" style="4"/>
    <col min="8221" max="8221" width="12.42578125" style="4" customWidth="1"/>
    <col min="8222" max="8222" width="10.85546875" style="4" customWidth="1"/>
    <col min="8223" max="8224" width="6.140625" style="4" customWidth="1"/>
    <col min="8225" max="8225" width="1.7109375" style="4" customWidth="1"/>
    <col min="8226" max="8226" width="6" style="4" customWidth="1"/>
    <col min="8227" max="8228" width="5.28515625" style="4" customWidth="1"/>
    <col min="8229" max="8229" width="1.7109375" style="4" customWidth="1"/>
    <col min="8230" max="8232" width="5.28515625" style="4" customWidth="1"/>
    <col min="8233" max="8233" width="1.7109375" style="4" customWidth="1"/>
    <col min="8234" max="8236" width="5.28515625" style="4" customWidth="1"/>
    <col min="8237" max="8237" width="1.7109375" style="4" customWidth="1"/>
    <col min="8238" max="8240" width="5.28515625" style="4" customWidth="1"/>
    <col min="8241" max="8241" width="1.7109375" style="4" customWidth="1"/>
    <col min="8242" max="8244" width="5.28515625" style="4" customWidth="1"/>
    <col min="8245" max="8245" width="1.7109375" style="4" customWidth="1"/>
    <col min="8246" max="8248" width="5.28515625" style="4" customWidth="1"/>
    <col min="8249" max="8447" width="11.42578125" style="4"/>
    <col min="8448" max="8448" width="22.7109375" style="4" customWidth="1"/>
    <col min="8449" max="8449" width="7.28515625" style="4" customWidth="1"/>
    <col min="8450" max="8450" width="6.85546875" style="4" customWidth="1"/>
    <col min="8451" max="8451" width="6" style="4" bestFit="1" customWidth="1"/>
    <col min="8452" max="8452" width="1.7109375" style="4" customWidth="1"/>
    <col min="8453" max="8453" width="6" style="4" bestFit="1" customWidth="1"/>
    <col min="8454" max="8455" width="5.42578125" style="4" customWidth="1"/>
    <col min="8456" max="8456" width="1.7109375" style="4" customWidth="1"/>
    <col min="8457" max="8459" width="5.140625" style="4" customWidth="1"/>
    <col min="8460" max="8460" width="1.7109375" style="4" customWidth="1"/>
    <col min="8461" max="8463" width="4.7109375" style="4" customWidth="1"/>
    <col min="8464" max="8464" width="1.7109375" style="4" customWidth="1"/>
    <col min="8465" max="8467" width="4.7109375" style="4" customWidth="1"/>
    <col min="8468" max="8468" width="1.7109375" style="4" customWidth="1"/>
    <col min="8469" max="8471" width="4.7109375" style="4" customWidth="1"/>
    <col min="8472" max="8472" width="1.7109375" style="4" customWidth="1"/>
    <col min="8473" max="8473" width="4.85546875" style="4" bestFit="1" customWidth="1"/>
    <col min="8474" max="8474" width="4" style="4" customWidth="1"/>
    <col min="8475" max="8475" width="5" style="4" customWidth="1"/>
    <col min="8476" max="8476" width="11.42578125" style="4"/>
    <col min="8477" max="8477" width="12.42578125" style="4" customWidth="1"/>
    <col min="8478" max="8478" width="10.85546875" style="4" customWidth="1"/>
    <col min="8479" max="8480" width="6.140625" style="4" customWidth="1"/>
    <col min="8481" max="8481" width="1.7109375" style="4" customWidth="1"/>
    <col min="8482" max="8482" width="6" style="4" customWidth="1"/>
    <col min="8483" max="8484" width="5.28515625" style="4" customWidth="1"/>
    <col min="8485" max="8485" width="1.7109375" style="4" customWidth="1"/>
    <col min="8486" max="8488" width="5.28515625" style="4" customWidth="1"/>
    <col min="8489" max="8489" width="1.7109375" style="4" customWidth="1"/>
    <col min="8490" max="8492" width="5.28515625" style="4" customWidth="1"/>
    <col min="8493" max="8493" width="1.7109375" style="4" customWidth="1"/>
    <col min="8494" max="8496" width="5.28515625" style="4" customWidth="1"/>
    <col min="8497" max="8497" width="1.7109375" style="4" customWidth="1"/>
    <col min="8498" max="8500" width="5.28515625" style="4" customWidth="1"/>
    <col min="8501" max="8501" width="1.7109375" style="4" customWidth="1"/>
    <col min="8502" max="8504" width="5.28515625" style="4" customWidth="1"/>
    <col min="8505" max="8703" width="11.42578125" style="4"/>
    <col min="8704" max="8704" width="22.7109375" style="4" customWidth="1"/>
    <col min="8705" max="8705" width="7.28515625" style="4" customWidth="1"/>
    <col min="8706" max="8706" width="6.85546875" style="4" customWidth="1"/>
    <col min="8707" max="8707" width="6" style="4" bestFit="1" customWidth="1"/>
    <col min="8708" max="8708" width="1.7109375" style="4" customWidth="1"/>
    <col min="8709" max="8709" width="6" style="4" bestFit="1" customWidth="1"/>
    <col min="8710" max="8711" width="5.42578125" style="4" customWidth="1"/>
    <col min="8712" max="8712" width="1.7109375" style="4" customWidth="1"/>
    <col min="8713" max="8715" width="5.140625" style="4" customWidth="1"/>
    <col min="8716" max="8716" width="1.7109375" style="4" customWidth="1"/>
    <col min="8717" max="8719" width="4.7109375" style="4" customWidth="1"/>
    <col min="8720" max="8720" width="1.7109375" style="4" customWidth="1"/>
    <col min="8721" max="8723" width="4.7109375" style="4" customWidth="1"/>
    <col min="8724" max="8724" width="1.7109375" style="4" customWidth="1"/>
    <col min="8725" max="8727" width="4.7109375" style="4" customWidth="1"/>
    <col min="8728" max="8728" width="1.7109375" style="4" customWidth="1"/>
    <col min="8729" max="8729" width="4.85546875" style="4" bestFit="1" customWidth="1"/>
    <col min="8730" max="8730" width="4" style="4" customWidth="1"/>
    <col min="8731" max="8731" width="5" style="4" customWidth="1"/>
    <col min="8732" max="8732" width="11.42578125" style="4"/>
    <col min="8733" max="8733" width="12.42578125" style="4" customWidth="1"/>
    <col min="8734" max="8734" width="10.85546875" style="4" customWidth="1"/>
    <col min="8735" max="8736" width="6.140625" style="4" customWidth="1"/>
    <col min="8737" max="8737" width="1.7109375" style="4" customWidth="1"/>
    <col min="8738" max="8738" width="6" style="4" customWidth="1"/>
    <col min="8739" max="8740" width="5.28515625" style="4" customWidth="1"/>
    <col min="8741" max="8741" width="1.7109375" style="4" customWidth="1"/>
    <col min="8742" max="8744" width="5.28515625" style="4" customWidth="1"/>
    <col min="8745" max="8745" width="1.7109375" style="4" customWidth="1"/>
    <col min="8746" max="8748" width="5.28515625" style="4" customWidth="1"/>
    <col min="8749" max="8749" width="1.7109375" style="4" customWidth="1"/>
    <col min="8750" max="8752" width="5.28515625" style="4" customWidth="1"/>
    <col min="8753" max="8753" width="1.7109375" style="4" customWidth="1"/>
    <col min="8754" max="8756" width="5.28515625" style="4" customWidth="1"/>
    <col min="8757" max="8757" width="1.7109375" style="4" customWidth="1"/>
    <col min="8758" max="8760" width="5.28515625" style="4" customWidth="1"/>
    <col min="8761" max="8959" width="11.42578125" style="4"/>
    <col min="8960" max="8960" width="22.7109375" style="4" customWidth="1"/>
    <col min="8961" max="8961" width="7.28515625" style="4" customWidth="1"/>
    <col min="8962" max="8962" width="6.85546875" style="4" customWidth="1"/>
    <col min="8963" max="8963" width="6" style="4" bestFit="1" customWidth="1"/>
    <col min="8964" max="8964" width="1.7109375" style="4" customWidth="1"/>
    <col min="8965" max="8965" width="6" style="4" bestFit="1" customWidth="1"/>
    <col min="8966" max="8967" width="5.42578125" style="4" customWidth="1"/>
    <col min="8968" max="8968" width="1.7109375" style="4" customWidth="1"/>
    <col min="8969" max="8971" width="5.140625" style="4" customWidth="1"/>
    <col min="8972" max="8972" width="1.7109375" style="4" customWidth="1"/>
    <col min="8973" max="8975" width="4.7109375" style="4" customWidth="1"/>
    <col min="8976" max="8976" width="1.7109375" style="4" customWidth="1"/>
    <col min="8977" max="8979" width="4.7109375" style="4" customWidth="1"/>
    <col min="8980" max="8980" width="1.7109375" style="4" customWidth="1"/>
    <col min="8981" max="8983" width="4.7109375" style="4" customWidth="1"/>
    <col min="8984" max="8984" width="1.7109375" style="4" customWidth="1"/>
    <col min="8985" max="8985" width="4.85546875" style="4" bestFit="1" customWidth="1"/>
    <col min="8986" max="8986" width="4" style="4" customWidth="1"/>
    <col min="8987" max="8987" width="5" style="4" customWidth="1"/>
    <col min="8988" max="8988" width="11.42578125" style="4"/>
    <col min="8989" max="8989" width="12.42578125" style="4" customWidth="1"/>
    <col min="8990" max="8990" width="10.85546875" style="4" customWidth="1"/>
    <col min="8991" max="8992" width="6.140625" style="4" customWidth="1"/>
    <col min="8993" max="8993" width="1.7109375" style="4" customWidth="1"/>
    <col min="8994" max="8994" width="6" style="4" customWidth="1"/>
    <col min="8995" max="8996" width="5.28515625" style="4" customWidth="1"/>
    <col min="8997" max="8997" width="1.7109375" style="4" customWidth="1"/>
    <col min="8998" max="9000" width="5.28515625" style="4" customWidth="1"/>
    <col min="9001" max="9001" width="1.7109375" style="4" customWidth="1"/>
    <col min="9002" max="9004" width="5.28515625" style="4" customWidth="1"/>
    <col min="9005" max="9005" width="1.7109375" style="4" customWidth="1"/>
    <col min="9006" max="9008" width="5.28515625" style="4" customWidth="1"/>
    <col min="9009" max="9009" width="1.7109375" style="4" customWidth="1"/>
    <col min="9010" max="9012" width="5.28515625" style="4" customWidth="1"/>
    <col min="9013" max="9013" width="1.7109375" style="4" customWidth="1"/>
    <col min="9014" max="9016" width="5.28515625" style="4" customWidth="1"/>
    <col min="9017" max="9215" width="11.42578125" style="4"/>
    <col min="9216" max="9216" width="22.7109375" style="4" customWidth="1"/>
    <col min="9217" max="9217" width="7.28515625" style="4" customWidth="1"/>
    <col min="9218" max="9218" width="6.85546875" style="4" customWidth="1"/>
    <col min="9219" max="9219" width="6" style="4" bestFit="1" customWidth="1"/>
    <col min="9220" max="9220" width="1.7109375" style="4" customWidth="1"/>
    <col min="9221" max="9221" width="6" style="4" bestFit="1" customWidth="1"/>
    <col min="9222" max="9223" width="5.42578125" style="4" customWidth="1"/>
    <col min="9224" max="9224" width="1.7109375" style="4" customWidth="1"/>
    <col min="9225" max="9227" width="5.140625" style="4" customWidth="1"/>
    <col min="9228" max="9228" width="1.7109375" style="4" customWidth="1"/>
    <col min="9229" max="9231" width="4.7109375" style="4" customWidth="1"/>
    <col min="9232" max="9232" width="1.7109375" style="4" customWidth="1"/>
    <col min="9233" max="9235" width="4.7109375" style="4" customWidth="1"/>
    <col min="9236" max="9236" width="1.7109375" style="4" customWidth="1"/>
    <col min="9237" max="9239" width="4.7109375" style="4" customWidth="1"/>
    <col min="9240" max="9240" width="1.7109375" style="4" customWidth="1"/>
    <col min="9241" max="9241" width="4.85546875" style="4" bestFit="1" customWidth="1"/>
    <col min="9242" max="9242" width="4" style="4" customWidth="1"/>
    <col min="9243" max="9243" width="5" style="4" customWidth="1"/>
    <col min="9244" max="9244" width="11.42578125" style="4"/>
    <col min="9245" max="9245" width="12.42578125" style="4" customWidth="1"/>
    <col min="9246" max="9246" width="10.85546875" style="4" customWidth="1"/>
    <col min="9247" max="9248" width="6.140625" style="4" customWidth="1"/>
    <col min="9249" max="9249" width="1.7109375" style="4" customWidth="1"/>
    <col min="9250" max="9250" width="6" style="4" customWidth="1"/>
    <col min="9251" max="9252" width="5.28515625" style="4" customWidth="1"/>
    <col min="9253" max="9253" width="1.7109375" style="4" customWidth="1"/>
    <col min="9254" max="9256" width="5.28515625" style="4" customWidth="1"/>
    <col min="9257" max="9257" width="1.7109375" style="4" customWidth="1"/>
    <col min="9258" max="9260" width="5.28515625" style="4" customWidth="1"/>
    <col min="9261" max="9261" width="1.7109375" style="4" customWidth="1"/>
    <col min="9262" max="9264" width="5.28515625" style="4" customWidth="1"/>
    <col min="9265" max="9265" width="1.7109375" style="4" customWidth="1"/>
    <col min="9266" max="9268" width="5.28515625" style="4" customWidth="1"/>
    <col min="9269" max="9269" width="1.7109375" style="4" customWidth="1"/>
    <col min="9270" max="9272" width="5.28515625" style="4" customWidth="1"/>
    <col min="9273" max="9471" width="11.42578125" style="4"/>
    <col min="9472" max="9472" width="22.7109375" style="4" customWidth="1"/>
    <col min="9473" max="9473" width="7.28515625" style="4" customWidth="1"/>
    <col min="9474" max="9474" width="6.85546875" style="4" customWidth="1"/>
    <col min="9475" max="9475" width="6" style="4" bestFit="1" customWidth="1"/>
    <col min="9476" max="9476" width="1.7109375" style="4" customWidth="1"/>
    <col min="9477" max="9477" width="6" style="4" bestFit="1" customWidth="1"/>
    <col min="9478" max="9479" width="5.42578125" style="4" customWidth="1"/>
    <col min="9480" max="9480" width="1.7109375" style="4" customWidth="1"/>
    <col min="9481" max="9483" width="5.140625" style="4" customWidth="1"/>
    <col min="9484" max="9484" width="1.7109375" style="4" customWidth="1"/>
    <col min="9485" max="9487" width="4.7109375" style="4" customWidth="1"/>
    <col min="9488" max="9488" width="1.7109375" style="4" customWidth="1"/>
    <col min="9489" max="9491" width="4.7109375" style="4" customWidth="1"/>
    <col min="9492" max="9492" width="1.7109375" style="4" customWidth="1"/>
    <col min="9493" max="9495" width="4.7109375" style="4" customWidth="1"/>
    <col min="9496" max="9496" width="1.7109375" style="4" customWidth="1"/>
    <col min="9497" max="9497" width="4.85546875" style="4" bestFit="1" customWidth="1"/>
    <col min="9498" max="9498" width="4" style="4" customWidth="1"/>
    <col min="9499" max="9499" width="5" style="4" customWidth="1"/>
    <col min="9500" max="9500" width="11.42578125" style="4"/>
    <col min="9501" max="9501" width="12.42578125" style="4" customWidth="1"/>
    <col min="9502" max="9502" width="10.85546875" style="4" customWidth="1"/>
    <col min="9503" max="9504" width="6.140625" style="4" customWidth="1"/>
    <col min="9505" max="9505" width="1.7109375" style="4" customWidth="1"/>
    <col min="9506" max="9506" width="6" style="4" customWidth="1"/>
    <col min="9507" max="9508" width="5.28515625" style="4" customWidth="1"/>
    <col min="9509" max="9509" width="1.7109375" style="4" customWidth="1"/>
    <col min="9510" max="9512" width="5.28515625" style="4" customWidth="1"/>
    <col min="9513" max="9513" width="1.7109375" style="4" customWidth="1"/>
    <col min="9514" max="9516" width="5.28515625" style="4" customWidth="1"/>
    <col min="9517" max="9517" width="1.7109375" style="4" customWidth="1"/>
    <col min="9518" max="9520" width="5.28515625" style="4" customWidth="1"/>
    <col min="9521" max="9521" width="1.7109375" style="4" customWidth="1"/>
    <col min="9522" max="9524" width="5.28515625" style="4" customWidth="1"/>
    <col min="9525" max="9525" width="1.7109375" style="4" customWidth="1"/>
    <col min="9526" max="9528" width="5.28515625" style="4" customWidth="1"/>
    <col min="9529" max="9727" width="11.42578125" style="4"/>
    <col min="9728" max="9728" width="22.7109375" style="4" customWidth="1"/>
    <col min="9729" max="9729" width="7.28515625" style="4" customWidth="1"/>
    <col min="9730" max="9730" width="6.85546875" style="4" customWidth="1"/>
    <col min="9731" max="9731" width="6" style="4" bestFit="1" customWidth="1"/>
    <col min="9732" max="9732" width="1.7109375" style="4" customWidth="1"/>
    <col min="9733" max="9733" width="6" style="4" bestFit="1" customWidth="1"/>
    <col min="9734" max="9735" width="5.42578125" style="4" customWidth="1"/>
    <col min="9736" max="9736" width="1.7109375" style="4" customWidth="1"/>
    <col min="9737" max="9739" width="5.140625" style="4" customWidth="1"/>
    <col min="9740" max="9740" width="1.7109375" style="4" customWidth="1"/>
    <col min="9741" max="9743" width="4.7109375" style="4" customWidth="1"/>
    <col min="9744" max="9744" width="1.7109375" style="4" customWidth="1"/>
    <col min="9745" max="9747" width="4.7109375" style="4" customWidth="1"/>
    <col min="9748" max="9748" width="1.7109375" style="4" customWidth="1"/>
    <col min="9749" max="9751" width="4.7109375" style="4" customWidth="1"/>
    <col min="9752" max="9752" width="1.7109375" style="4" customWidth="1"/>
    <col min="9753" max="9753" width="4.85546875" style="4" bestFit="1" customWidth="1"/>
    <col min="9754" max="9754" width="4" style="4" customWidth="1"/>
    <col min="9755" max="9755" width="5" style="4" customWidth="1"/>
    <col min="9756" max="9756" width="11.42578125" style="4"/>
    <col min="9757" max="9757" width="12.42578125" style="4" customWidth="1"/>
    <col min="9758" max="9758" width="10.85546875" style="4" customWidth="1"/>
    <col min="9759" max="9760" width="6.140625" style="4" customWidth="1"/>
    <col min="9761" max="9761" width="1.7109375" style="4" customWidth="1"/>
    <col min="9762" max="9762" width="6" style="4" customWidth="1"/>
    <col min="9763" max="9764" width="5.28515625" style="4" customWidth="1"/>
    <col min="9765" max="9765" width="1.7109375" style="4" customWidth="1"/>
    <col min="9766" max="9768" width="5.28515625" style="4" customWidth="1"/>
    <col min="9769" max="9769" width="1.7109375" style="4" customWidth="1"/>
    <col min="9770" max="9772" width="5.28515625" style="4" customWidth="1"/>
    <col min="9773" max="9773" width="1.7109375" style="4" customWidth="1"/>
    <col min="9774" max="9776" width="5.28515625" style="4" customWidth="1"/>
    <col min="9777" max="9777" width="1.7109375" style="4" customWidth="1"/>
    <col min="9778" max="9780" width="5.28515625" style="4" customWidth="1"/>
    <col min="9781" max="9781" width="1.7109375" style="4" customWidth="1"/>
    <col min="9782" max="9784" width="5.28515625" style="4" customWidth="1"/>
    <col min="9785" max="9983" width="11.42578125" style="4"/>
    <col min="9984" max="9984" width="22.7109375" style="4" customWidth="1"/>
    <col min="9985" max="9985" width="7.28515625" style="4" customWidth="1"/>
    <col min="9986" max="9986" width="6.85546875" style="4" customWidth="1"/>
    <col min="9987" max="9987" width="6" style="4" bestFit="1" customWidth="1"/>
    <col min="9988" max="9988" width="1.7109375" style="4" customWidth="1"/>
    <col min="9989" max="9989" width="6" style="4" bestFit="1" customWidth="1"/>
    <col min="9990" max="9991" width="5.42578125" style="4" customWidth="1"/>
    <col min="9992" max="9992" width="1.7109375" style="4" customWidth="1"/>
    <col min="9993" max="9995" width="5.140625" style="4" customWidth="1"/>
    <col min="9996" max="9996" width="1.7109375" style="4" customWidth="1"/>
    <col min="9997" max="9999" width="4.7109375" style="4" customWidth="1"/>
    <col min="10000" max="10000" width="1.7109375" style="4" customWidth="1"/>
    <col min="10001" max="10003" width="4.7109375" style="4" customWidth="1"/>
    <col min="10004" max="10004" width="1.7109375" style="4" customWidth="1"/>
    <col min="10005" max="10007" width="4.7109375" style="4" customWidth="1"/>
    <col min="10008" max="10008" width="1.7109375" style="4" customWidth="1"/>
    <col min="10009" max="10009" width="4.85546875" style="4" bestFit="1" customWidth="1"/>
    <col min="10010" max="10010" width="4" style="4" customWidth="1"/>
    <col min="10011" max="10011" width="5" style="4" customWidth="1"/>
    <col min="10012" max="10012" width="11.42578125" style="4"/>
    <col min="10013" max="10013" width="12.42578125" style="4" customWidth="1"/>
    <col min="10014" max="10014" width="10.85546875" style="4" customWidth="1"/>
    <col min="10015" max="10016" width="6.140625" style="4" customWidth="1"/>
    <col min="10017" max="10017" width="1.7109375" style="4" customWidth="1"/>
    <col min="10018" max="10018" width="6" style="4" customWidth="1"/>
    <col min="10019" max="10020" width="5.28515625" style="4" customWidth="1"/>
    <col min="10021" max="10021" width="1.7109375" style="4" customWidth="1"/>
    <col min="10022" max="10024" width="5.28515625" style="4" customWidth="1"/>
    <col min="10025" max="10025" width="1.7109375" style="4" customWidth="1"/>
    <col min="10026" max="10028" width="5.28515625" style="4" customWidth="1"/>
    <col min="10029" max="10029" width="1.7109375" style="4" customWidth="1"/>
    <col min="10030" max="10032" width="5.28515625" style="4" customWidth="1"/>
    <col min="10033" max="10033" width="1.7109375" style="4" customWidth="1"/>
    <col min="10034" max="10036" width="5.28515625" style="4" customWidth="1"/>
    <col min="10037" max="10037" width="1.7109375" style="4" customWidth="1"/>
    <col min="10038" max="10040" width="5.28515625" style="4" customWidth="1"/>
    <col min="10041" max="10239" width="11.42578125" style="4"/>
    <col min="10240" max="10240" width="22.7109375" style="4" customWidth="1"/>
    <col min="10241" max="10241" width="7.28515625" style="4" customWidth="1"/>
    <col min="10242" max="10242" width="6.85546875" style="4" customWidth="1"/>
    <col min="10243" max="10243" width="6" style="4" bestFit="1" customWidth="1"/>
    <col min="10244" max="10244" width="1.7109375" style="4" customWidth="1"/>
    <col min="10245" max="10245" width="6" style="4" bestFit="1" customWidth="1"/>
    <col min="10246" max="10247" width="5.42578125" style="4" customWidth="1"/>
    <col min="10248" max="10248" width="1.7109375" style="4" customWidth="1"/>
    <col min="10249" max="10251" width="5.140625" style="4" customWidth="1"/>
    <col min="10252" max="10252" width="1.7109375" style="4" customWidth="1"/>
    <col min="10253" max="10255" width="4.7109375" style="4" customWidth="1"/>
    <col min="10256" max="10256" width="1.7109375" style="4" customWidth="1"/>
    <col min="10257" max="10259" width="4.7109375" style="4" customWidth="1"/>
    <col min="10260" max="10260" width="1.7109375" style="4" customWidth="1"/>
    <col min="10261" max="10263" width="4.7109375" style="4" customWidth="1"/>
    <col min="10264" max="10264" width="1.7109375" style="4" customWidth="1"/>
    <col min="10265" max="10265" width="4.85546875" style="4" bestFit="1" customWidth="1"/>
    <col min="10266" max="10266" width="4" style="4" customWidth="1"/>
    <col min="10267" max="10267" width="5" style="4" customWidth="1"/>
    <col min="10268" max="10268" width="11.42578125" style="4"/>
    <col min="10269" max="10269" width="12.42578125" style="4" customWidth="1"/>
    <col min="10270" max="10270" width="10.85546875" style="4" customWidth="1"/>
    <col min="10271" max="10272" width="6.140625" style="4" customWidth="1"/>
    <col min="10273" max="10273" width="1.7109375" style="4" customWidth="1"/>
    <col min="10274" max="10274" width="6" style="4" customWidth="1"/>
    <col min="10275" max="10276" width="5.28515625" style="4" customWidth="1"/>
    <col min="10277" max="10277" width="1.7109375" style="4" customWidth="1"/>
    <col min="10278" max="10280" width="5.28515625" style="4" customWidth="1"/>
    <col min="10281" max="10281" width="1.7109375" style="4" customWidth="1"/>
    <col min="10282" max="10284" width="5.28515625" style="4" customWidth="1"/>
    <col min="10285" max="10285" width="1.7109375" style="4" customWidth="1"/>
    <col min="10286" max="10288" width="5.28515625" style="4" customWidth="1"/>
    <col min="10289" max="10289" width="1.7109375" style="4" customWidth="1"/>
    <col min="10290" max="10292" width="5.28515625" style="4" customWidth="1"/>
    <col min="10293" max="10293" width="1.7109375" style="4" customWidth="1"/>
    <col min="10294" max="10296" width="5.28515625" style="4" customWidth="1"/>
    <col min="10297" max="10495" width="11.42578125" style="4"/>
    <col min="10496" max="10496" width="22.7109375" style="4" customWidth="1"/>
    <col min="10497" max="10497" width="7.28515625" style="4" customWidth="1"/>
    <col min="10498" max="10498" width="6.85546875" style="4" customWidth="1"/>
    <col min="10499" max="10499" width="6" style="4" bestFit="1" customWidth="1"/>
    <col min="10500" max="10500" width="1.7109375" style="4" customWidth="1"/>
    <col min="10501" max="10501" width="6" style="4" bestFit="1" customWidth="1"/>
    <col min="10502" max="10503" width="5.42578125" style="4" customWidth="1"/>
    <col min="10504" max="10504" width="1.7109375" style="4" customWidth="1"/>
    <col min="10505" max="10507" width="5.140625" style="4" customWidth="1"/>
    <col min="10508" max="10508" width="1.7109375" style="4" customWidth="1"/>
    <col min="10509" max="10511" width="4.7109375" style="4" customWidth="1"/>
    <col min="10512" max="10512" width="1.7109375" style="4" customWidth="1"/>
    <col min="10513" max="10515" width="4.7109375" style="4" customWidth="1"/>
    <col min="10516" max="10516" width="1.7109375" style="4" customWidth="1"/>
    <col min="10517" max="10519" width="4.7109375" style="4" customWidth="1"/>
    <col min="10520" max="10520" width="1.7109375" style="4" customWidth="1"/>
    <col min="10521" max="10521" width="4.85546875" style="4" bestFit="1" customWidth="1"/>
    <col min="10522" max="10522" width="4" style="4" customWidth="1"/>
    <col min="10523" max="10523" width="5" style="4" customWidth="1"/>
    <col min="10524" max="10524" width="11.42578125" style="4"/>
    <col min="10525" max="10525" width="12.42578125" style="4" customWidth="1"/>
    <col min="10526" max="10526" width="10.85546875" style="4" customWidth="1"/>
    <col min="10527" max="10528" width="6.140625" style="4" customWidth="1"/>
    <col min="10529" max="10529" width="1.7109375" style="4" customWidth="1"/>
    <col min="10530" max="10530" width="6" style="4" customWidth="1"/>
    <col min="10531" max="10532" width="5.28515625" style="4" customWidth="1"/>
    <col min="10533" max="10533" width="1.7109375" style="4" customWidth="1"/>
    <col min="10534" max="10536" width="5.28515625" style="4" customWidth="1"/>
    <col min="10537" max="10537" width="1.7109375" style="4" customWidth="1"/>
    <col min="10538" max="10540" width="5.28515625" style="4" customWidth="1"/>
    <col min="10541" max="10541" width="1.7109375" style="4" customWidth="1"/>
    <col min="10542" max="10544" width="5.28515625" style="4" customWidth="1"/>
    <col min="10545" max="10545" width="1.7109375" style="4" customWidth="1"/>
    <col min="10546" max="10548" width="5.28515625" style="4" customWidth="1"/>
    <col min="10549" max="10549" width="1.7109375" style="4" customWidth="1"/>
    <col min="10550" max="10552" width="5.28515625" style="4" customWidth="1"/>
    <col min="10553" max="10751" width="11.42578125" style="4"/>
    <col min="10752" max="10752" width="22.7109375" style="4" customWidth="1"/>
    <col min="10753" max="10753" width="7.28515625" style="4" customWidth="1"/>
    <col min="10754" max="10754" width="6.85546875" style="4" customWidth="1"/>
    <col min="10755" max="10755" width="6" style="4" bestFit="1" customWidth="1"/>
    <col min="10756" max="10756" width="1.7109375" style="4" customWidth="1"/>
    <col min="10757" max="10757" width="6" style="4" bestFit="1" customWidth="1"/>
    <col min="10758" max="10759" width="5.42578125" style="4" customWidth="1"/>
    <col min="10760" max="10760" width="1.7109375" style="4" customWidth="1"/>
    <col min="10761" max="10763" width="5.140625" style="4" customWidth="1"/>
    <col min="10764" max="10764" width="1.7109375" style="4" customWidth="1"/>
    <col min="10765" max="10767" width="4.7109375" style="4" customWidth="1"/>
    <col min="10768" max="10768" width="1.7109375" style="4" customWidth="1"/>
    <col min="10769" max="10771" width="4.7109375" style="4" customWidth="1"/>
    <col min="10772" max="10772" width="1.7109375" style="4" customWidth="1"/>
    <col min="10773" max="10775" width="4.7109375" style="4" customWidth="1"/>
    <col min="10776" max="10776" width="1.7109375" style="4" customWidth="1"/>
    <col min="10777" max="10777" width="4.85546875" style="4" bestFit="1" customWidth="1"/>
    <col min="10778" max="10778" width="4" style="4" customWidth="1"/>
    <col min="10779" max="10779" width="5" style="4" customWidth="1"/>
    <col min="10780" max="10780" width="11.42578125" style="4"/>
    <col min="10781" max="10781" width="12.42578125" style="4" customWidth="1"/>
    <col min="10782" max="10782" width="10.85546875" style="4" customWidth="1"/>
    <col min="10783" max="10784" width="6.140625" style="4" customWidth="1"/>
    <col min="10785" max="10785" width="1.7109375" style="4" customWidth="1"/>
    <col min="10786" max="10786" width="6" style="4" customWidth="1"/>
    <col min="10787" max="10788" width="5.28515625" style="4" customWidth="1"/>
    <col min="10789" max="10789" width="1.7109375" style="4" customWidth="1"/>
    <col min="10790" max="10792" width="5.28515625" style="4" customWidth="1"/>
    <col min="10793" max="10793" width="1.7109375" style="4" customWidth="1"/>
    <col min="10794" max="10796" width="5.28515625" style="4" customWidth="1"/>
    <col min="10797" max="10797" width="1.7109375" style="4" customWidth="1"/>
    <col min="10798" max="10800" width="5.28515625" style="4" customWidth="1"/>
    <col min="10801" max="10801" width="1.7109375" style="4" customWidth="1"/>
    <col min="10802" max="10804" width="5.28515625" style="4" customWidth="1"/>
    <col min="10805" max="10805" width="1.7109375" style="4" customWidth="1"/>
    <col min="10806" max="10808" width="5.28515625" style="4" customWidth="1"/>
    <col min="10809" max="11007" width="11.42578125" style="4"/>
    <col min="11008" max="11008" width="22.7109375" style="4" customWidth="1"/>
    <col min="11009" max="11009" width="7.28515625" style="4" customWidth="1"/>
    <col min="11010" max="11010" width="6.85546875" style="4" customWidth="1"/>
    <col min="11011" max="11011" width="6" style="4" bestFit="1" customWidth="1"/>
    <col min="11012" max="11012" width="1.7109375" style="4" customWidth="1"/>
    <col min="11013" max="11013" width="6" style="4" bestFit="1" customWidth="1"/>
    <col min="11014" max="11015" width="5.42578125" style="4" customWidth="1"/>
    <col min="11016" max="11016" width="1.7109375" style="4" customWidth="1"/>
    <col min="11017" max="11019" width="5.140625" style="4" customWidth="1"/>
    <col min="11020" max="11020" width="1.7109375" style="4" customWidth="1"/>
    <col min="11021" max="11023" width="4.7109375" style="4" customWidth="1"/>
    <col min="11024" max="11024" width="1.7109375" style="4" customWidth="1"/>
    <col min="11025" max="11027" width="4.7109375" style="4" customWidth="1"/>
    <col min="11028" max="11028" width="1.7109375" style="4" customWidth="1"/>
    <col min="11029" max="11031" width="4.7109375" style="4" customWidth="1"/>
    <col min="11032" max="11032" width="1.7109375" style="4" customWidth="1"/>
    <col min="11033" max="11033" width="4.85546875" style="4" bestFit="1" customWidth="1"/>
    <col min="11034" max="11034" width="4" style="4" customWidth="1"/>
    <col min="11035" max="11035" width="5" style="4" customWidth="1"/>
    <col min="11036" max="11036" width="11.42578125" style="4"/>
    <col min="11037" max="11037" width="12.42578125" style="4" customWidth="1"/>
    <col min="11038" max="11038" width="10.85546875" style="4" customWidth="1"/>
    <col min="11039" max="11040" width="6.140625" style="4" customWidth="1"/>
    <col min="11041" max="11041" width="1.7109375" style="4" customWidth="1"/>
    <col min="11042" max="11042" width="6" style="4" customWidth="1"/>
    <col min="11043" max="11044" width="5.28515625" style="4" customWidth="1"/>
    <col min="11045" max="11045" width="1.7109375" style="4" customWidth="1"/>
    <col min="11046" max="11048" width="5.28515625" style="4" customWidth="1"/>
    <col min="11049" max="11049" width="1.7109375" style="4" customWidth="1"/>
    <col min="11050" max="11052" width="5.28515625" style="4" customWidth="1"/>
    <col min="11053" max="11053" width="1.7109375" style="4" customWidth="1"/>
    <col min="11054" max="11056" width="5.28515625" style="4" customWidth="1"/>
    <col min="11057" max="11057" width="1.7109375" style="4" customWidth="1"/>
    <col min="11058" max="11060" width="5.28515625" style="4" customWidth="1"/>
    <col min="11061" max="11061" width="1.7109375" style="4" customWidth="1"/>
    <col min="11062" max="11064" width="5.28515625" style="4" customWidth="1"/>
    <col min="11065" max="11263" width="11.42578125" style="4"/>
    <col min="11264" max="11264" width="22.7109375" style="4" customWidth="1"/>
    <col min="11265" max="11265" width="7.28515625" style="4" customWidth="1"/>
    <col min="11266" max="11266" width="6.85546875" style="4" customWidth="1"/>
    <col min="11267" max="11267" width="6" style="4" bestFit="1" customWidth="1"/>
    <col min="11268" max="11268" width="1.7109375" style="4" customWidth="1"/>
    <col min="11269" max="11269" width="6" style="4" bestFit="1" customWidth="1"/>
    <col min="11270" max="11271" width="5.42578125" style="4" customWidth="1"/>
    <col min="11272" max="11272" width="1.7109375" style="4" customWidth="1"/>
    <col min="11273" max="11275" width="5.140625" style="4" customWidth="1"/>
    <col min="11276" max="11276" width="1.7109375" style="4" customWidth="1"/>
    <col min="11277" max="11279" width="4.7109375" style="4" customWidth="1"/>
    <col min="11280" max="11280" width="1.7109375" style="4" customWidth="1"/>
    <col min="11281" max="11283" width="4.7109375" style="4" customWidth="1"/>
    <col min="11284" max="11284" width="1.7109375" style="4" customWidth="1"/>
    <col min="11285" max="11287" width="4.7109375" style="4" customWidth="1"/>
    <col min="11288" max="11288" width="1.7109375" style="4" customWidth="1"/>
    <col min="11289" max="11289" width="4.85546875" style="4" bestFit="1" customWidth="1"/>
    <col min="11290" max="11290" width="4" style="4" customWidth="1"/>
    <col min="11291" max="11291" width="5" style="4" customWidth="1"/>
    <col min="11292" max="11292" width="11.42578125" style="4"/>
    <col min="11293" max="11293" width="12.42578125" style="4" customWidth="1"/>
    <col min="11294" max="11294" width="10.85546875" style="4" customWidth="1"/>
    <col min="11295" max="11296" width="6.140625" style="4" customWidth="1"/>
    <col min="11297" max="11297" width="1.7109375" style="4" customWidth="1"/>
    <col min="11298" max="11298" width="6" style="4" customWidth="1"/>
    <col min="11299" max="11300" width="5.28515625" style="4" customWidth="1"/>
    <col min="11301" max="11301" width="1.7109375" style="4" customWidth="1"/>
    <col min="11302" max="11304" width="5.28515625" style="4" customWidth="1"/>
    <col min="11305" max="11305" width="1.7109375" style="4" customWidth="1"/>
    <col min="11306" max="11308" width="5.28515625" style="4" customWidth="1"/>
    <col min="11309" max="11309" width="1.7109375" style="4" customWidth="1"/>
    <col min="11310" max="11312" width="5.28515625" style="4" customWidth="1"/>
    <col min="11313" max="11313" width="1.7109375" style="4" customWidth="1"/>
    <col min="11314" max="11316" width="5.28515625" style="4" customWidth="1"/>
    <col min="11317" max="11317" width="1.7109375" style="4" customWidth="1"/>
    <col min="11318" max="11320" width="5.28515625" style="4" customWidth="1"/>
    <col min="11321" max="11519" width="11.42578125" style="4"/>
    <col min="11520" max="11520" width="22.7109375" style="4" customWidth="1"/>
    <col min="11521" max="11521" width="7.28515625" style="4" customWidth="1"/>
    <col min="11522" max="11522" width="6.85546875" style="4" customWidth="1"/>
    <col min="11523" max="11523" width="6" style="4" bestFit="1" customWidth="1"/>
    <col min="11524" max="11524" width="1.7109375" style="4" customWidth="1"/>
    <col min="11525" max="11525" width="6" style="4" bestFit="1" customWidth="1"/>
    <col min="11526" max="11527" width="5.42578125" style="4" customWidth="1"/>
    <col min="11528" max="11528" width="1.7109375" style="4" customWidth="1"/>
    <col min="11529" max="11531" width="5.140625" style="4" customWidth="1"/>
    <col min="11532" max="11532" width="1.7109375" style="4" customWidth="1"/>
    <col min="11533" max="11535" width="4.7109375" style="4" customWidth="1"/>
    <col min="11536" max="11536" width="1.7109375" style="4" customWidth="1"/>
    <col min="11537" max="11539" width="4.7109375" style="4" customWidth="1"/>
    <col min="11540" max="11540" width="1.7109375" style="4" customWidth="1"/>
    <col min="11541" max="11543" width="4.7109375" style="4" customWidth="1"/>
    <col min="11544" max="11544" width="1.7109375" style="4" customWidth="1"/>
    <col min="11545" max="11545" width="4.85546875" style="4" bestFit="1" customWidth="1"/>
    <col min="11546" max="11546" width="4" style="4" customWidth="1"/>
    <col min="11547" max="11547" width="5" style="4" customWidth="1"/>
    <col min="11548" max="11548" width="11.42578125" style="4"/>
    <col min="11549" max="11549" width="12.42578125" style="4" customWidth="1"/>
    <col min="11550" max="11550" width="10.85546875" style="4" customWidth="1"/>
    <col min="11551" max="11552" width="6.140625" style="4" customWidth="1"/>
    <col min="11553" max="11553" width="1.7109375" style="4" customWidth="1"/>
    <col min="11554" max="11554" width="6" style="4" customWidth="1"/>
    <col min="11555" max="11556" width="5.28515625" style="4" customWidth="1"/>
    <col min="11557" max="11557" width="1.7109375" style="4" customWidth="1"/>
    <col min="11558" max="11560" width="5.28515625" style="4" customWidth="1"/>
    <col min="11561" max="11561" width="1.7109375" style="4" customWidth="1"/>
    <col min="11562" max="11564" width="5.28515625" style="4" customWidth="1"/>
    <col min="11565" max="11565" width="1.7109375" style="4" customWidth="1"/>
    <col min="11566" max="11568" width="5.28515625" style="4" customWidth="1"/>
    <col min="11569" max="11569" width="1.7109375" style="4" customWidth="1"/>
    <col min="11570" max="11572" width="5.28515625" style="4" customWidth="1"/>
    <col min="11573" max="11573" width="1.7109375" style="4" customWidth="1"/>
    <col min="11574" max="11576" width="5.28515625" style="4" customWidth="1"/>
    <col min="11577" max="11775" width="11.42578125" style="4"/>
    <col min="11776" max="11776" width="22.7109375" style="4" customWidth="1"/>
    <col min="11777" max="11777" width="7.28515625" style="4" customWidth="1"/>
    <col min="11778" max="11778" width="6.85546875" style="4" customWidth="1"/>
    <col min="11779" max="11779" width="6" style="4" bestFit="1" customWidth="1"/>
    <col min="11780" max="11780" width="1.7109375" style="4" customWidth="1"/>
    <col min="11781" max="11781" width="6" style="4" bestFit="1" customWidth="1"/>
    <col min="11782" max="11783" width="5.42578125" style="4" customWidth="1"/>
    <col min="11784" max="11784" width="1.7109375" style="4" customWidth="1"/>
    <col min="11785" max="11787" width="5.140625" style="4" customWidth="1"/>
    <col min="11788" max="11788" width="1.7109375" style="4" customWidth="1"/>
    <col min="11789" max="11791" width="4.7109375" style="4" customWidth="1"/>
    <col min="11792" max="11792" width="1.7109375" style="4" customWidth="1"/>
    <col min="11793" max="11795" width="4.7109375" style="4" customWidth="1"/>
    <col min="11796" max="11796" width="1.7109375" style="4" customWidth="1"/>
    <col min="11797" max="11799" width="4.7109375" style="4" customWidth="1"/>
    <col min="11800" max="11800" width="1.7109375" style="4" customWidth="1"/>
    <col min="11801" max="11801" width="4.85546875" style="4" bestFit="1" customWidth="1"/>
    <col min="11802" max="11802" width="4" style="4" customWidth="1"/>
    <col min="11803" max="11803" width="5" style="4" customWidth="1"/>
    <col min="11804" max="11804" width="11.42578125" style="4"/>
    <col min="11805" max="11805" width="12.42578125" style="4" customWidth="1"/>
    <col min="11806" max="11806" width="10.85546875" style="4" customWidth="1"/>
    <col min="11807" max="11808" width="6.140625" style="4" customWidth="1"/>
    <col min="11809" max="11809" width="1.7109375" style="4" customWidth="1"/>
    <col min="11810" max="11810" width="6" style="4" customWidth="1"/>
    <col min="11811" max="11812" width="5.28515625" style="4" customWidth="1"/>
    <col min="11813" max="11813" width="1.7109375" style="4" customWidth="1"/>
    <col min="11814" max="11816" width="5.28515625" style="4" customWidth="1"/>
    <col min="11817" max="11817" width="1.7109375" style="4" customWidth="1"/>
    <col min="11818" max="11820" width="5.28515625" style="4" customWidth="1"/>
    <col min="11821" max="11821" width="1.7109375" style="4" customWidth="1"/>
    <col min="11822" max="11824" width="5.28515625" style="4" customWidth="1"/>
    <col min="11825" max="11825" width="1.7109375" style="4" customWidth="1"/>
    <col min="11826" max="11828" width="5.28515625" style="4" customWidth="1"/>
    <col min="11829" max="11829" width="1.7109375" style="4" customWidth="1"/>
    <col min="11830" max="11832" width="5.28515625" style="4" customWidth="1"/>
    <col min="11833" max="12031" width="11.42578125" style="4"/>
    <col min="12032" max="12032" width="22.7109375" style="4" customWidth="1"/>
    <col min="12033" max="12033" width="7.28515625" style="4" customWidth="1"/>
    <col min="12034" max="12034" width="6.85546875" style="4" customWidth="1"/>
    <col min="12035" max="12035" width="6" style="4" bestFit="1" customWidth="1"/>
    <col min="12036" max="12036" width="1.7109375" style="4" customWidth="1"/>
    <col min="12037" max="12037" width="6" style="4" bestFit="1" customWidth="1"/>
    <col min="12038" max="12039" width="5.42578125" style="4" customWidth="1"/>
    <col min="12040" max="12040" width="1.7109375" style="4" customWidth="1"/>
    <col min="12041" max="12043" width="5.140625" style="4" customWidth="1"/>
    <col min="12044" max="12044" width="1.7109375" style="4" customWidth="1"/>
    <col min="12045" max="12047" width="4.7109375" style="4" customWidth="1"/>
    <col min="12048" max="12048" width="1.7109375" style="4" customWidth="1"/>
    <col min="12049" max="12051" width="4.7109375" style="4" customWidth="1"/>
    <col min="12052" max="12052" width="1.7109375" style="4" customWidth="1"/>
    <col min="12053" max="12055" width="4.7109375" style="4" customWidth="1"/>
    <col min="12056" max="12056" width="1.7109375" style="4" customWidth="1"/>
    <col min="12057" max="12057" width="4.85546875" style="4" bestFit="1" customWidth="1"/>
    <col min="12058" max="12058" width="4" style="4" customWidth="1"/>
    <col min="12059" max="12059" width="5" style="4" customWidth="1"/>
    <col min="12060" max="12060" width="11.42578125" style="4"/>
    <col min="12061" max="12061" width="12.42578125" style="4" customWidth="1"/>
    <col min="12062" max="12062" width="10.85546875" style="4" customWidth="1"/>
    <col min="12063" max="12064" width="6.140625" style="4" customWidth="1"/>
    <col min="12065" max="12065" width="1.7109375" style="4" customWidth="1"/>
    <col min="12066" max="12066" width="6" style="4" customWidth="1"/>
    <col min="12067" max="12068" width="5.28515625" style="4" customWidth="1"/>
    <col min="12069" max="12069" width="1.7109375" style="4" customWidth="1"/>
    <col min="12070" max="12072" width="5.28515625" style="4" customWidth="1"/>
    <col min="12073" max="12073" width="1.7109375" style="4" customWidth="1"/>
    <col min="12074" max="12076" width="5.28515625" style="4" customWidth="1"/>
    <col min="12077" max="12077" width="1.7109375" style="4" customWidth="1"/>
    <col min="12078" max="12080" width="5.28515625" style="4" customWidth="1"/>
    <col min="12081" max="12081" width="1.7109375" style="4" customWidth="1"/>
    <col min="12082" max="12084" width="5.28515625" style="4" customWidth="1"/>
    <col min="12085" max="12085" width="1.7109375" style="4" customWidth="1"/>
    <col min="12086" max="12088" width="5.28515625" style="4" customWidth="1"/>
    <col min="12089" max="12287" width="11.42578125" style="4"/>
    <col min="12288" max="12288" width="22.7109375" style="4" customWidth="1"/>
    <col min="12289" max="12289" width="7.28515625" style="4" customWidth="1"/>
    <col min="12290" max="12290" width="6.85546875" style="4" customWidth="1"/>
    <col min="12291" max="12291" width="6" style="4" bestFit="1" customWidth="1"/>
    <col min="12292" max="12292" width="1.7109375" style="4" customWidth="1"/>
    <col min="12293" max="12293" width="6" style="4" bestFit="1" customWidth="1"/>
    <col min="12294" max="12295" width="5.42578125" style="4" customWidth="1"/>
    <col min="12296" max="12296" width="1.7109375" style="4" customWidth="1"/>
    <col min="12297" max="12299" width="5.140625" style="4" customWidth="1"/>
    <col min="12300" max="12300" width="1.7109375" style="4" customWidth="1"/>
    <col min="12301" max="12303" width="4.7109375" style="4" customWidth="1"/>
    <col min="12304" max="12304" width="1.7109375" style="4" customWidth="1"/>
    <col min="12305" max="12307" width="4.7109375" style="4" customWidth="1"/>
    <col min="12308" max="12308" width="1.7109375" style="4" customWidth="1"/>
    <col min="12309" max="12311" width="4.7109375" style="4" customWidth="1"/>
    <col min="12312" max="12312" width="1.7109375" style="4" customWidth="1"/>
    <col min="12313" max="12313" width="4.85546875" style="4" bestFit="1" customWidth="1"/>
    <col min="12314" max="12314" width="4" style="4" customWidth="1"/>
    <col min="12315" max="12315" width="5" style="4" customWidth="1"/>
    <col min="12316" max="12316" width="11.42578125" style="4"/>
    <col min="12317" max="12317" width="12.42578125" style="4" customWidth="1"/>
    <col min="12318" max="12318" width="10.85546875" style="4" customWidth="1"/>
    <col min="12319" max="12320" width="6.140625" style="4" customWidth="1"/>
    <col min="12321" max="12321" width="1.7109375" style="4" customWidth="1"/>
    <col min="12322" max="12322" width="6" style="4" customWidth="1"/>
    <col min="12323" max="12324" width="5.28515625" style="4" customWidth="1"/>
    <col min="12325" max="12325" width="1.7109375" style="4" customWidth="1"/>
    <col min="12326" max="12328" width="5.28515625" style="4" customWidth="1"/>
    <col min="12329" max="12329" width="1.7109375" style="4" customWidth="1"/>
    <col min="12330" max="12332" width="5.28515625" style="4" customWidth="1"/>
    <col min="12333" max="12333" width="1.7109375" style="4" customWidth="1"/>
    <col min="12334" max="12336" width="5.28515625" style="4" customWidth="1"/>
    <col min="12337" max="12337" width="1.7109375" style="4" customWidth="1"/>
    <col min="12338" max="12340" width="5.28515625" style="4" customWidth="1"/>
    <col min="12341" max="12341" width="1.7109375" style="4" customWidth="1"/>
    <col min="12342" max="12344" width="5.28515625" style="4" customWidth="1"/>
    <col min="12345" max="12543" width="11.42578125" style="4"/>
    <col min="12544" max="12544" width="22.7109375" style="4" customWidth="1"/>
    <col min="12545" max="12545" width="7.28515625" style="4" customWidth="1"/>
    <col min="12546" max="12546" width="6.85546875" style="4" customWidth="1"/>
    <col min="12547" max="12547" width="6" style="4" bestFit="1" customWidth="1"/>
    <col min="12548" max="12548" width="1.7109375" style="4" customWidth="1"/>
    <col min="12549" max="12549" width="6" style="4" bestFit="1" customWidth="1"/>
    <col min="12550" max="12551" width="5.42578125" style="4" customWidth="1"/>
    <col min="12552" max="12552" width="1.7109375" style="4" customWidth="1"/>
    <col min="12553" max="12555" width="5.140625" style="4" customWidth="1"/>
    <col min="12556" max="12556" width="1.7109375" style="4" customWidth="1"/>
    <col min="12557" max="12559" width="4.7109375" style="4" customWidth="1"/>
    <col min="12560" max="12560" width="1.7109375" style="4" customWidth="1"/>
    <col min="12561" max="12563" width="4.7109375" style="4" customWidth="1"/>
    <col min="12564" max="12564" width="1.7109375" style="4" customWidth="1"/>
    <col min="12565" max="12567" width="4.7109375" style="4" customWidth="1"/>
    <col min="12568" max="12568" width="1.7109375" style="4" customWidth="1"/>
    <col min="12569" max="12569" width="4.85546875" style="4" bestFit="1" customWidth="1"/>
    <col min="12570" max="12570" width="4" style="4" customWidth="1"/>
    <col min="12571" max="12571" width="5" style="4" customWidth="1"/>
    <col min="12572" max="12572" width="11.42578125" style="4"/>
    <col min="12573" max="12573" width="12.42578125" style="4" customWidth="1"/>
    <col min="12574" max="12574" width="10.85546875" style="4" customWidth="1"/>
    <col min="12575" max="12576" width="6.140625" style="4" customWidth="1"/>
    <col min="12577" max="12577" width="1.7109375" style="4" customWidth="1"/>
    <col min="12578" max="12578" width="6" style="4" customWidth="1"/>
    <col min="12579" max="12580" width="5.28515625" style="4" customWidth="1"/>
    <col min="12581" max="12581" width="1.7109375" style="4" customWidth="1"/>
    <col min="12582" max="12584" width="5.28515625" style="4" customWidth="1"/>
    <col min="12585" max="12585" width="1.7109375" style="4" customWidth="1"/>
    <col min="12586" max="12588" width="5.28515625" style="4" customWidth="1"/>
    <col min="12589" max="12589" width="1.7109375" style="4" customWidth="1"/>
    <col min="12590" max="12592" width="5.28515625" style="4" customWidth="1"/>
    <col min="12593" max="12593" width="1.7109375" style="4" customWidth="1"/>
    <col min="12594" max="12596" width="5.28515625" style="4" customWidth="1"/>
    <col min="12597" max="12597" width="1.7109375" style="4" customWidth="1"/>
    <col min="12598" max="12600" width="5.28515625" style="4" customWidth="1"/>
    <col min="12601" max="12799" width="11.42578125" style="4"/>
    <col min="12800" max="12800" width="22.7109375" style="4" customWidth="1"/>
    <col min="12801" max="12801" width="7.28515625" style="4" customWidth="1"/>
    <col min="12802" max="12802" width="6.85546875" style="4" customWidth="1"/>
    <col min="12803" max="12803" width="6" style="4" bestFit="1" customWidth="1"/>
    <col min="12804" max="12804" width="1.7109375" style="4" customWidth="1"/>
    <col min="12805" max="12805" width="6" style="4" bestFit="1" customWidth="1"/>
    <col min="12806" max="12807" width="5.42578125" style="4" customWidth="1"/>
    <col min="12808" max="12808" width="1.7109375" style="4" customWidth="1"/>
    <col min="12809" max="12811" width="5.140625" style="4" customWidth="1"/>
    <col min="12812" max="12812" width="1.7109375" style="4" customWidth="1"/>
    <col min="12813" max="12815" width="4.7109375" style="4" customWidth="1"/>
    <col min="12816" max="12816" width="1.7109375" style="4" customWidth="1"/>
    <col min="12817" max="12819" width="4.7109375" style="4" customWidth="1"/>
    <col min="12820" max="12820" width="1.7109375" style="4" customWidth="1"/>
    <col min="12821" max="12823" width="4.7109375" style="4" customWidth="1"/>
    <col min="12824" max="12824" width="1.7109375" style="4" customWidth="1"/>
    <col min="12825" max="12825" width="4.85546875" style="4" bestFit="1" customWidth="1"/>
    <col min="12826" max="12826" width="4" style="4" customWidth="1"/>
    <col min="12827" max="12827" width="5" style="4" customWidth="1"/>
    <col min="12828" max="12828" width="11.42578125" style="4"/>
    <col min="12829" max="12829" width="12.42578125" style="4" customWidth="1"/>
    <col min="12830" max="12830" width="10.85546875" style="4" customWidth="1"/>
    <col min="12831" max="12832" width="6.140625" style="4" customWidth="1"/>
    <col min="12833" max="12833" width="1.7109375" style="4" customWidth="1"/>
    <col min="12834" max="12834" width="6" style="4" customWidth="1"/>
    <col min="12835" max="12836" width="5.28515625" style="4" customWidth="1"/>
    <col min="12837" max="12837" width="1.7109375" style="4" customWidth="1"/>
    <col min="12838" max="12840" width="5.28515625" style="4" customWidth="1"/>
    <col min="12841" max="12841" width="1.7109375" style="4" customWidth="1"/>
    <col min="12842" max="12844" width="5.28515625" style="4" customWidth="1"/>
    <col min="12845" max="12845" width="1.7109375" style="4" customWidth="1"/>
    <col min="12846" max="12848" width="5.28515625" style="4" customWidth="1"/>
    <col min="12849" max="12849" width="1.7109375" style="4" customWidth="1"/>
    <col min="12850" max="12852" width="5.28515625" style="4" customWidth="1"/>
    <col min="12853" max="12853" width="1.7109375" style="4" customWidth="1"/>
    <col min="12854" max="12856" width="5.28515625" style="4" customWidth="1"/>
    <col min="12857" max="13055" width="11.42578125" style="4"/>
    <col min="13056" max="13056" width="22.7109375" style="4" customWidth="1"/>
    <col min="13057" max="13057" width="7.28515625" style="4" customWidth="1"/>
    <col min="13058" max="13058" width="6.85546875" style="4" customWidth="1"/>
    <col min="13059" max="13059" width="6" style="4" bestFit="1" customWidth="1"/>
    <col min="13060" max="13060" width="1.7109375" style="4" customWidth="1"/>
    <col min="13061" max="13061" width="6" style="4" bestFit="1" customWidth="1"/>
    <col min="13062" max="13063" width="5.42578125" style="4" customWidth="1"/>
    <col min="13064" max="13064" width="1.7109375" style="4" customWidth="1"/>
    <col min="13065" max="13067" width="5.140625" style="4" customWidth="1"/>
    <col min="13068" max="13068" width="1.7109375" style="4" customWidth="1"/>
    <col min="13069" max="13071" width="4.7109375" style="4" customWidth="1"/>
    <col min="13072" max="13072" width="1.7109375" style="4" customWidth="1"/>
    <col min="13073" max="13075" width="4.7109375" style="4" customWidth="1"/>
    <col min="13076" max="13076" width="1.7109375" style="4" customWidth="1"/>
    <col min="13077" max="13079" width="4.7109375" style="4" customWidth="1"/>
    <col min="13080" max="13080" width="1.7109375" style="4" customWidth="1"/>
    <col min="13081" max="13081" width="4.85546875" style="4" bestFit="1" customWidth="1"/>
    <col min="13082" max="13082" width="4" style="4" customWidth="1"/>
    <col min="13083" max="13083" width="5" style="4" customWidth="1"/>
    <col min="13084" max="13084" width="11.42578125" style="4"/>
    <col min="13085" max="13085" width="12.42578125" style="4" customWidth="1"/>
    <col min="13086" max="13086" width="10.85546875" style="4" customWidth="1"/>
    <col min="13087" max="13088" width="6.140625" style="4" customWidth="1"/>
    <col min="13089" max="13089" width="1.7109375" style="4" customWidth="1"/>
    <col min="13090" max="13090" width="6" style="4" customWidth="1"/>
    <col min="13091" max="13092" width="5.28515625" style="4" customWidth="1"/>
    <col min="13093" max="13093" width="1.7109375" style="4" customWidth="1"/>
    <col min="13094" max="13096" width="5.28515625" style="4" customWidth="1"/>
    <col min="13097" max="13097" width="1.7109375" style="4" customWidth="1"/>
    <col min="13098" max="13100" width="5.28515625" style="4" customWidth="1"/>
    <col min="13101" max="13101" width="1.7109375" style="4" customWidth="1"/>
    <col min="13102" max="13104" width="5.28515625" style="4" customWidth="1"/>
    <col min="13105" max="13105" width="1.7109375" style="4" customWidth="1"/>
    <col min="13106" max="13108" width="5.28515625" style="4" customWidth="1"/>
    <col min="13109" max="13109" width="1.7109375" style="4" customWidth="1"/>
    <col min="13110" max="13112" width="5.28515625" style="4" customWidth="1"/>
    <col min="13113" max="13311" width="11.42578125" style="4"/>
    <col min="13312" max="13312" width="22.7109375" style="4" customWidth="1"/>
    <col min="13313" max="13313" width="7.28515625" style="4" customWidth="1"/>
    <col min="13314" max="13314" width="6.85546875" style="4" customWidth="1"/>
    <col min="13315" max="13315" width="6" style="4" bestFit="1" customWidth="1"/>
    <col min="13316" max="13316" width="1.7109375" style="4" customWidth="1"/>
    <col min="13317" max="13317" width="6" style="4" bestFit="1" customWidth="1"/>
    <col min="13318" max="13319" width="5.42578125" style="4" customWidth="1"/>
    <col min="13320" max="13320" width="1.7109375" style="4" customWidth="1"/>
    <col min="13321" max="13323" width="5.140625" style="4" customWidth="1"/>
    <col min="13324" max="13324" width="1.7109375" style="4" customWidth="1"/>
    <col min="13325" max="13327" width="4.7109375" style="4" customWidth="1"/>
    <col min="13328" max="13328" width="1.7109375" style="4" customWidth="1"/>
    <col min="13329" max="13331" width="4.7109375" style="4" customWidth="1"/>
    <col min="13332" max="13332" width="1.7109375" style="4" customWidth="1"/>
    <col min="13333" max="13335" width="4.7109375" style="4" customWidth="1"/>
    <col min="13336" max="13336" width="1.7109375" style="4" customWidth="1"/>
    <col min="13337" max="13337" width="4.85546875" style="4" bestFit="1" customWidth="1"/>
    <col min="13338" max="13338" width="4" style="4" customWidth="1"/>
    <col min="13339" max="13339" width="5" style="4" customWidth="1"/>
    <col min="13340" max="13340" width="11.42578125" style="4"/>
    <col min="13341" max="13341" width="12.42578125" style="4" customWidth="1"/>
    <col min="13342" max="13342" width="10.85546875" style="4" customWidth="1"/>
    <col min="13343" max="13344" width="6.140625" style="4" customWidth="1"/>
    <col min="13345" max="13345" width="1.7109375" style="4" customWidth="1"/>
    <col min="13346" max="13346" width="6" style="4" customWidth="1"/>
    <col min="13347" max="13348" width="5.28515625" style="4" customWidth="1"/>
    <col min="13349" max="13349" width="1.7109375" style="4" customWidth="1"/>
    <col min="13350" max="13352" width="5.28515625" style="4" customWidth="1"/>
    <col min="13353" max="13353" width="1.7109375" style="4" customWidth="1"/>
    <col min="13354" max="13356" width="5.28515625" style="4" customWidth="1"/>
    <col min="13357" max="13357" width="1.7109375" style="4" customWidth="1"/>
    <col min="13358" max="13360" width="5.28515625" style="4" customWidth="1"/>
    <col min="13361" max="13361" width="1.7109375" style="4" customWidth="1"/>
    <col min="13362" max="13364" width="5.28515625" style="4" customWidth="1"/>
    <col min="13365" max="13365" width="1.7109375" style="4" customWidth="1"/>
    <col min="13366" max="13368" width="5.28515625" style="4" customWidth="1"/>
    <col min="13369" max="13567" width="11.42578125" style="4"/>
    <col min="13568" max="13568" width="22.7109375" style="4" customWidth="1"/>
    <col min="13569" max="13569" width="7.28515625" style="4" customWidth="1"/>
    <col min="13570" max="13570" width="6.85546875" style="4" customWidth="1"/>
    <col min="13571" max="13571" width="6" style="4" bestFit="1" customWidth="1"/>
    <col min="13572" max="13572" width="1.7109375" style="4" customWidth="1"/>
    <col min="13573" max="13573" width="6" style="4" bestFit="1" customWidth="1"/>
    <col min="13574" max="13575" width="5.42578125" style="4" customWidth="1"/>
    <col min="13576" max="13576" width="1.7109375" style="4" customWidth="1"/>
    <col min="13577" max="13579" width="5.140625" style="4" customWidth="1"/>
    <col min="13580" max="13580" width="1.7109375" style="4" customWidth="1"/>
    <col min="13581" max="13583" width="4.7109375" style="4" customWidth="1"/>
    <col min="13584" max="13584" width="1.7109375" style="4" customWidth="1"/>
    <col min="13585" max="13587" width="4.7109375" style="4" customWidth="1"/>
    <col min="13588" max="13588" width="1.7109375" style="4" customWidth="1"/>
    <col min="13589" max="13591" width="4.7109375" style="4" customWidth="1"/>
    <col min="13592" max="13592" width="1.7109375" style="4" customWidth="1"/>
    <col min="13593" max="13593" width="4.85546875" style="4" bestFit="1" customWidth="1"/>
    <col min="13594" max="13594" width="4" style="4" customWidth="1"/>
    <col min="13595" max="13595" width="5" style="4" customWidth="1"/>
    <col min="13596" max="13596" width="11.42578125" style="4"/>
    <col min="13597" max="13597" width="12.42578125" style="4" customWidth="1"/>
    <col min="13598" max="13598" width="10.85546875" style="4" customWidth="1"/>
    <col min="13599" max="13600" width="6.140625" style="4" customWidth="1"/>
    <col min="13601" max="13601" width="1.7109375" style="4" customWidth="1"/>
    <col min="13602" max="13602" width="6" style="4" customWidth="1"/>
    <col min="13603" max="13604" width="5.28515625" style="4" customWidth="1"/>
    <col min="13605" max="13605" width="1.7109375" style="4" customWidth="1"/>
    <col min="13606" max="13608" width="5.28515625" style="4" customWidth="1"/>
    <col min="13609" max="13609" width="1.7109375" style="4" customWidth="1"/>
    <col min="13610" max="13612" width="5.28515625" style="4" customWidth="1"/>
    <col min="13613" max="13613" width="1.7109375" style="4" customWidth="1"/>
    <col min="13614" max="13616" width="5.28515625" style="4" customWidth="1"/>
    <col min="13617" max="13617" width="1.7109375" style="4" customWidth="1"/>
    <col min="13618" max="13620" width="5.28515625" style="4" customWidth="1"/>
    <col min="13621" max="13621" width="1.7109375" style="4" customWidth="1"/>
    <col min="13622" max="13624" width="5.28515625" style="4" customWidth="1"/>
    <col min="13625" max="13823" width="11.42578125" style="4"/>
    <col min="13824" max="13824" width="22.7109375" style="4" customWidth="1"/>
    <col min="13825" max="13825" width="7.28515625" style="4" customWidth="1"/>
    <col min="13826" max="13826" width="6.85546875" style="4" customWidth="1"/>
    <col min="13827" max="13827" width="6" style="4" bestFit="1" customWidth="1"/>
    <col min="13828" max="13828" width="1.7109375" style="4" customWidth="1"/>
    <col min="13829" max="13829" width="6" style="4" bestFit="1" customWidth="1"/>
    <col min="13830" max="13831" width="5.42578125" style="4" customWidth="1"/>
    <col min="13832" max="13832" width="1.7109375" style="4" customWidth="1"/>
    <col min="13833" max="13835" width="5.140625" style="4" customWidth="1"/>
    <col min="13836" max="13836" width="1.7109375" style="4" customWidth="1"/>
    <col min="13837" max="13839" width="4.7109375" style="4" customWidth="1"/>
    <col min="13840" max="13840" width="1.7109375" style="4" customWidth="1"/>
    <col min="13841" max="13843" width="4.7109375" style="4" customWidth="1"/>
    <col min="13844" max="13844" width="1.7109375" style="4" customWidth="1"/>
    <col min="13845" max="13847" width="4.7109375" style="4" customWidth="1"/>
    <col min="13848" max="13848" width="1.7109375" style="4" customWidth="1"/>
    <col min="13849" max="13849" width="4.85546875" style="4" bestFit="1" customWidth="1"/>
    <col min="13850" max="13850" width="4" style="4" customWidth="1"/>
    <col min="13851" max="13851" width="5" style="4" customWidth="1"/>
    <col min="13852" max="13852" width="11.42578125" style="4"/>
    <col min="13853" max="13853" width="12.42578125" style="4" customWidth="1"/>
    <col min="13854" max="13854" width="10.85546875" style="4" customWidth="1"/>
    <col min="13855" max="13856" width="6.140625" style="4" customWidth="1"/>
    <col min="13857" max="13857" width="1.7109375" style="4" customWidth="1"/>
    <col min="13858" max="13858" width="6" style="4" customWidth="1"/>
    <col min="13859" max="13860" width="5.28515625" style="4" customWidth="1"/>
    <col min="13861" max="13861" width="1.7109375" style="4" customWidth="1"/>
    <col min="13862" max="13864" width="5.28515625" style="4" customWidth="1"/>
    <col min="13865" max="13865" width="1.7109375" style="4" customWidth="1"/>
    <col min="13866" max="13868" width="5.28515625" style="4" customWidth="1"/>
    <col min="13869" max="13869" width="1.7109375" style="4" customWidth="1"/>
    <col min="13870" max="13872" width="5.28515625" style="4" customWidth="1"/>
    <col min="13873" max="13873" width="1.7109375" style="4" customWidth="1"/>
    <col min="13874" max="13876" width="5.28515625" style="4" customWidth="1"/>
    <col min="13877" max="13877" width="1.7109375" style="4" customWidth="1"/>
    <col min="13878" max="13880" width="5.28515625" style="4" customWidth="1"/>
    <col min="13881" max="14079" width="11.42578125" style="4"/>
    <col min="14080" max="14080" width="22.7109375" style="4" customWidth="1"/>
    <col min="14081" max="14081" width="7.28515625" style="4" customWidth="1"/>
    <col min="14082" max="14082" width="6.85546875" style="4" customWidth="1"/>
    <col min="14083" max="14083" width="6" style="4" bestFit="1" customWidth="1"/>
    <col min="14084" max="14084" width="1.7109375" style="4" customWidth="1"/>
    <col min="14085" max="14085" width="6" style="4" bestFit="1" customWidth="1"/>
    <col min="14086" max="14087" width="5.42578125" style="4" customWidth="1"/>
    <col min="14088" max="14088" width="1.7109375" style="4" customWidth="1"/>
    <col min="14089" max="14091" width="5.140625" style="4" customWidth="1"/>
    <col min="14092" max="14092" width="1.7109375" style="4" customWidth="1"/>
    <col min="14093" max="14095" width="4.7109375" style="4" customWidth="1"/>
    <col min="14096" max="14096" width="1.7109375" style="4" customWidth="1"/>
    <col min="14097" max="14099" width="4.7109375" style="4" customWidth="1"/>
    <col min="14100" max="14100" width="1.7109375" style="4" customWidth="1"/>
    <col min="14101" max="14103" width="4.7109375" style="4" customWidth="1"/>
    <col min="14104" max="14104" width="1.7109375" style="4" customWidth="1"/>
    <col min="14105" max="14105" width="4.85546875" style="4" bestFit="1" customWidth="1"/>
    <col min="14106" max="14106" width="4" style="4" customWidth="1"/>
    <col min="14107" max="14107" width="5" style="4" customWidth="1"/>
    <col min="14108" max="14108" width="11.42578125" style="4"/>
    <col min="14109" max="14109" width="12.42578125" style="4" customWidth="1"/>
    <col min="14110" max="14110" width="10.85546875" style="4" customWidth="1"/>
    <col min="14111" max="14112" width="6.140625" style="4" customWidth="1"/>
    <col min="14113" max="14113" width="1.7109375" style="4" customWidth="1"/>
    <col min="14114" max="14114" width="6" style="4" customWidth="1"/>
    <col min="14115" max="14116" width="5.28515625" style="4" customWidth="1"/>
    <col min="14117" max="14117" width="1.7109375" style="4" customWidth="1"/>
    <col min="14118" max="14120" width="5.28515625" style="4" customWidth="1"/>
    <col min="14121" max="14121" width="1.7109375" style="4" customWidth="1"/>
    <col min="14122" max="14124" width="5.28515625" style="4" customWidth="1"/>
    <col min="14125" max="14125" width="1.7109375" style="4" customWidth="1"/>
    <col min="14126" max="14128" width="5.28515625" style="4" customWidth="1"/>
    <col min="14129" max="14129" width="1.7109375" style="4" customWidth="1"/>
    <col min="14130" max="14132" width="5.28515625" style="4" customWidth="1"/>
    <col min="14133" max="14133" width="1.7109375" style="4" customWidth="1"/>
    <col min="14134" max="14136" width="5.28515625" style="4" customWidth="1"/>
    <col min="14137" max="14335" width="11.42578125" style="4"/>
    <col min="14336" max="14336" width="22.7109375" style="4" customWidth="1"/>
    <col min="14337" max="14337" width="7.28515625" style="4" customWidth="1"/>
    <col min="14338" max="14338" width="6.85546875" style="4" customWidth="1"/>
    <col min="14339" max="14339" width="6" style="4" bestFit="1" customWidth="1"/>
    <col min="14340" max="14340" width="1.7109375" style="4" customWidth="1"/>
    <col min="14341" max="14341" width="6" style="4" bestFit="1" customWidth="1"/>
    <col min="14342" max="14343" width="5.42578125" style="4" customWidth="1"/>
    <col min="14344" max="14344" width="1.7109375" style="4" customWidth="1"/>
    <col min="14345" max="14347" width="5.140625" style="4" customWidth="1"/>
    <col min="14348" max="14348" width="1.7109375" style="4" customWidth="1"/>
    <col min="14349" max="14351" width="4.7109375" style="4" customWidth="1"/>
    <col min="14352" max="14352" width="1.7109375" style="4" customWidth="1"/>
    <col min="14353" max="14355" width="4.7109375" style="4" customWidth="1"/>
    <col min="14356" max="14356" width="1.7109375" style="4" customWidth="1"/>
    <col min="14357" max="14359" width="4.7109375" style="4" customWidth="1"/>
    <col min="14360" max="14360" width="1.7109375" style="4" customWidth="1"/>
    <col min="14361" max="14361" width="4.85546875" style="4" bestFit="1" customWidth="1"/>
    <col min="14362" max="14362" width="4" style="4" customWidth="1"/>
    <col min="14363" max="14363" width="5" style="4" customWidth="1"/>
    <col min="14364" max="14364" width="11.42578125" style="4"/>
    <col min="14365" max="14365" width="12.42578125" style="4" customWidth="1"/>
    <col min="14366" max="14366" width="10.85546875" style="4" customWidth="1"/>
    <col min="14367" max="14368" width="6.140625" style="4" customWidth="1"/>
    <col min="14369" max="14369" width="1.7109375" style="4" customWidth="1"/>
    <col min="14370" max="14370" width="6" style="4" customWidth="1"/>
    <col min="14371" max="14372" width="5.28515625" style="4" customWidth="1"/>
    <col min="14373" max="14373" width="1.7109375" style="4" customWidth="1"/>
    <col min="14374" max="14376" width="5.28515625" style="4" customWidth="1"/>
    <col min="14377" max="14377" width="1.7109375" style="4" customWidth="1"/>
    <col min="14378" max="14380" width="5.28515625" style="4" customWidth="1"/>
    <col min="14381" max="14381" width="1.7109375" style="4" customWidth="1"/>
    <col min="14382" max="14384" width="5.28515625" style="4" customWidth="1"/>
    <col min="14385" max="14385" width="1.7109375" style="4" customWidth="1"/>
    <col min="14386" max="14388" width="5.28515625" style="4" customWidth="1"/>
    <col min="14389" max="14389" width="1.7109375" style="4" customWidth="1"/>
    <col min="14390" max="14392" width="5.28515625" style="4" customWidth="1"/>
    <col min="14393" max="14591" width="11.42578125" style="4"/>
    <col min="14592" max="14592" width="22.7109375" style="4" customWidth="1"/>
    <col min="14593" max="14593" width="7.28515625" style="4" customWidth="1"/>
    <col min="14594" max="14594" width="6.85546875" style="4" customWidth="1"/>
    <col min="14595" max="14595" width="6" style="4" bestFit="1" customWidth="1"/>
    <col min="14596" max="14596" width="1.7109375" style="4" customWidth="1"/>
    <col min="14597" max="14597" width="6" style="4" bestFit="1" customWidth="1"/>
    <col min="14598" max="14599" width="5.42578125" style="4" customWidth="1"/>
    <col min="14600" max="14600" width="1.7109375" style="4" customWidth="1"/>
    <col min="14601" max="14603" width="5.140625" style="4" customWidth="1"/>
    <col min="14604" max="14604" width="1.7109375" style="4" customWidth="1"/>
    <col min="14605" max="14607" width="4.7109375" style="4" customWidth="1"/>
    <col min="14608" max="14608" width="1.7109375" style="4" customWidth="1"/>
    <col min="14609" max="14611" width="4.7109375" style="4" customWidth="1"/>
    <col min="14612" max="14612" width="1.7109375" style="4" customWidth="1"/>
    <col min="14613" max="14615" width="4.7109375" style="4" customWidth="1"/>
    <col min="14616" max="14616" width="1.7109375" style="4" customWidth="1"/>
    <col min="14617" max="14617" width="4.85546875" style="4" bestFit="1" customWidth="1"/>
    <col min="14618" max="14618" width="4" style="4" customWidth="1"/>
    <col min="14619" max="14619" width="5" style="4" customWidth="1"/>
    <col min="14620" max="14620" width="11.42578125" style="4"/>
    <col min="14621" max="14621" width="12.42578125" style="4" customWidth="1"/>
    <col min="14622" max="14622" width="10.85546875" style="4" customWidth="1"/>
    <col min="14623" max="14624" width="6.140625" style="4" customWidth="1"/>
    <col min="14625" max="14625" width="1.7109375" style="4" customWidth="1"/>
    <col min="14626" max="14626" width="6" style="4" customWidth="1"/>
    <col min="14627" max="14628" width="5.28515625" style="4" customWidth="1"/>
    <col min="14629" max="14629" width="1.7109375" style="4" customWidth="1"/>
    <col min="14630" max="14632" width="5.28515625" style="4" customWidth="1"/>
    <col min="14633" max="14633" width="1.7109375" style="4" customWidth="1"/>
    <col min="14634" max="14636" width="5.28515625" style="4" customWidth="1"/>
    <col min="14637" max="14637" width="1.7109375" style="4" customWidth="1"/>
    <col min="14638" max="14640" width="5.28515625" style="4" customWidth="1"/>
    <col min="14641" max="14641" width="1.7109375" style="4" customWidth="1"/>
    <col min="14642" max="14644" width="5.28515625" style="4" customWidth="1"/>
    <col min="14645" max="14645" width="1.7109375" style="4" customWidth="1"/>
    <col min="14646" max="14648" width="5.28515625" style="4" customWidth="1"/>
    <col min="14649" max="14847" width="11.42578125" style="4"/>
    <col min="14848" max="14848" width="22.7109375" style="4" customWidth="1"/>
    <col min="14849" max="14849" width="7.28515625" style="4" customWidth="1"/>
    <col min="14850" max="14850" width="6.85546875" style="4" customWidth="1"/>
    <col min="14851" max="14851" width="6" style="4" bestFit="1" customWidth="1"/>
    <col min="14852" max="14852" width="1.7109375" style="4" customWidth="1"/>
    <col min="14853" max="14853" width="6" style="4" bestFit="1" customWidth="1"/>
    <col min="14854" max="14855" width="5.42578125" style="4" customWidth="1"/>
    <col min="14856" max="14856" width="1.7109375" style="4" customWidth="1"/>
    <col min="14857" max="14859" width="5.140625" style="4" customWidth="1"/>
    <col min="14860" max="14860" width="1.7109375" style="4" customWidth="1"/>
    <col min="14861" max="14863" width="4.7109375" style="4" customWidth="1"/>
    <col min="14864" max="14864" width="1.7109375" style="4" customWidth="1"/>
    <col min="14865" max="14867" width="4.7109375" style="4" customWidth="1"/>
    <col min="14868" max="14868" width="1.7109375" style="4" customWidth="1"/>
    <col min="14869" max="14871" width="4.7109375" style="4" customWidth="1"/>
    <col min="14872" max="14872" width="1.7109375" style="4" customWidth="1"/>
    <col min="14873" max="14873" width="4.85546875" style="4" bestFit="1" customWidth="1"/>
    <col min="14874" max="14874" width="4" style="4" customWidth="1"/>
    <col min="14875" max="14875" width="5" style="4" customWidth="1"/>
    <col min="14876" max="14876" width="11.42578125" style="4"/>
    <col min="14877" max="14877" width="12.42578125" style="4" customWidth="1"/>
    <col min="14878" max="14878" width="10.85546875" style="4" customWidth="1"/>
    <col min="14879" max="14880" width="6.140625" style="4" customWidth="1"/>
    <col min="14881" max="14881" width="1.7109375" style="4" customWidth="1"/>
    <col min="14882" max="14882" width="6" style="4" customWidth="1"/>
    <col min="14883" max="14884" width="5.28515625" style="4" customWidth="1"/>
    <col min="14885" max="14885" width="1.7109375" style="4" customWidth="1"/>
    <col min="14886" max="14888" width="5.28515625" style="4" customWidth="1"/>
    <col min="14889" max="14889" width="1.7109375" style="4" customWidth="1"/>
    <col min="14890" max="14892" width="5.28515625" style="4" customWidth="1"/>
    <col min="14893" max="14893" width="1.7109375" style="4" customWidth="1"/>
    <col min="14894" max="14896" width="5.28515625" style="4" customWidth="1"/>
    <col min="14897" max="14897" width="1.7109375" style="4" customWidth="1"/>
    <col min="14898" max="14900" width="5.28515625" style="4" customWidth="1"/>
    <col min="14901" max="14901" width="1.7109375" style="4" customWidth="1"/>
    <col min="14902" max="14904" width="5.28515625" style="4" customWidth="1"/>
    <col min="14905" max="15103" width="11.42578125" style="4"/>
    <col min="15104" max="15104" width="22.7109375" style="4" customWidth="1"/>
    <col min="15105" max="15105" width="7.28515625" style="4" customWidth="1"/>
    <col min="15106" max="15106" width="6.85546875" style="4" customWidth="1"/>
    <col min="15107" max="15107" width="6" style="4" bestFit="1" customWidth="1"/>
    <col min="15108" max="15108" width="1.7109375" style="4" customWidth="1"/>
    <col min="15109" max="15109" width="6" style="4" bestFit="1" customWidth="1"/>
    <col min="15110" max="15111" width="5.42578125" style="4" customWidth="1"/>
    <col min="15112" max="15112" width="1.7109375" style="4" customWidth="1"/>
    <col min="15113" max="15115" width="5.140625" style="4" customWidth="1"/>
    <col min="15116" max="15116" width="1.7109375" style="4" customWidth="1"/>
    <col min="15117" max="15119" width="4.7109375" style="4" customWidth="1"/>
    <col min="15120" max="15120" width="1.7109375" style="4" customWidth="1"/>
    <col min="15121" max="15123" width="4.7109375" style="4" customWidth="1"/>
    <col min="15124" max="15124" width="1.7109375" style="4" customWidth="1"/>
    <col min="15125" max="15127" width="4.7109375" style="4" customWidth="1"/>
    <col min="15128" max="15128" width="1.7109375" style="4" customWidth="1"/>
    <col min="15129" max="15129" width="4.85546875" style="4" bestFit="1" customWidth="1"/>
    <col min="15130" max="15130" width="4" style="4" customWidth="1"/>
    <col min="15131" max="15131" width="5" style="4" customWidth="1"/>
    <col min="15132" max="15132" width="11.42578125" style="4"/>
    <col min="15133" max="15133" width="12.42578125" style="4" customWidth="1"/>
    <col min="15134" max="15134" width="10.85546875" style="4" customWidth="1"/>
    <col min="15135" max="15136" width="6.140625" style="4" customWidth="1"/>
    <col min="15137" max="15137" width="1.7109375" style="4" customWidth="1"/>
    <col min="15138" max="15138" width="6" style="4" customWidth="1"/>
    <col min="15139" max="15140" width="5.28515625" style="4" customWidth="1"/>
    <col min="15141" max="15141" width="1.7109375" style="4" customWidth="1"/>
    <col min="15142" max="15144" width="5.28515625" style="4" customWidth="1"/>
    <col min="15145" max="15145" width="1.7109375" style="4" customWidth="1"/>
    <col min="15146" max="15148" width="5.28515625" style="4" customWidth="1"/>
    <col min="15149" max="15149" width="1.7109375" style="4" customWidth="1"/>
    <col min="15150" max="15152" width="5.28515625" style="4" customWidth="1"/>
    <col min="15153" max="15153" width="1.7109375" style="4" customWidth="1"/>
    <col min="15154" max="15156" width="5.28515625" style="4" customWidth="1"/>
    <col min="15157" max="15157" width="1.7109375" style="4" customWidth="1"/>
    <col min="15158" max="15160" width="5.28515625" style="4" customWidth="1"/>
    <col min="15161" max="15359" width="11.42578125" style="4"/>
    <col min="15360" max="15360" width="22.7109375" style="4" customWidth="1"/>
    <col min="15361" max="15361" width="7.28515625" style="4" customWidth="1"/>
    <col min="15362" max="15362" width="6.85546875" style="4" customWidth="1"/>
    <col min="15363" max="15363" width="6" style="4" bestFit="1" customWidth="1"/>
    <col min="15364" max="15364" width="1.7109375" style="4" customWidth="1"/>
    <col min="15365" max="15365" width="6" style="4" bestFit="1" customWidth="1"/>
    <col min="15366" max="15367" width="5.42578125" style="4" customWidth="1"/>
    <col min="15368" max="15368" width="1.7109375" style="4" customWidth="1"/>
    <col min="15369" max="15371" width="5.140625" style="4" customWidth="1"/>
    <col min="15372" max="15372" width="1.7109375" style="4" customWidth="1"/>
    <col min="15373" max="15375" width="4.7109375" style="4" customWidth="1"/>
    <col min="15376" max="15376" width="1.7109375" style="4" customWidth="1"/>
    <col min="15377" max="15379" width="4.7109375" style="4" customWidth="1"/>
    <col min="15380" max="15380" width="1.7109375" style="4" customWidth="1"/>
    <col min="15381" max="15383" width="4.7109375" style="4" customWidth="1"/>
    <col min="15384" max="15384" width="1.7109375" style="4" customWidth="1"/>
    <col min="15385" max="15385" width="4.85546875" style="4" bestFit="1" customWidth="1"/>
    <col min="15386" max="15386" width="4" style="4" customWidth="1"/>
    <col min="15387" max="15387" width="5" style="4" customWidth="1"/>
    <col min="15388" max="15388" width="11.42578125" style="4"/>
    <col min="15389" max="15389" width="12.42578125" style="4" customWidth="1"/>
    <col min="15390" max="15390" width="10.85546875" style="4" customWidth="1"/>
    <col min="15391" max="15392" width="6.140625" style="4" customWidth="1"/>
    <col min="15393" max="15393" width="1.7109375" style="4" customWidth="1"/>
    <col min="15394" max="15394" width="6" style="4" customWidth="1"/>
    <col min="15395" max="15396" width="5.28515625" style="4" customWidth="1"/>
    <col min="15397" max="15397" width="1.7109375" style="4" customWidth="1"/>
    <col min="15398" max="15400" width="5.28515625" style="4" customWidth="1"/>
    <col min="15401" max="15401" width="1.7109375" style="4" customWidth="1"/>
    <col min="15402" max="15404" width="5.28515625" style="4" customWidth="1"/>
    <col min="15405" max="15405" width="1.7109375" style="4" customWidth="1"/>
    <col min="15406" max="15408" width="5.28515625" style="4" customWidth="1"/>
    <col min="15409" max="15409" width="1.7109375" style="4" customWidth="1"/>
    <col min="15410" max="15412" width="5.28515625" style="4" customWidth="1"/>
    <col min="15413" max="15413" width="1.7109375" style="4" customWidth="1"/>
    <col min="15414" max="15416" width="5.28515625" style="4" customWidth="1"/>
    <col min="15417" max="15615" width="11.42578125" style="4"/>
    <col min="15616" max="15616" width="22.7109375" style="4" customWidth="1"/>
    <col min="15617" max="15617" width="7.28515625" style="4" customWidth="1"/>
    <col min="15618" max="15618" width="6.85546875" style="4" customWidth="1"/>
    <col min="15619" max="15619" width="6" style="4" bestFit="1" customWidth="1"/>
    <col min="15620" max="15620" width="1.7109375" style="4" customWidth="1"/>
    <col min="15621" max="15621" width="6" style="4" bestFit="1" customWidth="1"/>
    <col min="15622" max="15623" width="5.42578125" style="4" customWidth="1"/>
    <col min="15624" max="15624" width="1.7109375" style="4" customWidth="1"/>
    <col min="15625" max="15627" width="5.140625" style="4" customWidth="1"/>
    <col min="15628" max="15628" width="1.7109375" style="4" customWidth="1"/>
    <col min="15629" max="15631" width="4.7109375" style="4" customWidth="1"/>
    <col min="15632" max="15632" width="1.7109375" style="4" customWidth="1"/>
    <col min="15633" max="15635" width="4.7109375" style="4" customWidth="1"/>
    <col min="15636" max="15636" width="1.7109375" style="4" customWidth="1"/>
    <col min="15637" max="15639" width="4.7109375" style="4" customWidth="1"/>
    <col min="15640" max="15640" width="1.7109375" style="4" customWidth="1"/>
    <col min="15641" max="15641" width="4.85546875" style="4" bestFit="1" customWidth="1"/>
    <col min="15642" max="15642" width="4" style="4" customWidth="1"/>
    <col min="15643" max="15643" width="5" style="4" customWidth="1"/>
    <col min="15644" max="15644" width="11.42578125" style="4"/>
    <col min="15645" max="15645" width="12.42578125" style="4" customWidth="1"/>
    <col min="15646" max="15646" width="10.85546875" style="4" customWidth="1"/>
    <col min="15647" max="15648" width="6.140625" style="4" customWidth="1"/>
    <col min="15649" max="15649" width="1.7109375" style="4" customWidth="1"/>
    <col min="15650" max="15650" width="6" style="4" customWidth="1"/>
    <col min="15651" max="15652" width="5.28515625" style="4" customWidth="1"/>
    <col min="15653" max="15653" width="1.7109375" style="4" customWidth="1"/>
    <col min="15654" max="15656" width="5.28515625" style="4" customWidth="1"/>
    <col min="15657" max="15657" width="1.7109375" style="4" customWidth="1"/>
    <col min="15658" max="15660" width="5.28515625" style="4" customWidth="1"/>
    <col min="15661" max="15661" width="1.7109375" style="4" customWidth="1"/>
    <col min="15662" max="15664" width="5.28515625" style="4" customWidth="1"/>
    <col min="15665" max="15665" width="1.7109375" style="4" customWidth="1"/>
    <col min="15666" max="15668" width="5.28515625" style="4" customWidth="1"/>
    <col min="15669" max="15669" width="1.7109375" style="4" customWidth="1"/>
    <col min="15670" max="15672" width="5.28515625" style="4" customWidth="1"/>
    <col min="15673" max="15871" width="11.42578125" style="4"/>
    <col min="15872" max="15872" width="22.7109375" style="4" customWidth="1"/>
    <col min="15873" max="15873" width="7.28515625" style="4" customWidth="1"/>
    <col min="15874" max="15874" width="6.85546875" style="4" customWidth="1"/>
    <col min="15875" max="15875" width="6" style="4" bestFit="1" customWidth="1"/>
    <col min="15876" max="15876" width="1.7109375" style="4" customWidth="1"/>
    <col min="15877" max="15877" width="6" style="4" bestFit="1" customWidth="1"/>
    <col min="15878" max="15879" width="5.42578125" style="4" customWidth="1"/>
    <col min="15880" max="15880" width="1.7109375" style="4" customWidth="1"/>
    <col min="15881" max="15883" width="5.140625" style="4" customWidth="1"/>
    <col min="15884" max="15884" width="1.7109375" style="4" customWidth="1"/>
    <col min="15885" max="15887" width="4.7109375" style="4" customWidth="1"/>
    <col min="15888" max="15888" width="1.7109375" style="4" customWidth="1"/>
    <col min="15889" max="15891" width="4.7109375" style="4" customWidth="1"/>
    <col min="15892" max="15892" width="1.7109375" style="4" customWidth="1"/>
    <col min="15893" max="15895" width="4.7109375" style="4" customWidth="1"/>
    <col min="15896" max="15896" width="1.7109375" style="4" customWidth="1"/>
    <col min="15897" max="15897" width="4.85546875" style="4" bestFit="1" customWidth="1"/>
    <col min="15898" max="15898" width="4" style="4" customWidth="1"/>
    <col min="15899" max="15899" width="5" style="4" customWidth="1"/>
    <col min="15900" max="15900" width="11.42578125" style="4"/>
    <col min="15901" max="15901" width="12.42578125" style="4" customWidth="1"/>
    <col min="15902" max="15902" width="10.85546875" style="4" customWidth="1"/>
    <col min="15903" max="15904" width="6.140625" style="4" customWidth="1"/>
    <col min="15905" max="15905" width="1.7109375" style="4" customWidth="1"/>
    <col min="15906" max="15906" width="6" style="4" customWidth="1"/>
    <col min="15907" max="15908" width="5.28515625" style="4" customWidth="1"/>
    <col min="15909" max="15909" width="1.7109375" style="4" customWidth="1"/>
    <col min="15910" max="15912" width="5.28515625" style="4" customWidth="1"/>
    <col min="15913" max="15913" width="1.7109375" style="4" customWidth="1"/>
    <col min="15914" max="15916" width="5.28515625" style="4" customWidth="1"/>
    <col min="15917" max="15917" width="1.7109375" style="4" customWidth="1"/>
    <col min="15918" max="15920" width="5.28515625" style="4" customWidth="1"/>
    <col min="15921" max="15921" width="1.7109375" style="4" customWidth="1"/>
    <col min="15922" max="15924" width="5.28515625" style="4" customWidth="1"/>
    <col min="15925" max="15925" width="1.7109375" style="4" customWidth="1"/>
    <col min="15926" max="15928" width="5.28515625" style="4" customWidth="1"/>
    <col min="15929" max="16127" width="11.42578125" style="4"/>
    <col min="16128" max="16128" width="22.7109375" style="4" customWidth="1"/>
    <col min="16129" max="16129" width="7.28515625" style="4" customWidth="1"/>
    <col min="16130" max="16130" width="6.85546875" style="4" customWidth="1"/>
    <col min="16131" max="16131" width="6" style="4" bestFit="1" customWidth="1"/>
    <col min="16132" max="16132" width="1.7109375" style="4" customWidth="1"/>
    <col min="16133" max="16133" width="6" style="4" bestFit="1" customWidth="1"/>
    <col min="16134" max="16135" width="5.42578125" style="4" customWidth="1"/>
    <col min="16136" max="16136" width="1.7109375" style="4" customWidth="1"/>
    <col min="16137" max="16139" width="5.140625" style="4" customWidth="1"/>
    <col min="16140" max="16140" width="1.7109375" style="4" customWidth="1"/>
    <col min="16141" max="16143" width="4.7109375" style="4" customWidth="1"/>
    <col min="16144" max="16144" width="1.7109375" style="4" customWidth="1"/>
    <col min="16145" max="16147" width="4.7109375" style="4" customWidth="1"/>
    <col min="16148" max="16148" width="1.7109375" style="4" customWidth="1"/>
    <col min="16149" max="16151" width="4.7109375" style="4" customWidth="1"/>
    <col min="16152" max="16152" width="1.7109375" style="4" customWidth="1"/>
    <col min="16153" max="16153" width="4.85546875" style="4" bestFit="1" customWidth="1"/>
    <col min="16154" max="16154" width="4" style="4" customWidth="1"/>
    <col min="16155" max="16155" width="5" style="4" customWidth="1"/>
    <col min="16156" max="16156" width="11.42578125" style="4"/>
    <col min="16157" max="16157" width="12.42578125" style="4" customWidth="1"/>
    <col min="16158" max="16158" width="10.85546875" style="4" customWidth="1"/>
    <col min="16159" max="16160" width="6.140625" style="4" customWidth="1"/>
    <col min="16161" max="16161" width="1.7109375" style="4" customWidth="1"/>
    <col min="16162" max="16162" width="6" style="4" customWidth="1"/>
    <col min="16163" max="16164" width="5.28515625" style="4" customWidth="1"/>
    <col min="16165" max="16165" width="1.7109375" style="4" customWidth="1"/>
    <col min="16166" max="16168" width="5.28515625" style="4" customWidth="1"/>
    <col min="16169" max="16169" width="1.7109375" style="4" customWidth="1"/>
    <col min="16170" max="16172" width="5.28515625" style="4" customWidth="1"/>
    <col min="16173" max="16173" width="1.7109375" style="4" customWidth="1"/>
    <col min="16174" max="16176" width="5.28515625" style="4" customWidth="1"/>
    <col min="16177" max="16177" width="1.7109375" style="4" customWidth="1"/>
    <col min="16178" max="16180" width="5.28515625" style="4" customWidth="1"/>
    <col min="16181" max="16181" width="1.7109375" style="4" customWidth="1"/>
    <col min="16182" max="16184" width="5.28515625" style="4" customWidth="1"/>
    <col min="16185" max="16384" width="11.42578125" style="4"/>
  </cols>
  <sheetData>
    <row r="1" spans="1:61" s="37" customFormat="1" ht="14.25" customHeight="1" thickBot="1" x14ac:dyDescent="0.3">
      <c r="A1" s="327" t="s">
        <v>184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D1" s="124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G1" s="258" t="s">
        <v>232</v>
      </c>
    </row>
    <row r="2" spans="1:61" s="37" customFormat="1" ht="15" x14ac:dyDescent="0.25">
      <c r="A2" s="327" t="s">
        <v>218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D2" s="326" t="s">
        <v>219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61" s="37" customFormat="1" ht="15" x14ac:dyDescent="0.25">
      <c r="A3" s="327" t="s">
        <v>131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D3" s="326" t="s">
        <v>31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1" s="37" customFormat="1" ht="15" x14ac:dyDescent="0.25">
      <c r="A4" s="327" t="s">
        <v>130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D4" s="326" t="s">
        <v>171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61" s="37" customFormat="1" ht="15" x14ac:dyDescent="0.25">
      <c r="A5" s="327" t="s">
        <v>129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D5" s="326" t="s">
        <v>172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61" s="37" customFormat="1" ht="15.75" thickBot="1" x14ac:dyDescent="0.3">
      <c r="A6" s="42"/>
      <c r="B6" s="42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91"/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</row>
    <row r="7" spans="1:61" ht="13.5" thickBot="1" x14ac:dyDescent="0.3">
      <c r="A7" s="309" t="s">
        <v>128</v>
      </c>
      <c r="B7" s="311" t="s">
        <v>11</v>
      </c>
      <c r="C7" s="311"/>
      <c r="D7" s="311"/>
      <c r="E7" s="8"/>
      <c r="F7" s="311" t="s">
        <v>22</v>
      </c>
      <c r="G7" s="311"/>
      <c r="H7" s="311"/>
      <c r="I7" s="8"/>
      <c r="J7" s="311" t="s">
        <v>23</v>
      </c>
      <c r="K7" s="311"/>
      <c r="L7" s="311"/>
      <c r="M7" s="8"/>
      <c r="N7" s="311" t="s">
        <v>24</v>
      </c>
      <c r="O7" s="311"/>
      <c r="P7" s="311"/>
      <c r="Q7" s="8"/>
      <c r="R7" s="311" t="s">
        <v>25</v>
      </c>
      <c r="S7" s="311"/>
      <c r="T7" s="311"/>
      <c r="U7" s="8"/>
      <c r="V7" s="311" t="s">
        <v>26</v>
      </c>
      <c r="W7" s="311"/>
      <c r="X7" s="311"/>
      <c r="Y7" s="8"/>
      <c r="Z7" s="311" t="s">
        <v>27</v>
      </c>
      <c r="AA7" s="311"/>
      <c r="AB7" s="311"/>
      <c r="AC7" s="19"/>
      <c r="AD7" s="337" t="s">
        <v>128</v>
      </c>
      <c r="AE7" s="324" t="s">
        <v>11</v>
      </c>
      <c r="AF7" s="324"/>
      <c r="AG7" s="324"/>
      <c r="AH7" s="134"/>
      <c r="AI7" s="324" t="s">
        <v>22</v>
      </c>
      <c r="AJ7" s="324"/>
      <c r="AK7" s="324"/>
      <c r="AL7" s="134"/>
      <c r="AM7" s="324" t="s">
        <v>23</v>
      </c>
      <c r="AN7" s="324"/>
      <c r="AO7" s="324"/>
      <c r="AP7" s="134"/>
      <c r="AQ7" s="324" t="s">
        <v>24</v>
      </c>
      <c r="AR7" s="324"/>
      <c r="AS7" s="324"/>
      <c r="AT7" s="134"/>
      <c r="AU7" s="324" t="s">
        <v>25</v>
      </c>
      <c r="AV7" s="324"/>
      <c r="AW7" s="324"/>
      <c r="AX7" s="134"/>
      <c r="AY7" s="324" t="s">
        <v>26</v>
      </c>
      <c r="AZ7" s="324"/>
      <c r="BA7" s="324"/>
      <c r="BB7" s="200"/>
      <c r="BC7" s="324" t="s">
        <v>27</v>
      </c>
      <c r="BD7" s="324"/>
      <c r="BE7" s="324"/>
    </row>
    <row r="8" spans="1:61" ht="15.75" customHeight="1" thickBot="1" x14ac:dyDescent="0.3">
      <c r="A8" s="309"/>
      <c r="B8" s="128" t="s">
        <v>32</v>
      </c>
      <c r="C8" s="128" t="s">
        <v>33</v>
      </c>
      <c r="D8" s="128" t="s">
        <v>34</v>
      </c>
      <c r="E8" s="128"/>
      <c r="F8" s="128" t="s">
        <v>32</v>
      </c>
      <c r="G8" s="128" t="s">
        <v>33</v>
      </c>
      <c r="H8" s="128" t="s">
        <v>34</v>
      </c>
      <c r="I8" s="128"/>
      <c r="J8" s="128" t="s">
        <v>32</v>
      </c>
      <c r="K8" s="128" t="s">
        <v>33</v>
      </c>
      <c r="L8" s="128" t="s">
        <v>34</v>
      </c>
      <c r="M8" s="128"/>
      <c r="N8" s="128" t="s">
        <v>32</v>
      </c>
      <c r="O8" s="128" t="s">
        <v>33</v>
      </c>
      <c r="P8" s="128" t="s">
        <v>34</v>
      </c>
      <c r="Q8" s="128"/>
      <c r="R8" s="128" t="s">
        <v>32</v>
      </c>
      <c r="S8" s="128" t="s">
        <v>33</v>
      </c>
      <c r="T8" s="128" t="s">
        <v>34</v>
      </c>
      <c r="U8" s="128"/>
      <c r="V8" s="128" t="s">
        <v>32</v>
      </c>
      <c r="W8" s="128" t="s">
        <v>33</v>
      </c>
      <c r="X8" s="128" t="s">
        <v>34</v>
      </c>
      <c r="Y8" s="128"/>
      <c r="Z8" s="128" t="s">
        <v>32</v>
      </c>
      <c r="AA8" s="128" t="s">
        <v>33</v>
      </c>
      <c r="AB8" s="128" t="s">
        <v>34</v>
      </c>
      <c r="AC8" s="20"/>
      <c r="AD8" s="338"/>
      <c r="AE8" s="135" t="s">
        <v>32</v>
      </c>
      <c r="AF8" s="135" t="s">
        <v>33</v>
      </c>
      <c r="AG8" s="135" t="s">
        <v>34</v>
      </c>
      <c r="AH8" s="135"/>
      <c r="AI8" s="135" t="s">
        <v>32</v>
      </c>
      <c r="AJ8" s="135" t="s">
        <v>33</v>
      </c>
      <c r="AK8" s="135" t="s">
        <v>34</v>
      </c>
      <c r="AL8" s="135"/>
      <c r="AM8" s="135" t="s">
        <v>32</v>
      </c>
      <c r="AN8" s="135" t="s">
        <v>33</v>
      </c>
      <c r="AO8" s="135" t="s">
        <v>34</v>
      </c>
      <c r="AP8" s="135"/>
      <c r="AQ8" s="135" t="s">
        <v>32</v>
      </c>
      <c r="AR8" s="135" t="s">
        <v>33</v>
      </c>
      <c r="AS8" s="135" t="s">
        <v>34</v>
      </c>
      <c r="AT8" s="135"/>
      <c r="AU8" s="135" t="s">
        <v>32</v>
      </c>
      <c r="AV8" s="135" t="s">
        <v>33</v>
      </c>
      <c r="AW8" s="135" t="s">
        <v>34</v>
      </c>
      <c r="AX8" s="135"/>
      <c r="AY8" s="135" t="s">
        <v>32</v>
      </c>
      <c r="AZ8" s="135" t="s">
        <v>33</v>
      </c>
      <c r="BA8" s="135" t="s">
        <v>34</v>
      </c>
      <c r="BB8" s="135"/>
      <c r="BC8" s="135" t="s">
        <v>32</v>
      </c>
      <c r="BD8" s="135" t="s">
        <v>33</v>
      </c>
      <c r="BE8" s="135" t="s">
        <v>34</v>
      </c>
    </row>
    <row r="9" spans="1:61" s="72" customFormat="1" ht="13.5" x14ac:dyDescent="0.25">
      <c r="A9" s="329" t="s">
        <v>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102"/>
      <c r="AD9" s="200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</row>
    <row r="10" spans="1:61" ht="4.5" customHeight="1" x14ac:dyDescent="0.25">
      <c r="F10" s="45"/>
      <c r="G10" s="45"/>
      <c r="H10" s="45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</row>
    <row r="11" spans="1:61" ht="15" customHeight="1" x14ac:dyDescent="0.25">
      <c r="A11" s="32" t="s">
        <v>11</v>
      </c>
      <c r="B11" s="79">
        <f t="shared" ref="B11:D14" si="0">+B16+B21</f>
        <v>6100</v>
      </c>
      <c r="C11" s="79">
        <f t="shared" si="0"/>
        <v>3708</v>
      </c>
      <c r="D11" s="79">
        <f t="shared" si="0"/>
        <v>2392</v>
      </c>
      <c r="E11" s="79"/>
      <c r="F11" s="79">
        <f t="shared" ref="F11:H14" si="1">+F16+F21</f>
        <v>1863</v>
      </c>
      <c r="G11" s="79">
        <f t="shared" si="1"/>
        <v>1148</v>
      </c>
      <c r="H11" s="79">
        <f t="shared" si="1"/>
        <v>715</v>
      </c>
      <c r="I11" s="79"/>
      <c r="J11" s="79">
        <f t="shared" ref="J11:L14" si="2">+J16+J21</f>
        <v>1709</v>
      </c>
      <c r="K11" s="79">
        <f t="shared" si="2"/>
        <v>1025</v>
      </c>
      <c r="L11" s="79">
        <f t="shared" si="2"/>
        <v>684</v>
      </c>
      <c r="M11" s="79"/>
      <c r="N11" s="79">
        <f t="shared" ref="N11:P14" si="3">+N16+N21</f>
        <v>989</v>
      </c>
      <c r="O11" s="79">
        <f t="shared" si="3"/>
        <v>618</v>
      </c>
      <c r="P11" s="79">
        <f t="shared" si="3"/>
        <v>371</v>
      </c>
      <c r="Q11" s="79"/>
      <c r="R11" s="79">
        <f t="shared" ref="R11:T14" si="4">+R16+R21</f>
        <v>946</v>
      </c>
      <c r="S11" s="79">
        <f t="shared" si="4"/>
        <v>566</v>
      </c>
      <c r="T11" s="79">
        <f t="shared" si="4"/>
        <v>380</v>
      </c>
      <c r="U11" s="79"/>
      <c r="V11" s="79">
        <f t="shared" ref="V11:X14" si="5">+V16+V21</f>
        <v>416</v>
      </c>
      <c r="W11" s="79">
        <f t="shared" si="5"/>
        <v>245</v>
      </c>
      <c r="X11" s="79">
        <f t="shared" si="5"/>
        <v>171</v>
      </c>
      <c r="Y11" s="79"/>
      <c r="Z11" s="79">
        <f t="shared" ref="Z11:AB14" si="6">+Z16+Z21</f>
        <v>177</v>
      </c>
      <c r="AA11" s="79">
        <f t="shared" si="6"/>
        <v>106</v>
      </c>
      <c r="AB11" s="79">
        <f t="shared" si="6"/>
        <v>71</v>
      </c>
      <c r="AC11" s="23"/>
      <c r="AD11" s="142" t="s">
        <v>11</v>
      </c>
      <c r="AE11" s="190">
        <f t="shared" ref="AE11:AG14" si="7">+AE16+AE21</f>
        <v>90235</v>
      </c>
      <c r="AF11" s="190">
        <f t="shared" si="7"/>
        <v>44733</v>
      </c>
      <c r="AG11" s="190">
        <f t="shared" si="7"/>
        <v>45502</v>
      </c>
      <c r="AH11" s="190"/>
      <c r="AI11" s="190">
        <f t="shared" ref="AI11:AJ14" si="8">+AI16+AI21</f>
        <v>20120</v>
      </c>
      <c r="AJ11" s="190">
        <f t="shared" si="8"/>
        <v>10640</v>
      </c>
      <c r="AK11" s="144">
        <f>+AI11-AJ11</f>
        <v>9480</v>
      </c>
      <c r="AL11" s="144"/>
      <c r="AM11" s="190">
        <f t="shared" ref="AM11:AN14" si="9">+AM16+AM21</f>
        <v>16371</v>
      </c>
      <c r="AN11" s="190">
        <f t="shared" si="9"/>
        <v>8404</v>
      </c>
      <c r="AO11" s="144">
        <f>+AM11-AN11</f>
        <v>7967</v>
      </c>
      <c r="AP11" s="190"/>
      <c r="AQ11" s="190">
        <f t="shared" ref="AQ11:AR14" si="10">+AQ16+AQ21</f>
        <v>13477</v>
      </c>
      <c r="AR11" s="190">
        <f t="shared" si="10"/>
        <v>6744</v>
      </c>
      <c r="AS11" s="144">
        <f>+AQ11-AR11</f>
        <v>6733</v>
      </c>
      <c r="AT11" s="190"/>
      <c r="AU11" s="190">
        <f t="shared" ref="AU11:AV14" si="11">+AU16+AU21</f>
        <v>16406</v>
      </c>
      <c r="AV11" s="190">
        <f t="shared" si="11"/>
        <v>7858</v>
      </c>
      <c r="AW11" s="144">
        <f>+AU11-AV11</f>
        <v>8548</v>
      </c>
      <c r="AX11" s="190"/>
      <c r="AY11" s="190">
        <f t="shared" ref="AY11:AZ14" si="12">+AY16+AY21</f>
        <v>12938</v>
      </c>
      <c r="AZ11" s="190">
        <f t="shared" si="12"/>
        <v>6087</v>
      </c>
      <c r="BA11" s="144">
        <f>+AY11-AZ11</f>
        <v>6851</v>
      </c>
      <c r="BB11" s="144"/>
      <c r="BC11" s="190">
        <f t="shared" ref="BC11:BD14" si="13">+BC16+BC21</f>
        <v>10923</v>
      </c>
      <c r="BD11" s="190">
        <f t="shared" si="13"/>
        <v>5000</v>
      </c>
      <c r="BE11" s="144">
        <f>+BC11-BD11</f>
        <v>5923</v>
      </c>
      <c r="BF11" s="47"/>
      <c r="BG11" s="47"/>
      <c r="BH11" s="47"/>
      <c r="BI11" s="47"/>
    </row>
    <row r="12" spans="1:61" ht="15" customHeight="1" x14ac:dyDescent="0.25">
      <c r="A12" s="93" t="s">
        <v>35</v>
      </c>
      <c r="B12" s="23">
        <f t="shared" si="0"/>
        <v>6006</v>
      </c>
      <c r="C12" s="23">
        <f t="shared" si="0"/>
        <v>3644</v>
      </c>
      <c r="D12" s="23">
        <f t="shared" si="0"/>
        <v>2362</v>
      </c>
      <c r="E12" s="23"/>
      <c r="F12" s="23">
        <f t="shared" si="1"/>
        <v>1857</v>
      </c>
      <c r="G12" s="23">
        <f t="shared" si="1"/>
        <v>1144</v>
      </c>
      <c r="H12" s="23">
        <f t="shared" si="1"/>
        <v>713</v>
      </c>
      <c r="I12" s="23"/>
      <c r="J12" s="23">
        <f t="shared" si="2"/>
        <v>1706</v>
      </c>
      <c r="K12" s="23">
        <f t="shared" si="2"/>
        <v>1022</v>
      </c>
      <c r="L12" s="23">
        <f t="shared" si="2"/>
        <v>684</v>
      </c>
      <c r="M12" s="23"/>
      <c r="N12" s="23">
        <f t="shared" si="3"/>
        <v>985</v>
      </c>
      <c r="O12" s="23">
        <f t="shared" si="3"/>
        <v>614</v>
      </c>
      <c r="P12" s="23">
        <f t="shared" si="3"/>
        <v>371</v>
      </c>
      <c r="Q12" s="23"/>
      <c r="R12" s="23">
        <f t="shared" si="4"/>
        <v>885</v>
      </c>
      <c r="S12" s="23">
        <f t="shared" si="4"/>
        <v>525</v>
      </c>
      <c r="T12" s="23">
        <f t="shared" si="4"/>
        <v>360</v>
      </c>
      <c r="U12" s="23"/>
      <c r="V12" s="23">
        <f t="shared" si="5"/>
        <v>397</v>
      </c>
      <c r="W12" s="23">
        <f t="shared" si="5"/>
        <v>234</v>
      </c>
      <c r="X12" s="23">
        <f t="shared" si="5"/>
        <v>163</v>
      </c>
      <c r="Y12" s="23"/>
      <c r="Z12" s="23">
        <f t="shared" si="6"/>
        <v>176</v>
      </c>
      <c r="AA12" s="23">
        <f t="shared" si="6"/>
        <v>105</v>
      </c>
      <c r="AB12" s="23">
        <f t="shared" si="6"/>
        <v>71</v>
      </c>
      <c r="AC12" s="23"/>
      <c r="AD12" s="145" t="s">
        <v>36</v>
      </c>
      <c r="AE12" s="190">
        <f t="shared" si="7"/>
        <v>87147</v>
      </c>
      <c r="AF12" s="190">
        <f t="shared" si="7"/>
        <v>42784</v>
      </c>
      <c r="AG12" s="190">
        <f t="shared" si="7"/>
        <v>44363</v>
      </c>
      <c r="AH12" s="190"/>
      <c r="AI12" s="190">
        <f t="shared" si="8"/>
        <v>19628</v>
      </c>
      <c r="AJ12" s="190">
        <f t="shared" si="8"/>
        <v>10312</v>
      </c>
      <c r="AK12" s="144">
        <f>+AI12-AJ12</f>
        <v>9316</v>
      </c>
      <c r="AL12" s="144"/>
      <c r="AM12" s="190">
        <f t="shared" si="9"/>
        <v>15940</v>
      </c>
      <c r="AN12" s="190">
        <f t="shared" si="9"/>
        <v>8114</v>
      </c>
      <c r="AO12" s="144">
        <f>+AM12-AN12</f>
        <v>7826</v>
      </c>
      <c r="AP12" s="190"/>
      <c r="AQ12" s="190">
        <f t="shared" si="10"/>
        <v>13102</v>
      </c>
      <c r="AR12" s="190">
        <f t="shared" si="10"/>
        <v>6473</v>
      </c>
      <c r="AS12" s="144">
        <f>+AQ12-AR12</f>
        <v>6629</v>
      </c>
      <c r="AT12" s="190"/>
      <c r="AU12" s="190">
        <f t="shared" si="11"/>
        <v>15639</v>
      </c>
      <c r="AV12" s="190">
        <f t="shared" si="11"/>
        <v>7401</v>
      </c>
      <c r="AW12" s="144">
        <f>+AU12-AV12</f>
        <v>8238</v>
      </c>
      <c r="AX12" s="190"/>
      <c r="AY12" s="190">
        <f t="shared" si="12"/>
        <v>12377</v>
      </c>
      <c r="AZ12" s="190">
        <f t="shared" si="12"/>
        <v>5749</v>
      </c>
      <c r="BA12" s="144">
        <f>+AY12-AZ12</f>
        <v>6628</v>
      </c>
      <c r="BB12" s="144"/>
      <c r="BC12" s="190">
        <f t="shared" si="13"/>
        <v>10461</v>
      </c>
      <c r="BD12" s="190">
        <f t="shared" si="13"/>
        <v>4735</v>
      </c>
      <c r="BE12" s="144">
        <f>+BC12-BD12</f>
        <v>5726</v>
      </c>
      <c r="BF12" s="47"/>
      <c r="BG12" s="47"/>
      <c r="BH12" s="47"/>
      <c r="BI12" s="47"/>
    </row>
    <row r="13" spans="1:61" ht="15" customHeight="1" x14ac:dyDescent="0.25">
      <c r="A13" s="93" t="s">
        <v>37</v>
      </c>
      <c r="B13" s="23">
        <f t="shared" si="0"/>
        <v>12</v>
      </c>
      <c r="C13" s="23">
        <f t="shared" si="0"/>
        <v>10</v>
      </c>
      <c r="D13" s="23">
        <f t="shared" si="0"/>
        <v>2</v>
      </c>
      <c r="E13" s="23"/>
      <c r="F13" s="23">
        <f t="shared" si="1"/>
        <v>4</v>
      </c>
      <c r="G13" s="23">
        <f t="shared" si="1"/>
        <v>2</v>
      </c>
      <c r="H13" s="23">
        <f t="shared" si="1"/>
        <v>2</v>
      </c>
      <c r="I13" s="23"/>
      <c r="J13" s="23">
        <f t="shared" si="2"/>
        <v>3</v>
      </c>
      <c r="K13" s="23">
        <f t="shared" si="2"/>
        <v>3</v>
      </c>
      <c r="L13" s="23">
        <f t="shared" si="2"/>
        <v>0</v>
      </c>
      <c r="M13" s="23"/>
      <c r="N13" s="23">
        <f t="shared" si="3"/>
        <v>3</v>
      </c>
      <c r="O13" s="23">
        <f t="shared" si="3"/>
        <v>3</v>
      </c>
      <c r="P13" s="23">
        <f t="shared" si="3"/>
        <v>0</v>
      </c>
      <c r="Q13" s="23"/>
      <c r="R13" s="23">
        <f t="shared" si="4"/>
        <v>2</v>
      </c>
      <c r="S13" s="23">
        <f t="shared" si="4"/>
        <v>2</v>
      </c>
      <c r="T13" s="23">
        <f t="shared" si="4"/>
        <v>0</v>
      </c>
      <c r="U13" s="23"/>
      <c r="V13" s="23">
        <f t="shared" si="5"/>
        <v>0</v>
      </c>
      <c r="W13" s="23">
        <f t="shared" si="5"/>
        <v>0</v>
      </c>
      <c r="X13" s="23">
        <f t="shared" si="5"/>
        <v>0</v>
      </c>
      <c r="Y13" s="23"/>
      <c r="Z13" s="23">
        <f t="shared" si="6"/>
        <v>0</v>
      </c>
      <c r="AA13" s="23">
        <f t="shared" si="6"/>
        <v>0</v>
      </c>
      <c r="AB13" s="23">
        <f t="shared" si="6"/>
        <v>0</v>
      </c>
      <c r="AC13" s="23"/>
      <c r="AD13" s="145" t="s">
        <v>38</v>
      </c>
      <c r="AE13" s="190">
        <f t="shared" si="7"/>
        <v>558</v>
      </c>
      <c r="AF13" s="190">
        <f t="shared" si="7"/>
        <v>333</v>
      </c>
      <c r="AG13" s="190">
        <f t="shared" si="7"/>
        <v>225</v>
      </c>
      <c r="AH13" s="190"/>
      <c r="AI13" s="190">
        <f t="shared" si="8"/>
        <v>155</v>
      </c>
      <c r="AJ13" s="190">
        <f t="shared" si="8"/>
        <v>95</v>
      </c>
      <c r="AK13" s="144">
        <f>+AI13-AJ13</f>
        <v>60</v>
      </c>
      <c r="AL13" s="144"/>
      <c r="AM13" s="190">
        <f t="shared" si="9"/>
        <v>116</v>
      </c>
      <c r="AN13" s="190">
        <f t="shared" si="9"/>
        <v>64</v>
      </c>
      <c r="AO13" s="144">
        <f>+AM13-AN13</f>
        <v>52</v>
      </c>
      <c r="AP13" s="190"/>
      <c r="AQ13" s="190">
        <f t="shared" si="10"/>
        <v>57</v>
      </c>
      <c r="AR13" s="190">
        <f t="shared" si="10"/>
        <v>37</v>
      </c>
      <c r="AS13" s="144">
        <f>+AQ13-AR13</f>
        <v>20</v>
      </c>
      <c r="AT13" s="190"/>
      <c r="AU13" s="190">
        <f t="shared" si="11"/>
        <v>109</v>
      </c>
      <c r="AV13" s="190">
        <f t="shared" si="11"/>
        <v>60</v>
      </c>
      <c r="AW13" s="144">
        <f>+AU13-AV13</f>
        <v>49</v>
      </c>
      <c r="AX13" s="190"/>
      <c r="AY13" s="190">
        <f t="shared" si="12"/>
        <v>68</v>
      </c>
      <c r="AZ13" s="190">
        <f t="shared" si="12"/>
        <v>45</v>
      </c>
      <c r="BA13" s="144">
        <f>+AY13-AZ13</f>
        <v>23</v>
      </c>
      <c r="BB13" s="144"/>
      <c r="BC13" s="190">
        <f t="shared" si="13"/>
        <v>53</v>
      </c>
      <c r="BD13" s="190">
        <f t="shared" si="13"/>
        <v>32</v>
      </c>
      <c r="BE13" s="144">
        <f>+BC13-BD13</f>
        <v>21</v>
      </c>
      <c r="BF13" s="47"/>
      <c r="BG13" s="47"/>
      <c r="BH13" s="47"/>
      <c r="BI13" s="47"/>
    </row>
    <row r="14" spans="1:61" ht="15" customHeight="1" x14ac:dyDescent="0.25">
      <c r="A14" s="94" t="s">
        <v>143</v>
      </c>
      <c r="B14" s="23">
        <f t="shared" si="0"/>
        <v>82</v>
      </c>
      <c r="C14" s="23">
        <f t="shared" si="0"/>
        <v>54</v>
      </c>
      <c r="D14" s="23">
        <f t="shared" si="0"/>
        <v>28</v>
      </c>
      <c r="E14" s="23"/>
      <c r="F14" s="23">
        <f t="shared" si="1"/>
        <v>2</v>
      </c>
      <c r="G14" s="23">
        <f t="shared" si="1"/>
        <v>2</v>
      </c>
      <c r="H14" s="23">
        <f t="shared" si="1"/>
        <v>0</v>
      </c>
      <c r="I14" s="23"/>
      <c r="J14" s="23">
        <f t="shared" si="2"/>
        <v>0</v>
      </c>
      <c r="K14" s="23">
        <f t="shared" si="2"/>
        <v>0</v>
      </c>
      <c r="L14" s="23">
        <f t="shared" si="2"/>
        <v>0</v>
      </c>
      <c r="M14" s="23"/>
      <c r="N14" s="23">
        <f t="shared" si="3"/>
        <v>1</v>
      </c>
      <c r="O14" s="23">
        <f t="shared" si="3"/>
        <v>1</v>
      </c>
      <c r="P14" s="23">
        <f t="shared" si="3"/>
        <v>0</v>
      </c>
      <c r="Q14" s="23"/>
      <c r="R14" s="23">
        <f t="shared" si="4"/>
        <v>59</v>
      </c>
      <c r="S14" s="23">
        <f t="shared" si="4"/>
        <v>39</v>
      </c>
      <c r="T14" s="23">
        <f t="shared" si="4"/>
        <v>20</v>
      </c>
      <c r="U14" s="23"/>
      <c r="V14" s="23">
        <f t="shared" si="5"/>
        <v>19</v>
      </c>
      <c r="W14" s="23">
        <f t="shared" si="5"/>
        <v>11</v>
      </c>
      <c r="X14" s="23">
        <f t="shared" si="5"/>
        <v>8</v>
      </c>
      <c r="Y14" s="23"/>
      <c r="Z14" s="23">
        <f t="shared" si="6"/>
        <v>1</v>
      </c>
      <c r="AA14" s="23">
        <f t="shared" si="6"/>
        <v>1</v>
      </c>
      <c r="AB14" s="23">
        <f t="shared" si="6"/>
        <v>0</v>
      </c>
      <c r="AC14" s="23"/>
      <c r="AD14" s="145" t="s">
        <v>173</v>
      </c>
      <c r="AE14" s="190">
        <f t="shared" si="7"/>
        <v>2530</v>
      </c>
      <c r="AF14" s="190">
        <f t="shared" si="7"/>
        <v>1616</v>
      </c>
      <c r="AG14" s="190">
        <f t="shared" si="7"/>
        <v>914</v>
      </c>
      <c r="AH14" s="190"/>
      <c r="AI14" s="190">
        <f t="shared" si="8"/>
        <v>337</v>
      </c>
      <c r="AJ14" s="190">
        <f t="shared" si="8"/>
        <v>233</v>
      </c>
      <c r="AK14" s="144">
        <f>+AI14-AJ14</f>
        <v>104</v>
      </c>
      <c r="AL14" s="144"/>
      <c r="AM14" s="190">
        <f t="shared" si="9"/>
        <v>315</v>
      </c>
      <c r="AN14" s="190">
        <f t="shared" si="9"/>
        <v>226</v>
      </c>
      <c r="AO14" s="144">
        <f>+AM14-AN14</f>
        <v>89</v>
      </c>
      <c r="AP14" s="190"/>
      <c r="AQ14" s="190">
        <f t="shared" si="10"/>
        <v>318</v>
      </c>
      <c r="AR14" s="190">
        <f t="shared" si="10"/>
        <v>234</v>
      </c>
      <c r="AS14" s="144">
        <f>+AQ14-AR14</f>
        <v>84</v>
      </c>
      <c r="AT14" s="190"/>
      <c r="AU14" s="190">
        <f t="shared" si="11"/>
        <v>658</v>
      </c>
      <c r="AV14" s="190">
        <f t="shared" si="11"/>
        <v>397</v>
      </c>
      <c r="AW14" s="144">
        <f>+AU14-AV14</f>
        <v>261</v>
      </c>
      <c r="AX14" s="190"/>
      <c r="AY14" s="190">
        <f t="shared" si="12"/>
        <v>493</v>
      </c>
      <c r="AZ14" s="190">
        <f t="shared" si="12"/>
        <v>293</v>
      </c>
      <c r="BA14" s="144">
        <f>+AY14-AZ14</f>
        <v>200</v>
      </c>
      <c r="BB14" s="144"/>
      <c r="BC14" s="190">
        <f t="shared" si="13"/>
        <v>409</v>
      </c>
      <c r="BD14" s="190">
        <f t="shared" si="13"/>
        <v>233</v>
      </c>
      <c r="BE14" s="144">
        <f>+BC14-BD14</f>
        <v>176</v>
      </c>
      <c r="BF14" s="47"/>
      <c r="BG14" s="47"/>
      <c r="BH14" s="47"/>
      <c r="BI14" s="47"/>
    </row>
    <row r="15" spans="1:61" ht="8.25" customHeight="1" x14ac:dyDescent="0.25">
      <c r="A15" s="8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145"/>
      <c r="AE15" s="190"/>
      <c r="AF15" s="190"/>
      <c r="AG15" s="190"/>
      <c r="AH15" s="190"/>
      <c r="AI15" s="190"/>
      <c r="AJ15" s="190"/>
      <c r="AK15" s="144"/>
      <c r="AL15" s="144"/>
      <c r="AM15" s="190"/>
      <c r="AN15" s="190"/>
      <c r="AO15" s="144"/>
      <c r="AP15" s="190"/>
      <c r="AQ15" s="190"/>
      <c r="AR15" s="190"/>
      <c r="AS15" s="144"/>
      <c r="AT15" s="190"/>
      <c r="AU15" s="190"/>
      <c r="AV15" s="190"/>
      <c r="AW15" s="144"/>
      <c r="AX15" s="190"/>
      <c r="AY15" s="190"/>
      <c r="AZ15" s="190"/>
      <c r="BA15" s="144"/>
      <c r="BB15" s="144"/>
      <c r="BC15" s="190"/>
      <c r="BD15" s="190"/>
      <c r="BE15" s="144"/>
      <c r="BF15" s="47"/>
      <c r="BG15" s="47"/>
      <c r="BH15" s="47"/>
      <c r="BI15" s="47"/>
    </row>
    <row r="16" spans="1:61" ht="15" customHeight="1" x14ac:dyDescent="0.25">
      <c r="A16" s="8" t="s">
        <v>39</v>
      </c>
      <c r="B16" s="73">
        <f t="shared" ref="B16:D16" si="14">SUM(B17:B19)</f>
        <v>4018</v>
      </c>
      <c r="C16" s="73">
        <f t="shared" si="14"/>
        <v>2425</v>
      </c>
      <c r="D16" s="73">
        <f t="shared" si="14"/>
        <v>1593</v>
      </c>
      <c r="E16" s="23"/>
      <c r="F16" s="73">
        <f t="shared" ref="F16:K16" si="15">SUM(F17:F19)</f>
        <v>1192</v>
      </c>
      <c r="G16" s="73">
        <f t="shared" si="15"/>
        <v>735</v>
      </c>
      <c r="H16" s="73">
        <f t="shared" si="15"/>
        <v>457</v>
      </c>
      <c r="I16" s="27"/>
      <c r="J16" s="73">
        <f t="shared" si="15"/>
        <v>1098</v>
      </c>
      <c r="K16" s="73">
        <f t="shared" si="15"/>
        <v>652</v>
      </c>
      <c r="L16" s="73">
        <f t="shared" ref="L16" si="16">SUM(L17:L19)</f>
        <v>446</v>
      </c>
      <c r="M16" s="27"/>
      <c r="N16" s="73">
        <f t="shared" ref="N16:O16" si="17">SUM(N17:N19)</f>
        <v>633</v>
      </c>
      <c r="O16" s="73">
        <f t="shared" si="17"/>
        <v>390</v>
      </c>
      <c r="P16" s="73">
        <f t="shared" ref="P16" si="18">SUM(P17:P19)</f>
        <v>243</v>
      </c>
      <c r="Q16" s="27"/>
      <c r="R16" s="73">
        <f t="shared" ref="R16:S16" si="19">SUM(R17:R19)</f>
        <v>658</v>
      </c>
      <c r="S16" s="73">
        <f t="shared" si="19"/>
        <v>394</v>
      </c>
      <c r="T16" s="73">
        <f t="shared" ref="T16" si="20">SUM(T17:T19)</f>
        <v>264</v>
      </c>
      <c r="U16" s="27"/>
      <c r="V16" s="73">
        <f t="shared" ref="V16:W16" si="21">SUM(V17:V19)</f>
        <v>311</v>
      </c>
      <c r="W16" s="73">
        <f t="shared" si="21"/>
        <v>175</v>
      </c>
      <c r="X16" s="73">
        <f t="shared" ref="X16" si="22">SUM(X17:X19)</f>
        <v>136</v>
      </c>
      <c r="Y16" s="27"/>
      <c r="Z16" s="73">
        <f t="shared" ref="Z16:AA16" si="23">SUM(Z17:Z19)</f>
        <v>126</v>
      </c>
      <c r="AA16" s="73">
        <f t="shared" si="23"/>
        <v>79</v>
      </c>
      <c r="AB16" s="73">
        <f t="shared" ref="AB16" si="24">SUM(AB17:AB19)</f>
        <v>47</v>
      </c>
      <c r="AC16" s="23"/>
      <c r="AD16" s="142" t="s">
        <v>39</v>
      </c>
      <c r="AE16" s="188">
        <f>SUM(AE17:AE19)</f>
        <v>60931</v>
      </c>
      <c r="AF16" s="188">
        <f>SUM(AF17:AF19)</f>
        <v>30100</v>
      </c>
      <c r="AG16" s="188">
        <f>SUM(AG17:AG19)</f>
        <v>30831</v>
      </c>
      <c r="AH16" s="188"/>
      <c r="AI16" s="188">
        <f>SUM(AI17:AI19)</f>
        <v>12596</v>
      </c>
      <c r="AJ16" s="188">
        <f>SUM(AJ17:AJ19)</f>
        <v>6676</v>
      </c>
      <c r="AK16" s="144">
        <f>+AI16-AJ16</f>
        <v>5920</v>
      </c>
      <c r="AL16" s="144"/>
      <c r="AM16" s="188">
        <f>SUM(AM17:AM19)</f>
        <v>10277</v>
      </c>
      <c r="AN16" s="188">
        <f>SUM(AN17:AN19)</f>
        <v>5265</v>
      </c>
      <c r="AO16" s="144">
        <f>+AM16-AN16</f>
        <v>5012</v>
      </c>
      <c r="AP16" s="190"/>
      <c r="AQ16" s="188">
        <f>SUM(AQ17:AQ19)</f>
        <v>8695</v>
      </c>
      <c r="AR16" s="188">
        <f>SUM(AR17:AR19)</f>
        <v>4403</v>
      </c>
      <c r="AS16" s="144">
        <f>+AQ16-AR16</f>
        <v>4292</v>
      </c>
      <c r="AT16" s="190"/>
      <c r="AU16" s="188">
        <f>SUM(AU17:AU19)</f>
        <v>11774</v>
      </c>
      <c r="AV16" s="188">
        <f>SUM(AV17:AV19)</f>
        <v>5640</v>
      </c>
      <c r="AW16" s="144">
        <f>+AU16-AV16</f>
        <v>6134</v>
      </c>
      <c r="AX16" s="190"/>
      <c r="AY16" s="188">
        <f>SUM(AY17:AY19)</f>
        <v>9437</v>
      </c>
      <c r="AZ16" s="188">
        <f>SUM(AZ17:AZ19)</f>
        <v>4378</v>
      </c>
      <c r="BA16" s="144">
        <f>+AY16-AZ16</f>
        <v>5059</v>
      </c>
      <c r="BB16" s="144"/>
      <c r="BC16" s="188">
        <f>SUM(BC17:BC19)</f>
        <v>8152</v>
      </c>
      <c r="BD16" s="188">
        <f>SUM(BD17:BD19)</f>
        <v>3738</v>
      </c>
      <c r="BE16" s="144">
        <f>+BC16-BD16</f>
        <v>4414</v>
      </c>
      <c r="BF16" s="30"/>
      <c r="BG16" s="30"/>
      <c r="BH16" s="30"/>
      <c r="BI16" s="47"/>
    </row>
    <row r="17" spans="1:61" ht="15" customHeight="1" x14ac:dyDescent="0.25">
      <c r="A17" s="93" t="s">
        <v>35</v>
      </c>
      <c r="B17" s="28">
        <v>3924</v>
      </c>
      <c r="C17" s="28">
        <v>2361</v>
      </c>
      <c r="D17" s="28">
        <v>1563</v>
      </c>
      <c r="E17" s="28"/>
      <c r="F17" s="28">
        <v>1186</v>
      </c>
      <c r="G17" s="28">
        <v>731</v>
      </c>
      <c r="H17" s="28">
        <f t="shared" ref="H17:H19" si="25">+F17-G17</f>
        <v>455</v>
      </c>
      <c r="I17" s="28"/>
      <c r="J17" s="28">
        <v>1095</v>
      </c>
      <c r="K17" s="28">
        <v>649</v>
      </c>
      <c r="L17" s="28">
        <f t="shared" ref="L17:L19" si="26">+J17-K17</f>
        <v>446</v>
      </c>
      <c r="M17" s="28"/>
      <c r="N17" s="28">
        <v>629</v>
      </c>
      <c r="O17" s="28">
        <v>386</v>
      </c>
      <c r="P17" s="28">
        <f t="shared" ref="P17:P19" si="27">+N17-O17</f>
        <v>243</v>
      </c>
      <c r="Q17" s="28"/>
      <c r="R17" s="28">
        <v>597</v>
      </c>
      <c r="S17" s="28">
        <v>353</v>
      </c>
      <c r="T17" s="28">
        <f t="shared" ref="T17:T19" si="28">+R17-S17</f>
        <v>244</v>
      </c>
      <c r="U17" s="28"/>
      <c r="V17" s="28">
        <v>292</v>
      </c>
      <c r="W17" s="28">
        <v>164</v>
      </c>
      <c r="X17" s="28">
        <f t="shared" ref="X17:X19" si="29">+V17-W17</f>
        <v>128</v>
      </c>
      <c r="Y17" s="28"/>
      <c r="Z17" s="28">
        <v>125</v>
      </c>
      <c r="AA17" s="28">
        <v>78</v>
      </c>
      <c r="AB17" s="28">
        <f t="shared" ref="AB17:AB19" si="30">+Z17-AA17</f>
        <v>47</v>
      </c>
      <c r="AC17" s="28"/>
      <c r="AD17" s="145" t="s">
        <v>36</v>
      </c>
      <c r="AE17" s="146">
        <v>57843</v>
      </c>
      <c r="AF17" s="146">
        <v>28151</v>
      </c>
      <c r="AG17" s="146">
        <v>29692</v>
      </c>
      <c r="AH17" s="146"/>
      <c r="AI17" s="146">
        <v>12104</v>
      </c>
      <c r="AJ17" s="146">
        <v>6348</v>
      </c>
      <c r="AK17" s="144">
        <f>+AI17-AJ17</f>
        <v>5756</v>
      </c>
      <c r="AL17" s="144"/>
      <c r="AM17" s="146">
        <v>9846</v>
      </c>
      <c r="AN17" s="146">
        <v>4975</v>
      </c>
      <c r="AO17" s="144">
        <f>+AM17-AN17</f>
        <v>4871</v>
      </c>
      <c r="AP17" s="146"/>
      <c r="AQ17" s="146">
        <v>8320</v>
      </c>
      <c r="AR17" s="146">
        <v>4132</v>
      </c>
      <c r="AS17" s="144">
        <f>+AQ17-AR17</f>
        <v>4188</v>
      </c>
      <c r="AT17" s="146"/>
      <c r="AU17" s="146">
        <v>11007</v>
      </c>
      <c r="AV17" s="146">
        <v>5183</v>
      </c>
      <c r="AW17" s="144">
        <f>+AU17-AV17</f>
        <v>5824</v>
      </c>
      <c r="AX17" s="146"/>
      <c r="AY17" s="146">
        <v>8876</v>
      </c>
      <c r="AZ17" s="146">
        <v>4040</v>
      </c>
      <c r="BA17" s="144">
        <f>+AY17-AZ17</f>
        <v>4836</v>
      </c>
      <c r="BB17" s="144"/>
      <c r="BC17" s="146">
        <v>7690</v>
      </c>
      <c r="BD17" s="146">
        <v>3473</v>
      </c>
      <c r="BE17" s="144">
        <f>+BC17-BD17</f>
        <v>4217</v>
      </c>
      <c r="BF17" s="30"/>
      <c r="BG17" s="30"/>
      <c r="BH17" s="30"/>
      <c r="BI17" s="47"/>
    </row>
    <row r="18" spans="1:61" ht="15" customHeight="1" x14ac:dyDescent="0.25">
      <c r="A18" s="93" t="s">
        <v>37</v>
      </c>
      <c r="B18" s="28">
        <v>12</v>
      </c>
      <c r="C18" s="28">
        <v>10</v>
      </c>
      <c r="D18" s="28">
        <v>2</v>
      </c>
      <c r="E18" s="28"/>
      <c r="F18" s="28">
        <v>4</v>
      </c>
      <c r="G18" s="28">
        <v>2</v>
      </c>
      <c r="H18" s="28">
        <f t="shared" si="25"/>
        <v>2</v>
      </c>
      <c r="I18" s="28"/>
      <c r="J18" s="28">
        <v>3</v>
      </c>
      <c r="K18" s="28">
        <v>3</v>
      </c>
      <c r="L18" s="28">
        <f t="shared" si="26"/>
        <v>0</v>
      </c>
      <c r="M18" s="28"/>
      <c r="N18" s="28">
        <v>3</v>
      </c>
      <c r="O18" s="28">
        <v>3</v>
      </c>
      <c r="P18" s="28">
        <f t="shared" si="27"/>
        <v>0</v>
      </c>
      <c r="Q18" s="28"/>
      <c r="R18" s="28">
        <v>2</v>
      </c>
      <c r="S18" s="28">
        <v>2</v>
      </c>
      <c r="T18" s="28">
        <f t="shared" si="28"/>
        <v>0</v>
      </c>
      <c r="U18" s="28"/>
      <c r="V18" s="28">
        <v>0</v>
      </c>
      <c r="W18" s="28">
        <v>0</v>
      </c>
      <c r="X18" s="28">
        <f t="shared" si="29"/>
        <v>0</v>
      </c>
      <c r="Y18" s="28"/>
      <c r="Z18" s="28">
        <v>0</v>
      </c>
      <c r="AA18" s="28">
        <v>0</v>
      </c>
      <c r="AB18" s="28">
        <f t="shared" si="30"/>
        <v>0</v>
      </c>
      <c r="AC18" s="28"/>
      <c r="AD18" s="145" t="s">
        <v>38</v>
      </c>
      <c r="AE18" s="146">
        <v>558</v>
      </c>
      <c r="AF18" s="146">
        <v>333</v>
      </c>
      <c r="AG18" s="146">
        <v>225</v>
      </c>
      <c r="AH18" s="146"/>
      <c r="AI18" s="146">
        <v>155</v>
      </c>
      <c r="AJ18" s="146">
        <v>95</v>
      </c>
      <c r="AK18" s="144">
        <f>+AI18-AJ18</f>
        <v>60</v>
      </c>
      <c r="AL18" s="144"/>
      <c r="AM18" s="146">
        <v>116</v>
      </c>
      <c r="AN18" s="146">
        <v>64</v>
      </c>
      <c r="AO18" s="144">
        <f>+AM18-AN18</f>
        <v>52</v>
      </c>
      <c r="AP18" s="146"/>
      <c r="AQ18" s="146">
        <v>57</v>
      </c>
      <c r="AR18" s="146">
        <v>37</v>
      </c>
      <c r="AS18" s="144">
        <f>+AQ18-AR18</f>
        <v>20</v>
      </c>
      <c r="AT18" s="146"/>
      <c r="AU18" s="146">
        <v>109</v>
      </c>
      <c r="AV18" s="146">
        <v>60</v>
      </c>
      <c r="AW18" s="144">
        <f>+AU18-AV18</f>
        <v>49</v>
      </c>
      <c r="AX18" s="146"/>
      <c r="AY18" s="146">
        <v>68</v>
      </c>
      <c r="AZ18" s="146">
        <v>45</v>
      </c>
      <c r="BA18" s="144">
        <f>+AY18-AZ18</f>
        <v>23</v>
      </c>
      <c r="BB18" s="144"/>
      <c r="BC18" s="146">
        <v>53</v>
      </c>
      <c r="BD18" s="146">
        <v>32</v>
      </c>
      <c r="BE18" s="144">
        <f>+BC18-BD18</f>
        <v>21</v>
      </c>
      <c r="BF18" s="30"/>
      <c r="BG18" s="30"/>
      <c r="BH18" s="30"/>
      <c r="BI18" s="47"/>
    </row>
    <row r="19" spans="1:61" ht="15" customHeight="1" x14ac:dyDescent="0.25">
      <c r="A19" s="94" t="s">
        <v>143</v>
      </c>
      <c r="B19" s="28">
        <v>82</v>
      </c>
      <c r="C19" s="28">
        <v>54</v>
      </c>
      <c r="D19" s="28">
        <v>28</v>
      </c>
      <c r="E19" s="28"/>
      <c r="F19" s="28">
        <v>2</v>
      </c>
      <c r="G19" s="28">
        <v>2</v>
      </c>
      <c r="H19" s="28">
        <f t="shared" si="25"/>
        <v>0</v>
      </c>
      <c r="I19" s="28"/>
      <c r="J19" s="28">
        <v>0</v>
      </c>
      <c r="K19" s="28">
        <v>0</v>
      </c>
      <c r="L19" s="28">
        <f t="shared" si="26"/>
        <v>0</v>
      </c>
      <c r="M19" s="28"/>
      <c r="N19" s="28">
        <v>1</v>
      </c>
      <c r="O19" s="28">
        <v>1</v>
      </c>
      <c r="P19" s="28">
        <f t="shared" si="27"/>
        <v>0</v>
      </c>
      <c r="Q19" s="28"/>
      <c r="R19" s="28">
        <v>59</v>
      </c>
      <c r="S19" s="28">
        <v>39</v>
      </c>
      <c r="T19" s="28">
        <f t="shared" si="28"/>
        <v>20</v>
      </c>
      <c r="U19" s="28"/>
      <c r="V19" s="28">
        <v>19</v>
      </c>
      <c r="W19" s="28">
        <v>11</v>
      </c>
      <c r="X19" s="28">
        <f t="shared" si="29"/>
        <v>8</v>
      </c>
      <c r="Y19" s="28"/>
      <c r="Z19" s="28">
        <v>1</v>
      </c>
      <c r="AA19" s="28">
        <v>1</v>
      </c>
      <c r="AB19" s="28">
        <f t="shared" si="30"/>
        <v>0</v>
      </c>
      <c r="AC19" s="28"/>
      <c r="AD19" s="145" t="s">
        <v>173</v>
      </c>
      <c r="AE19" s="146">
        <v>2530</v>
      </c>
      <c r="AF19" s="146">
        <v>1616</v>
      </c>
      <c r="AG19" s="146">
        <v>914</v>
      </c>
      <c r="AH19" s="146"/>
      <c r="AI19" s="146">
        <v>337</v>
      </c>
      <c r="AJ19" s="146">
        <v>233</v>
      </c>
      <c r="AK19" s="144">
        <f>+AI19-AJ19</f>
        <v>104</v>
      </c>
      <c r="AL19" s="144"/>
      <c r="AM19" s="146">
        <v>315</v>
      </c>
      <c r="AN19" s="146">
        <v>226</v>
      </c>
      <c r="AO19" s="144">
        <f>+AM19-AN19</f>
        <v>89</v>
      </c>
      <c r="AP19" s="146"/>
      <c r="AQ19" s="146">
        <v>318</v>
      </c>
      <c r="AR19" s="146">
        <v>234</v>
      </c>
      <c r="AS19" s="144">
        <f>+AQ19-AR19</f>
        <v>84</v>
      </c>
      <c r="AT19" s="146"/>
      <c r="AU19" s="146">
        <v>658</v>
      </c>
      <c r="AV19" s="146">
        <v>397</v>
      </c>
      <c r="AW19" s="144">
        <f>+AU19-AV19</f>
        <v>261</v>
      </c>
      <c r="AX19" s="146"/>
      <c r="AY19" s="146">
        <v>493</v>
      </c>
      <c r="AZ19" s="146">
        <v>293</v>
      </c>
      <c r="BA19" s="144">
        <f>+AY19-AZ19</f>
        <v>200</v>
      </c>
      <c r="BB19" s="144"/>
      <c r="BC19" s="146">
        <v>409</v>
      </c>
      <c r="BD19" s="146">
        <v>233</v>
      </c>
      <c r="BE19" s="144">
        <f>+BC19-BD19</f>
        <v>176</v>
      </c>
      <c r="BF19" s="30"/>
      <c r="BG19" s="30"/>
      <c r="BH19" s="30"/>
      <c r="BI19" s="47"/>
    </row>
    <row r="20" spans="1:61" ht="8.25" customHeight="1" x14ac:dyDescent="0.25">
      <c r="A20" s="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145"/>
      <c r="AE20" s="146"/>
      <c r="AF20" s="146"/>
      <c r="AG20" s="146"/>
      <c r="AH20" s="146"/>
      <c r="AI20" s="146"/>
      <c r="AJ20" s="146"/>
      <c r="AK20" s="144"/>
      <c r="AL20" s="144"/>
      <c r="AM20" s="146"/>
      <c r="AN20" s="146"/>
      <c r="AO20" s="144"/>
      <c r="AP20" s="146"/>
      <c r="AQ20" s="146"/>
      <c r="AR20" s="146"/>
      <c r="AS20" s="144"/>
      <c r="AT20" s="146"/>
      <c r="AU20" s="146"/>
      <c r="AV20" s="146"/>
      <c r="AW20" s="144"/>
      <c r="AX20" s="146"/>
      <c r="AY20" s="146"/>
      <c r="AZ20" s="146"/>
      <c r="BA20" s="144"/>
      <c r="BB20" s="144"/>
      <c r="BC20" s="146"/>
      <c r="BD20" s="146"/>
      <c r="BE20" s="144"/>
      <c r="BF20" s="30"/>
      <c r="BG20" s="30"/>
      <c r="BH20" s="30"/>
      <c r="BI20" s="47"/>
    </row>
    <row r="21" spans="1:61" ht="15" customHeight="1" x14ac:dyDescent="0.25">
      <c r="A21" s="8" t="s">
        <v>40</v>
      </c>
      <c r="B21" s="73">
        <f t="shared" ref="B21:D21" si="31">SUM(B22:B24)</f>
        <v>2082</v>
      </c>
      <c r="C21" s="73">
        <f t="shared" si="31"/>
        <v>1283</v>
      </c>
      <c r="D21" s="73">
        <f t="shared" si="31"/>
        <v>799</v>
      </c>
      <c r="E21" s="23"/>
      <c r="F21" s="73">
        <f t="shared" ref="F21:G21" si="32">SUM(F22:F24)</f>
        <v>671</v>
      </c>
      <c r="G21" s="73">
        <f t="shared" si="32"/>
        <v>413</v>
      </c>
      <c r="H21" s="73">
        <f t="shared" ref="H21" si="33">SUM(H22:H24)</f>
        <v>258</v>
      </c>
      <c r="I21" s="27"/>
      <c r="J21" s="73">
        <f t="shared" ref="J21:K21" si="34">SUM(J22:J24)</f>
        <v>611</v>
      </c>
      <c r="K21" s="73">
        <f t="shared" si="34"/>
        <v>373</v>
      </c>
      <c r="L21" s="73">
        <f t="shared" ref="L21" si="35">SUM(L22:L24)</f>
        <v>238</v>
      </c>
      <c r="M21" s="27"/>
      <c r="N21" s="73">
        <f t="shared" ref="N21:O21" si="36">SUM(N22:N24)</f>
        <v>356</v>
      </c>
      <c r="O21" s="73">
        <f t="shared" si="36"/>
        <v>228</v>
      </c>
      <c r="P21" s="73">
        <f t="shared" ref="P21" si="37">SUM(P22:P24)</f>
        <v>128</v>
      </c>
      <c r="Q21" s="27"/>
      <c r="R21" s="73">
        <f t="shared" ref="R21:S21" si="38">SUM(R22:R24)</f>
        <v>288</v>
      </c>
      <c r="S21" s="73">
        <f t="shared" si="38"/>
        <v>172</v>
      </c>
      <c r="T21" s="73">
        <f t="shared" ref="T21" si="39">SUM(T22:T24)</f>
        <v>116</v>
      </c>
      <c r="U21" s="27"/>
      <c r="V21" s="73">
        <f t="shared" ref="V21:W21" si="40">SUM(V22:V24)</f>
        <v>105</v>
      </c>
      <c r="W21" s="73">
        <f t="shared" si="40"/>
        <v>70</v>
      </c>
      <c r="X21" s="73">
        <f t="shared" ref="X21" si="41">SUM(X22:X24)</f>
        <v>35</v>
      </c>
      <c r="Y21" s="27"/>
      <c r="Z21" s="73">
        <f t="shared" ref="Z21:AA21" si="42">SUM(Z22:Z24)</f>
        <v>51</v>
      </c>
      <c r="AA21" s="73">
        <f t="shared" si="42"/>
        <v>27</v>
      </c>
      <c r="AB21" s="73">
        <f t="shared" ref="AB21" si="43">SUM(AB22:AB24)</f>
        <v>24</v>
      </c>
      <c r="AC21" s="23"/>
      <c r="AD21" s="147" t="s">
        <v>40</v>
      </c>
      <c r="AE21" s="188">
        <f>SUM(AE22:AE24)</f>
        <v>29304</v>
      </c>
      <c r="AF21" s="188">
        <f>SUM(AF22:AF24)</f>
        <v>14633</v>
      </c>
      <c r="AG21" s="188">
        <f>SUM(AG22:AG24)</f>
        <v>14671</v>
      </c>
      <c r="AH21" s="188"/>
      <c r="AI21" s="188">
        <f>SUM(AI22:AI24)</f>
        <v>7524</v>
      </c>
      <c r="AJ21" s="188">
        <f>SUM(AJ22:AJ24)</f>
        <v>3964</v>
      </c>
      <c r="AK21" s="144">
        <f>+AI21-AJ21</f>
        <v>3560</v>
      </c>
      <c r="AL21" s="144"/>
      <c r="AM21" s="188">
        <f>SUM(AM22:AM24)</f>
        <v>6094</v>
      </c>
      <c r="AN21" s="188">
        <f>SUM(AN22:AN24)</f>
        <v>3139</v>
      </c>
      <c r="AO21" s="144">
        <f>+AM21-AN21</f>
        <v>2955</v>
      </c>
      <c r="AP21" s="190"/>
      <c r="AQ21" s="188">
        <f>SUM(AQ22:AQ24)</f>
        <v>4782</v>
      </c>
      <c r="AR21" s="188">
        <f>SUM(AR22:AR24)</f>
        <v>2341</v>
      </c>
      <c r="AS21" s="144">
        <f>+AQ21-AR21</f>
        <v>2441</v>
      </c>
      <c r="AT21" s="190"/>
      <c r="AU21" s="188">
        <f>SUM(AU22:AU24)</f>
        <v>4632</v>
      </c>
      <c r="AV21" s="188">
        <f>SUM(AV22:AV24)</f>
        <v>2218</v>
      </c>
      <c r="AW21" s="144">
        <f>+AU21-AV21</f>
        <v>2414</v>
      </c>
      <c r="AX21" s="190"/>
      <c r="AY21" s="188">
        <f>SUM(AY22:AY24)</f>
        <v>3501</v>
      </c>
      <c r="AZ21" s="188">
        <f>SUM(AZ22:AZ24)</f>
        <v>1709</v>
      </c>
      <c r="BA21" s="144">
        <f>+AY21-AZ21</f>
        <v>1792</v>
      </c>
      <c r="BB21" s="144"/>
      <c r="BC21" s="188">
        <f>SUM(BC22:BC24)</f>
        <v>2771</v>
      </c>
      <c r="BD21" s="188">
        <f>SUM(BD22:BD24)</f>
        <v>1262</v>
      </c>
      <c r="BE21" s="144">
        <f>+BC21-BD21</f>
        <v>1509</v>
      </c>
      <c r="BF21" s="30"/>
      <c r="BG21" s="30"/>
      <c r="BH21" s="30"/>
      <c r="BI21" s="47"/>
    </row>
    <row r="22" spans="1:61" ht="15" customHeight="1" x14ac:dyDescent="0.25">
      <c r="A22" s="93" t="s">
        <v>35</v>
      </c>
      <c r="B22" s="28">
        <v>2082</v>
      </c>
      <c r="C22" s="28">
        <v>1283</v>
      </c>
      <c r="D22" s="28">
        <v>799</v>
      </c>
      <c r="E22" s="28"/>
      <c r="F22" s="28">
        <v>671</v>
      </c>
      <c r="G22" s="28">
        <v>413</v>
      </c>
      <c r="H22" s="28">
        <f t="shared" ref="H22:H24" si="44">+F22-G22</f>
        <v>258</v>
      </c>
      <c r="I22" s="28"/>
      <c r="J22" s="28">
        <v>611</v>
      </c>
      <c r="K22" s="28">
        <v>373</v>
      </c>
      <c r="L22" s="28">
        <f t="shared" ref="L22:L24" si="45">+J22-K22</f>
        <v>238</v>
      </c>
      <c r="M22" s="28"/>
      <c r="N22" s="28">
        <v>356</v>
      </c>
      <c r="O22" s="28">
        <v>228</v>
      </c>
      <c r="P22" s="28">
        <f t="shared" ref="P22:P24" si="46">+N22-O22</f>
        <v>128</v>
      </c>
      <c r="Q22" s="28"/>
      <c r="R22" s="28">
        <v>288</v>
      </c>
      <c r="S22" s="28">
        <v>172</v>
      </c>
      <c r="T22" s="28">
        <f t="shared" ref="T22:T24" si="47">+R22-S22</f>
        <v>116</v>
      </c>
      <c r="U22" s="28"/>
      <c r="V22" s="28">
        <v>105</v>
      </c>
      <c r="W22" s="28">
        <v>70</v>
      </c>
      <c r="X22" s="28">
        <f t="shared" ref="X22:X24" si="48">+V22-W22</f>
        <v>35</v>
      </c>
      <c r="Y22" s="28"/>
      <c r="Z22" s="28">
        <v>51</v>
      </c>
      <c r="AA22" s="28">
        <v>27</v>
      </c>
      <c r="AB22" s="28">
        <f t="shared" ref="AB22:AB24" si="49">+Z22-AA22</f>
        <v>24</v>
      </c>
      <c r="AC22" s="28"/>
      <c r="AD22" s="145" t="s">
        <v>36</v>
      </c>
      <c r="AE22" s="146">
        <v>29304</v>
      </c>
      <c r="AF22" s="146">
        <v>14633</v>
      </c>
      <c r="AG22" s="146">
        <v>14671</v>
      </c>
      <c r="AH22" s="146"/>
      <c r="AI22" s="146">
        <v>7524</v>
      </c>
      <c r="AJ22" s="146">
        <v>3964</v>
      </c>
      <c r="AK22" s="144">
        <f>+AI22-AJ22</f>
        <v>3560</v>
      </c>
      <c r="AL22" s="144"/>
      <c r="AM22" s="146">
        <v>6094</v>
      </c>
      <c r="AN22" s="146">
        <v>3139</v>
      </c>
      <c r="AO22" s="144">
        <f>+AM22-AN22</f>
        <v>2955</v>
      </c>
      <c r="AP22" s="146"/>
      <c r="AQ22" s="146">
        <v>4782</v>
      </c>
      <c r="AR22" s="146">
        <v>2341</v>
      </c>
      <c r="AS22" s="144">
        <f>+AQ22-AR22</f>
        <v>2441</v>
      </c>
      <c r="AT22" s="146"/>
      <c r="AU22" s="146">
        <v>4632</v>
      </c>
      <c r="AV22" s="146">
        <v>2218</v>
      </c>
      <c r="AW22" s="144">
        <f>+AU22-AV22</f>
        <v>2414</v>
      </c>
      <c r="AX22" s="146"/>
      <c r="AY22" s="146">
        <v>3501</v>
      </c>
      <c r="AZ22" s="146">
        <v>1709</v>
      </c>
      <c r="BA22" s="144">
        <f>+AY22-AZ22</f>
        <v>1792</v>
      </c>
      <c r="BB22" s="144"/>
      <c r="BC22" s="146">
        <v>2771</v>
      </c>
      <c r="BD22" s="146">
        <v>1262</v>
      </c>
      <c r="BE22" s="144">
        <f>+BC22-BD22</f>
        <v>1509</v>
      </c>
      <c r="BF22" s="30"/>
      <c r="BG22" s="30"/>
      <c r="BH22" s="30"/>
      <c r="BI22" s="47"/>
    </row>
    <row r="23" spans="1:61" ht="15" customHeight="1" x14ac:dyDescent="0.25">
      <c r="A23" s="93" t="s">
        <v>37</v>
      </c>
      <c r="B23" s="276">
        <v>0</v>
      </c>
      <c r="C23" s="276">
        <v>0</v>
      </c>
      <c r="D23" s="276">
        <v>0</v>
      </c>
      <c r="E23" s="276"/>
      <c r="F23" s="276">
        <v>0</v>
      </c>
      <c r="G23" s="276">
        <v>0</v>
      </c>
      <c r="H23" s="276">
        <f t="shared" si="44"/>
        <v>0</v>
      </c>
      <c r="I23" s="276"/>
      <c r="J23" s="276">
        <v>0</v>
      </c>
      <c r="K23" s="276">
        <v>0</v>
      </c>
      <c r="L23" s="276">
        <f t="shared" si="45"/>
        <v>0</v>
      </c>
      <c r="M23" s="276"/>
      <c r="N23" s="276">
        <v>0</v>
      </c>
      <c r="O23" s="276">
        <v>0</v>
      </c>
      <c r="P23" s="276">
        <f t="shared" si="46"/>
        <v>0</v>
      </c>
      <c r="Q23" s="276"/>
      <c r="R23" s="276">
        <v>0</v>
      </c>
      <c r="S23" s="276">
        <v>0</v>
      </c>
      <c r="T23" s="276">
        <f t="shared" si="47"/>
        <v>0</v>
      </c>
      <c r="U23" s="276"/>
      <c r="V23" s="276">
        <v>0</v>
      </c>
      <c r="W23" s="276">
        <v>0</v>
      </c>
      <c r="X23" s="276">
        <f t="shared" si="48"/>
        <v>0</v>
      </c>
      <c r="Y23" s="276"/>
      <c r="Z23" s="276">
        <v>0</v>
      </c>
      <c r="AA23" s="276">
        <v>0</v>
      </c>
      <c r="AB23" s="276">
        <f t="shared" si="49"/>
        <v>0</v>
      </c>
      <c r="AC23" s="28"/>
      <c r="AD23" s="148" t="s">
        <v>38</v>
      </c>
      <c r="AE23" s="146"/>
      <c r="AF23" s="146"/>
      <c r="AG23" s="146"/>
      <c r="AH23" s="146"/>
      <c r="AI23" s="146"/>
      <c r="AJ23" s="146"/>
      <c r="AK23" s="144">
        <f>+AI23-AJ23</f>
        <v>0</v>
      </c>
      <c r="AL23" s="144"/>
      <c r="AM23" s="146"/>
      <c r="AN23" s="146"/>
      <c r="AO23" s="144">
        <f>+AM23-AN23</f>
        <v>0</v>
      </c>
      <c r="AP23" s="146"/>
      <c r="AQ23" s="146"/>
      <c r="AR23" s="146"/>
      <c r="AS23" s="144">
        <f>+AQ23-AR23</f>
        <v>0</v>
      </c>
      <c r="AT23" s="146"/>
      <c r="AU23" s="146"/>
      <c r="AV23" s="146"/>
      <c r="AW23" s="144">
        <f>+AU23-AV23</f>
        <v>0</v>
      </c>
      <c r="AX23" s="146"/>
      <c r="AY23" s="146"/>
      <c r="AZ23" s="146"/>
      <c r="BA23" s="144">
        <f>+AY23-AZ23</f>
        <v>0</v>
      </c>
      <c r="BB23" s="144"/>
      <c r="BC23" s="146"/>
      <c r="BD23" s="146"/>
      <c r="BE23" s="144">
        <f>+BC23-BD23</f>
        <v>0</v>
      </c>
      <c r="BF23" s="30"/>
      <c r="BG23" s="30"/>
      <c r="BH23" s="30"/>
      <c r="BI23" s="47"/>
    </row>
    <row r="24" spans="1:61" ht="15" customHeight="1" thickBot="1" x14ac:dyDescent="0.3">
      <c r="A24" s="95" t="s">
        <v>143</v>
      </c>
      <c r="B24" s="276">
        <v>0</v>
      </c>
      <c r="C24" s="276">
        <v>0</v>
      </c>
      <c r="D24" s="276">
        <v>0</v>
      </c>
      <c r="E24" s="276"/>
      <c r="F24" s="276">
        <v>0</v>
      </c>
      <c r="G24" s="276">
        <v>0</v>
      </c>
      <c r="H24" s="276">
        <f t="shared" si="44"/>
        <v>0</v>
      </c>
      <c r="I24" s="276"/>
      <c r="J24" s="276">
        <v>0</v>
      </c>
      <c r="K24" s="276">
        <v>0</v>
      </c>
      <c r="L24" s="276">
        <f t="shared" si="45"/>
        <v>0</v>
      </c>
      <c r="M24" s="276"/>
      <c r="N24" s="276">
        <v>0</v>
      </c>
      <c r="O24" s="276">
        <v>0</v>
      </c>
      <c r="P24" s="276">
        <f t="shared" si="46"/>
        <v>0</v>
      </c>
      <c r="Q24" s="276"/>
      <c r="R24" s="276">
        <v>0</v>
      </c>
      <c r="S24" s="276">
        <v>0</v>
      </c>
      <c r="T24" s="276">
        <f t="shared" si="47"/>
        <v>0</v>
      </c>
      <c r="U24" s="276"/>
      <c r="V24" s="276">
        <v>0</v>
      </c>
      <c r="W24" s="276">
        <v>0</v>
      </c>
      <c r="X24" s="276">
        <f t="shared" si="48"/>
        <v>0</v>
      </c>
      <c r="Y24" s="276"/>
      <c r="Z24" s="276">
        <v>0</v>
      </c>
      <c r="AA24" s="276">
        <v>0</v>
      </c>
      <c r="AB24" s="276">
        <f t="shared" si="49"/>
        <v>0</v>
      </c>
      <c r="AC24" s="28"/>
      <c r="AD24" s="149" t="s">
        <v>173</v>
      </c>
      <c r="AE24" s="191">
        <f>+AI24+AM24+AQ24+AU24+AY24+BC24</f>
        <v>0</v>
      </c>
      <c r="AF24" s="191">
        <f>+AJ24+AN24+AR24+AV24+AZ24+BD24</f>
        <v>0</v>
      </c>
      <c r="AG24" s="191">
        <f>+AE24-AF24</f>
        <v>0</v>
      </c>
      <c r="AH24" s="191"/>
      <c r="AI24" s="151">
        <v>0</v>
      </c>
      <c r="AJ24" s="151">
        <v>0</v>
      </c>
      <c r="AK24" s="151">
        <f>+AI24-AJ24</f>
        <v>0</v>
      </c>
      <c r="AL24" s="151"/>
      <c r="AM24" s="151">
        <v>0</v>
      </c>
      <c r="AN24" s="151">
        <v>0</v>
      </c>
      <c r="AO24" s="151">
        <f>+AM24-AN24</f>
        <v>0</v>
      </c>
      <c r="AP24" s="151"/>
      <c r="AQ24" s="151">
        <v>0</v>
      </c>
      <c r="AR24" s="151">
        <v>0</v>
      </c>
      <c r="AS24" s="151">
        <f>+AQ24-AR24</f>
        <v>0</v>
      </c>
      <c r="AT24" s="151"/>
      <c r="AU24" s="151">
        <v>0</v>
      </c>
      <c r="AV24" s="151">
        <v>0</v>
      </c>
      <c r="AW24" s="151">
        <f>+AU24-AV24</f>
        <v>0</v>
      </c>
      <c r="AX24" s="151"/>
      <c r="AY24" s="151">
        <v>0</v>
      </c>
      <c r="AZ24" s="151">
        <v>0</v>
      </c>
      <c r="BA24" s="151">
        <f>+AY24-AZ24</f>
        <v>0</v>
      </c>
      <c r="BB24" s="151"/>
      <c r="BC24" s="151">
        <v>0</v>
      </c>
      <c r="BD24" s="151">
        <v>0</v>
      </c>
      <c r="BE24" s="151">
        <f>+BC24-BD24</f>
        <v>0</v>
      </c>
      <c r="BF24" s="30"/>
      <c r="BG24" s="30"/>
      <c r="BH24" s="30"/>
      <c r="BI24" s="47"/>
    </row>
    <row r="25" spans="1:61" ht="9" customHeight="1" x14ac:dyDescent="0.25">
      <c r="A25" s="46"/>
      <c r="B25" s="97"/>
      <c r="C25" s="97"/>
      <c r="D25" s="97"/>
      <c r="E25" s="97"/>
      <c r="AD25" s="9"/>
      <c r="AE25" s="47"/>
      <c r="AF25" s="47"/>
      <c r="AG25" s="47"/>
      <c r="AH25" s="47"/>
      <c r="AI25" s="30"/>
      <c r="AJ25" s="30"/>
      <c r="AK25" s="47"/>
      <c r="AL25" s="30"/>
      <c r="AM25" s="30"/>
      <c r="AN25" s="30"/>
      <c r="AO25" s="47"/>
      <c r="AP25" s="30"/>
      <c r="AQ25" s="30"/>
      <c r="AR25" s="30"/>
      <c r="AS25" s="47"/>
      <c r="AT25" s="30"/>
      <c r="AU25" s="30"/>
      <c r="AV25" s="30"/>
      <c r="AW25" s="47"/>
      <c r="AX25" s="30"/>
      <c r="AY25" s="30"/>
      <c r="AZ25" s="30"/>
      <c r="BA25" s="47"/>
      <c r="BB25" s="30"/>
      <c r="BC25" s="30"/>
      <c r="BD25" s="30"/>
      <c r="BE25" s="47"/>
      <c r="BF25" s="30"/>
      <c r="BG25" s="30"/>
      <c r="BH25" s="30"/>
      <c r="BI25" s="47"/>
    </row>
    <row r="26" spans="1:61" s="72" customFormat="1" ht="15" customHeight="1" x14ac:dyDescent="0.25">
      <c r="A26" s="329" t="s">
        <v>139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102"/>
      <c r="AD26" s="103"/>
      <c r="AE26" s="104"/>
      <c r="AF26" s="104"/>
      <c r="AG26" s="104"/>
      <c r="AH26" s="104"/>
      <c r="AI26" s="105"/>
      <c r="AJ26" s="105"/>
      <c r="AK26" s="104"/>
      <c r="AL26" s="105"/>
      <c r="AM26" s="105"/>
      <c r="AN26" s="105"/>
      <c r="AO26" s="104"/>
      <c r="AP26" s="105"/>
      <c r="AQ26" s="105"/>
      <c r="AR26" s="105"/>
      <c r="AS26" s="104"/>
      <c r="AT26" s="105"/>
      <c r="AU26" s="105"/>
      <c r="AV26" s="105"/>
      <c r="AW26" s="104"/>
      <c r="AX26" s="105"/>
      <c r="AY26" s="105"/>
      <c r="AZ26" s="105"/>
      <c r="BA26" s="104"/>
      <c r="BB26" s="105"/>
      <c r="BC26" s="105"/>
      <c r="BD26" s="105"/>
      <c r="BE26" s="104"/>
      <c r="BF26" s="105"/>
      <c r="BG26" s="105"/>
      <c r="BH26" s="105"/>
      <c r="BI26" s="104"/>
    </row>
    <row r="27" spans="1:61" ht="9" customHeight="1" x14ac:dyDescent="0.25">
      <c r="F27" s="45"/>
      <c r="G27" s="45"/>
      <c r="H27" s="45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5"/>
      <c r="BE27" s="45"/>
      <c r="BF27" s="45"/>
      <c r="BG27" s="45"/>
      <c r="BH27" s="45"/>
    </row>
    <row r="28" spans="1:61" ht="15" customHeight="1" x14ac:dyDescent="0.25">
      <c r="A28" s="32" t="s">
        <v>11</v>
      </c>
      <c r="B28" s="75">
        <f t="shared" ref="B28:D31" si="50">+B11/AE11*100</f>
        <v>6.7601263367872786</v>
      </c>
      <c r="C28" s="75">
        <f t="shared" si="50"/>
        <v>8.2891824827308689</v>
      </c>
      <c r="D28" s="75">
        <f t="shared" si="50"/>
        <v>5.2569117840974027</v>
      </c>
      <c r="E28" s="193"/>
      <c r="F28" s="75">
        <f t="shared" ref="F28:H29" si="51">+F11/AI11*100</f>
        <v>9.2594433399602387</v>
      </c>
      <c r="G28" s="75">
        <f t="shared" si="51"/>
        <v>10.789473684210527</v>
      </c>
      <c r="H28" s="75">
        <f t="shared" si="51"/>
        <v>7.5421940928270033</v>
      </c>
      <c r="I28" s="193"/>
      <c r="J28" s="75">
        <f t="shared" ref="J28:L30" si="52">+J11/AM11*100</f>
        <v>10.439191252825118</v>
      </c>
      <c r="K28" s="75">
        <f t="shared" si="52"/>
        <v>12.196573060447406</v>
      </c>
      <c r="L28" s="75">
        <f t="shared" si="52"/>
        <v>8.5854148361993214</v>
      </c>
      <c r="M28" s="193"/>
      <c r="N28" s="75">
        <f t="shared" ref="N28:P29" si="53">+N11/AQ11*100</f>
        <v>7.3384284336276622</v>
      </c>
      <c r="O28" s="75">
        <f t="shared" si="53"/>
        <v>9.1637010676156585</v>
      </c>
      <c r="P28" s="75">
        <f t="shared" si="53"/>
        <v>5.5101737709787617</v>
      </c>
      <c r="Q28" s="193"/>
      <c r="R28" s="75">
        <f t="shared" ref="R28:T29" si="54">+R11/AU11*100</f>
        <v>5.7661831037425326</v>
      </c>
      <c r="S28" s="75">
        <f t="shared" si="54"/>
        <v>7.2028505981165694</v>
      </c>
      <c r="T28" s="75">
        <f t="shared" si="54"/>
        <v>4.4454843238184365</v>
      </c>
      <c r="U28" s="193"/>
      <c r="V28" s="75">
        <f t="shared" ref="V28:X29" si="55">+V11/AY11*100</f>
        <v>3.2153346730561139</v>
      </c>
      <c r="W28" s="75">
        <f t="shared" si="55"/>
        <v>4.0249712502053558</v>
      </c>
      <c r="X28" s="75">
        <f t="shared" si="55"/>
        <v>2.4959859874470878</v>
      </c>
      <c r="Y28" s="193"/>
      <c r="Z28" s="75">
        <f t="shared" ref="Z28:AB29" si="56">+Z11/BC11*100</f>
        <v>1.6204339467179345</v>
      </c>
      <c r="AA28" s="75">
        <f t="shared" si="56"/>
        <v>2.12</v>
      </c>
      <c r="AB28" s="75">
        <f t="shared" si="56"/>
        <v>1.1987168664528112</v>
      </c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5"/>
      <c r="BE28" s="45"/>
      <c r="BF28" s="45"/>
      <c r="BG28" s="45"/>
      <c r="BH28" s="45"/>
    </row>
    <row r="29" spans="1:61" ht="15" customHeight="1" x14ac:dyDescent="0.25">
      <c r="A29" s="93" t="s">
        <v>35</v>
      </c>
      <c r="B29" s="65">
        <f t="shared" si="50"/>
        <v>6.8918035044235602</v>
      </c>
      <c r="C29" s="65">
        <f t="shared" si="50"/>
        <v>8.5172026925953634</v>
      </c>
      <c r="D29" s="65">
        <f t="shared" si="50"/>
        <v>5.3242567004034891</v>
      </c>
      <c r="E29" s="98"/>
      <c r="F29" s="65">
        <f t="shared" si="51"/>
        <v>9.4609741186060727</v>
      </c>
      <c r="G29" s="65">
        <f t="shared" si="51"/>
        <v>11.093871217998448</v>
      </c>
      <c r="H29" s="65">
        <f t="shared" si="51"/>
        <v>7.6534993559467583</v>
      </c>
      <c r="I29" s="98"/>
      <c r="J29" s="65">
        <f t="shared" si="52"/>
        <v>10.702634880803011</v>
      </c>
      <c r="K29" s="65">
        <f t="shared" si="52"/>
        <v>12.595513926546708</v>
      </c>
      <c r="L29" s="65">
        <f t="shared" si="52"/>
        <v>8.740097112190135</v>
      </c>
      <c r="M29" s="98"/>
      <c r="N29" s="65">
        <f t="shared" si="53"/>
        <v>7.5179361929476416</v>
      </c>
      <c r="O29" s="65">
        <f t="shared" si="53"/>
        <v>9.4855553839023639</v>
      </c>
      <c r="P29" s="65">
        <f t="shared" si="53"/>
        <v>5.5966209081309399</v>
      </c>
      <c r="Q29" s="98"/>
      <c r="R29" s="65">
        <f t="shared" si="54"/>
        <v>5.658929599079225</v>
      </c>
      <c r="S29" s="65">
        <f t="shared" si="54"/>
        <v>7.0936359951357923</v>
      </c>
      <c r="T29" s="65">
        <f t="shared" si="54"/>
        <v>4.3699927166788051</v>
      </c>
      <c r="U29" s="98"/>
      <c r="V29" s="65">
        <f t="shared" si="55"/>
        <v>3.2075624141552876</v>
      </c>
      <c r="W29" s="65">
        <f t="shared" si="55"/>
        <v>4.0702730909723428</v>
      </c>
      <c r="X29" s="65">
        <f t="shared" si="55"/>
        <v>2.4592637296318647</v>
      </c>
      <c r="Y29" s="98"/>
      <c r="Z29" s="65">
        <f t="shared" si="56"/>
        <v>1.6824395373291272</v>
      </c>
      <c r="AA29" s="65">
        <f t="shared" si="56"/>
        <v>2.2175290390707496</v>
      </c>
      <c r="AB29" s="65">
        <f t="shared" si="56"/>
        <v>1.2399580859238561</v>
      </c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5"/>
      <c r="BE29" s="45"/>
      <c r="BF29" s="45"/>
      <c r="BG29" s="45"/>
      <c r="BH29" s="45"/>
    </row>
    <row r="30" spans="1:61" ht="15" customHeight="1" x14ac:dyDescent="0.25">
      <c r="A30" s="93" t="s">
        <v>37</v>
      </c>
      <c r="B30" s="65">
        <f t="shared" si="50"/>
        <v>2.1505376344086025</v>
      </c>
      <c r="C30" s="65">
        <f t="shared" si="50"/>
        <v>3.0030030030030028</v>
      </c>
      <c r="D30" s="65">
        <f t="shared" si="50"/>
        <v>0.88888888888888884</v>
      </c>
      <c r="E30" s="98"/>
      <c r="F30" s="65">
        <v>0</v>
      </c>
      <c r="G30" s="65">
        <v>0</v>
      </c>
      <c r="H30" s="65">
        <v>0</v>
      </c>
      <c r="I30" s="98"/>
      <c r="J30" s="65">
        <f t="shared" si="52"/>
        <v>2.5862068965517242</v>
      </c>
      <c r="K30" s="65">
        <f t="shared" si="52"/>
        <v>4.6875</v>
      </c>
      <c r="L30" s="65">
        <f t="shared" si="52"/>
        <v>0</v>
      </c>
      <c r="M30" s="98"/>
      <c r="N30" s="65">
        <v>0</v>
      </c>
      <c r="O30" s="65">
        <v>0</v>
      </c>
      <c r="P30" s="65">
        <v>0</v>
      </c>
      <c r="Q30" s="98"/>
      <c r="R30" s="65">
        <f>+R13/AU13*100</f>
        <v>1.834862385321101</v>
      </c>
      <c r="S30" s="65">
        <v>0</v>
      </c>
      <c r="T30" s="65">
        <f>+T13/AW13*100</f>
        <v>0</v>
      </c>
      <c r="U30" s="98"/>
      <c r="V30" s="65">
        <f>+V13/AY13*100</f>
        <v>0</v>
      </c>
      <c r="W30" s="65">
        <f>+W13/AZ13*100</f>
        <v>0</v>
      </c>
      <c r="X30" s="65">
        <v>0</v>
      </c>
      <c r="Y30" s="98"/>
      <c r="Z30" s="65">
        <f>+Z13/BC13*100</f>
        <v>0</v>
      </c>
      <c r="AA30" s="65">
        <f>+AA13/BD13*100</f>
        <v>0</v>
      </c>
      <c r="AB30" s="65">
        <v>0</v>
      </c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7"/>
      <c r="AZ30" s="47"/>
    </row>
    <row r="31" spans="1:61" ht="15" customHeight="1" x14ac:dyDescent="0.25">
      <c r="A31" s="94" t="s">
        <v>143</v>
      </c>
      <c r="B31" s="65">
        <f t="shared" si="50"/>
        <v>3.2411067193675889</v>
      </c>
      <c r="C31" s="65">
        <f t="shared" si="50"/>
        <v>3.3415841584158419</v>
      </c>
      <c r="D31" s="65">
        <f t="shared" si="50"/>
        <v>3.0634573304157549</v>
      </c>
      <c r="E31" s="98"/>
      <c r="F31" s="65">
        <f>+F14/AI14*100</f>
        <v>0.59347181008902083</v>
      </c>
      <c r="G31" s="65">
        <f>+G14/AJ14*100</f>
        <v>0.85836909871244638</v>
      </c>
      <c r="H31" s="65">
        <v>0</v>
      </c>
      <c r="I31" s="98"/>
      <c r="J31" s="65">
        <f>+J14/AM14*100</f>
        <v>0</v>
      </c>
      <c r="K31" s="65">
        <f>+K14/AN14*100</f>
        <v>0</v>
      </c>
      <c r="L31" s="65">
        <v>0</v>
      </c>
      <c r="M31" s="98"/>
      <c r="N31" s="65">
        <f>+N14/AQ14*100</f>
        <v>0.31446540880503149</v>
      </c>
      <c r="O31" s="65">
        <f>+O14/AR14*100</f>
        <v>0.42735042735042739</v>
      </c>
      <c r="P31" s="65">
        <v>0</v>
      </c>
      <c r="Q31" s="98"/>
      <c r="R31" s="65">
        <f>+R14/AU14*100</f>
        <v>8.9665653495440729</v>
      </c>
      <c r="S31" s="65">
        <f>+S14/AV14*100</f>
        <v>9.8236775818639792</v>
      </c>
      <c r="T31" s="65">
        <f>+T14/AW14*100</f>
        <v>7.6628352490421454</v>
      </c>
      <c r="U31" s="98"/>
      <c r="V31" s="65">
        <f>+V14/AY14*100</f>
        <v>3.8539553752535496</v>
      </c>
      <c r="W31" s="65">
        <f>+W14/AZ14*100</f>
        <v>3.7542662116040959</v>
      </c>
      <c r="X31" s="65">
        <f>+X14/BA14*100</f>
        <v>4</v>
      </c>
      <c r="Y31" s="98"/>
      <c r="Z31" s="65">
        <v>0</v>
      </c>
      <c r="AA31" s="65">
        <v>0</v>
      </c>
      <c r="AB31" s="65">
        <v>0</v>
      </c>
      <c r="AC31" s="49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7"/>
      <c r="AZ31" s="47"/>
    </row>
    <row r="32" spans="1:61" ht="9" customHeight="1" x14ac:dyDescent="0.25">
      <c r="A32" s="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7"/>
      <c r="AZ32" s="47"/>
    </row>
    <row r="33" spans="1:52" ht="15" customHeight="1" x14ac:dyDescent="0.25">
      <c r="A33" s="8" t="s">
        <v>39</v>
      </c>
      <c r="B33" s="74">
        <f t="shared" ref="B33:D36" si="57">+B16/AE16*100</f>
        <v>6.5943444223794128</v>
      </c>
      <c r="C33" s="74">
        <f t="shared" si="57"/>
        <v>8.0564784053156142</v>
      </c>
      <c r="D33" s="74">
        <f t="shared" si="57"/>
        <v>5.1668774934319348</v>
      </c>
      <c r="E33" s="192"/>
      <c r="F33" s="74">
        <f t="shared" ref="F33:H35" si="58">+F16/AI16*100</f>
        <v>9.4633216894252143</v>
      </c>
      <c r="G33" s="74">
        <f t="shared" si="58"/>
        <v>11.009586578789694</v>
      </c>
      <c r="H33" s="74">
        <f t="shared" si="58"/>
        <v>7.7195945945945947</v>
      </c>
      <c r="I33" s="192"/>
      <c r="J33" s="74">
        <f t="shared" ref="J33:L35" si="59">+J16/AM16*100</f>
        <v>10.684051766079596</v>
      </c>
      <c r="K33" s="74">
        <f t="shared" si="59"/>
        <v>12.383665716999049</v>
      </c>
      <c r="L33" s="74">
        <f t="shared" si="59"/>
        <v>8.8986432561851547</v>
      </c>
      <c r="M33" s="192"/>
      <c r="N33" s="74">
        <f t="shared" ref="N33:P35" si="60">+N16/AQ16*100</f>
        <v>7.2800460034502592</v>
      </c>
      <c r="O33" s="74">
        <f t="shared" si="60"/>
        <v>8.8575970928912096</v>
      </c>
      <c r="P33" s="74">
        <f t="shared" si="60"/>
        <v>5.6616961789375582</v>
      </c>
      <c r="Q33" s="192"/>
      <c r="R33" s="74">
        <f t="shared" ref="R33:T36" si="61">+R16/AU16*100</f>
        <v>5.5885850178359098</v>
      </c>
      <c r="S33" s="74">
        <f t="shared" si="61"/>
        <v>6.9858156028368796</v>
      </c>
      <c r="T33" s="74">
        <f t="shared" si="61"/>
        <v>4.3038800130420611</v>
      </c>
      <c r="U33" s="192"/>
      <c r="V33" s="74">
        <f t="shared" ref="V33:X36" si="62">+V16/AY16*100</f>
        <v>3.2955388364946483</v>
      </c>
      <c r="W33" s="74">
        <f t="shared" si="62"/>
        <v>3.9972590223846507</v>
      </c>
      <c r="X33" s="74">
        <f t="shared" si="62"/>
        <v>2.6882783158727022</v>
      </c>
      <c r="Y33" s="192"/>
      <c r="Z33" s="74">
        <f t="shared" ref="Z33:AB35" si="63">+Z16/BC16*100</f>
        <v>1.5456329735034346</v>
      </c>
      <c r="AA33" s="74">
        <f t="shared" si="63"/>
        <v>2.1134296415195291</v>
      </c>
      <c r="AB33" s="74">
        <f t="shared" si="63"/>
        <v>1.0647938377888537</v>
      </c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7"/>
      <c r="AZ33" s="47"/>
    </row>
    <row r="34" spans="1:52" ht="15" customHeight="1" x14ac:dyDescent="0.25">
      <c r="A34" s="93" t="s">
        <v>35</v>
      </c>
      <c r="B34" s="65">
        <f t="shared" si="57"/>
        <v>6.7838805041232302</v>
      </c>
      <c r="C34" s="65">
        <f t="shared" si="57"/>
        <v>8.3869134311392131</v>
      </c>
      <c r="D34" s="65">
        <f t="shared" si="57"/>
        <v>5.2640441869863936</v>
      </c>
      <c r="E34" s="98"/>
      <c r="F34" s="65">
        <f t="shared" si="58"/>
        <v>9.7984137475214812</v>
      </c>
      <c r="G34" s="65">
        <f t="shared" si="58"/>
        <v>11.515437933207309</v>
      </c>
      <c r="H34" s="65">
        <f t="shared" si="58"/>
        <v>7.9047949965253643</v>
      </c>
      <c r="I34" s="98"/>
      <c r="J34" s="65">
        <f t="shared" si="59"/>
        <v>11.121267519804997</v>
      </c>
      <c r="K34" s="65">
        <f t="shared" si="59"/>
        <v>13.045226130653267</v>
      </c>
      <c r="L34" s="65">
        <f t="shared" si="59"/>
        <v>9.1562307534387184</v>
      </c>
      <c r="M34" s="98"/>
      <c r="N34" s="65">
        <f t="shared" si="60"/>
        <v>7.5600961538461533</v>
      </c>
      <c r="O34" s="65">
        <f t="shared" si="60"/>
        <v>9.341723136495645</v>
      </c>
      <c r="P34" s="65">
        <f t="shared" si="60"/>
        <v>5.8022922636103154</v>
      </c>
      <c r="Q34" s="98"/>
      <c r="R34" s="65">
        <f t="shared" si="61"/>
        <v>5.4238212046879255</v>
      </c>
      <c r="S34" s="65">
        <f t="shared" si="61"/>
        <v>6.8107273779664288</v>
      </c>
      <c r="T34" s="65">
        <f t="shared" si="61"/>
        <v>4.1895604395604389</v>
      </c>
      <c r="U34" s="98"/>
      <c r="V34" s="65">
        <f t="shared" si="62"/>
        <v>3.2897701667417754</v>
      </c>
      <c r="W34" s="65">
        <f t="shared" si="62"/>
        <v>4.0594059405940595</v>
      </c>
      <c r="X34" s="65">
        <f t="shared" si="62"/>
        <v>2.6468155500413566</v>
      </c>
      <c r="Y34" s="98"/>
      <c r="Z34" s="65">
        <f t="shared" si="63"/>
        <v>1.6254876462938883</v>
      </c>
      <c r="AA34" s="65">
        <f t="shared" si="63"/>
        <v>2.2458969190901237</v>
      </c>
      <c r="AB34" s="65">
        <f t="shared" si="63"/>
        <v>1.1145364002845624</v>
      </c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7"/>
      <c r="AZ34" s="47"/>
    </row>
    <row r="35" spans="1:52" ht="15" customHeight="1" x14ac:dyDescent="0.25">
      <c r="A35" s="93" t="s">
        <v>37</v>
      </c>
      <c r="B35" s="65">
        <f t="shared" si="57"/>
        <v>2.1505376344086025</v>
      </c>
      <c r="C35" s="65">
        <f t="shared" si="57"/>
        <v>3.0030030030030028</v>
      </c>
      <c r="D35" s="65">
        <f t="shared" si="57"/>
        <v>0.88888888888888884</v>
      </c>
      <c r="E35" s="98"/>
      <c r="F35" s="65">
        <f t="shared" si="58"/>
        <v>2.5806451612903225</v>
      </c>
      <c r="G35" s="65">
        <f t="shared" si="58"/>
        <v>2.1052631578947367</v>
      </c>
      <c r="H35" s="65">
        <f t="shared" si="58"/>
        <v>3.3333333333333335</v>
      </c>
      <c r="I35" s="98"/>
      <c r="J35" s="65">
        <f t="shared" si="59"/>
        <v>2.5862068965517242</v>
      </c>
      <c r="K35" s="65">
        <f t="shared" si="59"/>
        <v>4.6875</v>
      </c>
      <c r="L35" s="65">
        <f t="shared" si="59"/>
        <v>0</v>
      </c>
      <c r="M35" s="98"/>
      <c r="N35" s="65">
        <f t="shared" si="60"/>
        <v>5.2631578947368416</v>
      </c>
      <c r="O35" s="65">
        <f t="shared" si="60"/>
        <v>8.1081081081081088</v>
      </c>
      <c r="P35" s="65">
        <f t="shared" si="60"/>
        <v>0</v>
      </c>
      <c r="Q35" s="98"/>
      <c r="R35" s="65">
        <f t="shared" si="61"/>
        <v>1.834862385321101</v>
      </c>
      <c r="S35" s="65">
        <f t="shared" si="61"/>
        <v>3.3333333333333335</v>
      </c>
      <c r="T35" s="65">
        <f t="shared" si="61"/>
        <v>0</v>
      </c>
      <c r="U35" s="98"/>
      <c r="V35" s="65">
        <f t="shared" si="62"/>
        <v>0</v>
      </c>
      <c r="W35" s="65">
        <f t="shared" si="62"/>
        <v>0</v>
      </c>
      <c r="X35" s="65">
        <f t="shared" si="62"/>
        <v>0</v>
      </c>
      <c r="Y35" s="98"/>
      <c r="Z35" s="65">
        <f t="shared" si="63"/>
        <v>0</v>
      </c>
      <c r="AA35" s="65">
        <f t="shared" si="63"/>
        <v>0</v>
      </c>
      <c r="AB35" s="65">
        <f t="shared" si="63"/>
        <v>0</v>
      </c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7"/>
      <c r="AZ35" s="47"/>
    </row>
    <row r="36" spans="1:52" ht="15" customHeight="1" x14ac:dyDescent="0.25">
      <c r="A36" s="94" t="s">
        <v>143</v>
      </c>
      <c r="B36" s="65">
        <f t="shared" si="57"/>
        <v>3.2411067193675889</v>
      </c>
      <c r="C36" s="65">
        <f t="shared" si="57"/>
        <v>3.3415841584158419</v>
      </c>
      <c r="D36" s="65">
        <f t="shared" si="57"/>
        <v>3.0634573304157549</v>
      </c>
      <c r="E36" s="98"/>
      <c r="F36" s="65">
        <f>+F19/AI19*100</f>
        <v>0.59347181008902083</v>
      </c>
      <c r="G36" s="65">
        <f>+G19/AJ19*100</f>
        <v>0.85836909871244638</v>
      </c>
      <c r="H36" s="65">
        <v>0</v>
      </c>
      <c r="I36" s="98"/>
      <c r="J36" s="65">
        <f>+J19/AM19*100</f>
        <v>0</v>
      </c>
      <c r="K36" s="65">
        <f>+K19/AN19*100</f>
        <v>0</v>
      </c>
      <c r="L36" s="65">
        <v>0</v>
      </c>
      <c r="M36" s="98"/>
      <c r="N36" s="65">
        <f>+N19/AQ19*100</f>
        <v>0.31446540880503149</v>
      </c>
      <c r="O36" s="65">
        <f>+O19/AR19*100</f>
        <v>0.42735042735042739</v>
      </c>
      <c r="P36" s="65">
        <v>0</v>
      </c>
      <c r="Q36" s="98"/>
      <c r="R36" s="65">
        <f t="shared" si="61"/>
        <v>8.9665653495440729</v>
      </c>
      <c r="S36" s="65">
        <f t="shared" si="61"/>
        <v>9.8236775818639792</v>
      </c>
      <c r="T36" s="65">
        <f t="shared" si="61"/>
        <v>7.6628352490421454</v>
      </c>
      <c r="U36" s="98"/>
      <c r="V36" s="65">
        <f t="shared" si="62"/>
        <v>3.8539553752535496</v>
      </c>
      <c r="W36" s="65">
        <f t="shared" si="62"/>
        <v>3.7542662116040959</v>
      </c>
      <c r="X36" s="65">
        <f t="shared" si="62"/>
        <v>4</v>
      </c>
      <c r="Y36" s="98"/>
      <c r="Z36" s="65">
        <v>0</v>
      </c>
      <c r="AA36" s="65">
        <v>0</v>
      </c>
      <c r="AB36" s="65">
        <v>0</v>
      </c>
      <c r="AD36" s="48"/>
      <c r="AE36" s="48"/>
      <c r="AF36" s="48"/>
      <c r="AG36" s="48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47"/>
      <c r="AZ36" s="47"/>
    </row>
    <row r="37" spans="1:52" ht="9" customHeight="1" x14ac:dyDescent="0.25">
      <c r="A37" s="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7"/>
      <c r="AZ37" s="47"/>
    </row>
    <row r="38" spans="1:52" ht="15" customHeight="1" x14ac:dyDescent="0.25">
      <c r="A38" s="8" t="s">
        <v>40</v>
      </c>
      <c r="B38" s="74">
        <f t="shared" ref="B38:D39" si="64">+B21/AE21*100</f>
        <v>7.1048321048321057</v>
      </c>
      <c r="C38" s="74">
        <f t="shared" si="64"/>
        <v>8.7678534818560792</v>
      </c>
      <c r="D38" s="74">
        <f t="shared" si="64"/>
        <v>5.4461181923522597</v>
      </c>
      <c r="E38" s="192"/>
      <c r="F38" s="74">
        <f t="shared" ref="F38:H39" si="65">+F21/AI21*100</f>
        <v>8.9181286549707597</v>
      </c>
      <c r="G38" s="74">
        <f t="shared" si="65"/>
        <v>10.418768920282542</v>
      </c>
      <c r="H38" s="74">
        <f t="shared" si="65"/>
        <v>7.2471910112359552</v>
      </c>
      <c r="I38" s="192"/>
      <c r="J38" s="74">
        <f t="shared" ref="J38:L39" si="66">+J21/AM21*100</f>
        <v>10.026255333114539</v>
      </c>
      <c r="K38" s="74">
        <f t="shared" si="66"/>
        <v>11.882765211850908</v>
      </c>
      <c r="L38" s="74">
        <f t="shared" si="66"/>
        <v>8.0541455160744491</v>
      </c>
      <c r="M38" s="192"/>
      <c r="N38" s="74">
        <f t="shared" ref="N38:P39" si="67">+N21/AQ21*100</f>
        <v>7.4445838561271431</v>
      </c>
      <c r="O38" s="74">
        <f t="shared" si="67"/>
        <v>9.7394275950448534</v>
      </c>
      <c r="P38" s="74">
        <f t="shared" si="67"/>
        <v>5.2437525604260546</v>
      </c>
      <c r="Q38" s="192"/>
      <c r="R38" s="74">
        <f t="shared" ref="R38:T39" si="68">+R21/AU21*100</f>
        <v>6.2176165803108807</v>
      </c>
      <c r="S38" s="74">
        <f t="shared" si="68"/>
        <v>7.7547339945897198</v>
      </c>
      <c r="T38" s="74">
        <f t="shared" si="68"/>
        <v>4.8053024026512015</v>
      </c>
      <c r="U38" s="192"/>
      <c r="V38" s="74">
        <f t="shared" ref="V38:X39" si="69">+V21/AY21*100</f>
        <v>2.9991431019708652</v>
      </c>
      <c r="W38" s="74">
        <f t="shared" si="69"/>
        <v>4.0959625511995323</v>
      </c>
      <c r="X38" s="74">
        <f t="shared" si="69"/>
        <v>1.953125</v>
      </c>
      <c r="Y38" s="192"/>
      <c r="Z38" s="74">
        <f t="shared" ref="Z38:AB39" si="70">+Z21/BC21*100</f>
        <v>1.8404907975460123</v>
      </c>
      <c r="AA38" s="74">
        <f t="shared" si="70"/>
        <v>2.1394611727416799</v>
      </c>
      <c r="AB38" s="74">
        <f t="shared" si="70"/>
        <v>1.5904572564612325</v>
      </c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7"/>
      <c r="AZ38" s="47"/>
    </row>
    <row r="39" spans="1:52" ht="15" customHeight="1" x14ac:dyDescent="0.25">
      <c r="A39" s="93" t="s">
        <v>35</v>
      </c>
      <c r="B39" s="65">
        <f t="shared" si="64"/>
        <v>7.1048321048321057</v>
      </c>
      <c r="C39" s="65">
        <f t="shared" si="64"/>
        <v>8.7678534818560792</v>
      </c>
      <c r="D39" s="65">
        <f t="shared" si="64"/>
        <v>5.4461181923522597</v>
      </c>
      <c r="E39" s="98"/>
      <c r="F39" s="65">
        <f t="shared" si="65"/>
        <v>8.9181286549707597</v>
      </c>
      <c r="G39" s="65">
        <f t="shared" si="65"/>
        <v>10.418768920282542</v>
      </c>
      <c r="H39" s="65">
        <f t="shared" si="65"/>
        <v>7.2471910112359552</v>
      </c>
      <c r="I39" s="98"/>
      <c r="J39" s="65">
        <f t="shared" si="66"/>
        <v>10.026255333114539</v>
      </c>
      <c r="K39" s="65">
        <f t="shared" si="66"/>
        <v>11.882765211850908</v>
      </c>
      <c r="L39" s="65">
        <f t="shared" si="66"/>
        <v>8.0541455160744491</v>
      </c>
      <c r="M39" s="98"/>
      <c r="N39" s="65">
        <f t="shared" si="67"/>
        <v>7.4445838561271431</v>
      </c>
      <c r="O39" s="65">
        <f t="shared" si="67"/>
        <v>9.7394275950448534</v>
      </c>
      <c r="P39" s="65">
        <f t="shared" si="67"/>
        <v>5.2437525604260546</v>
      </c>
      <c r="Q39" s="98"/>
      <c r="R39" s="65">
        <f t="shared" si="68"/>
        <v>6.2176165803108807</v>
      </c>
      <c r="S39" s="65">
        <f t="shared" si="68"/>
        <v>7.7547339945897198</v>
      </c>
      <c r="T39" s="65">
        <f t="shared" si="68"/>
        <v>4.8053024026512015</v>
      </c>
      <c r="U39" s="98"/>
      <c r="V39" s="65">
        <f t="shared" si="69"/>
        <v>2.9991431019708652</v>
      </c>
      <c r="W39" s="65">
        <f t="shared" si="69"/>
        <v>4.0959625511995323</v>
      </c>
      <c r="X39" s="65">
        <f t="shared" si="69"/>
        <v>1.953125</v>
      </c>
      <c r="Y39" s="98"/>
      <c r="Z39" s="65">
        <f t="shared" si="70"/>
        <v>1.8404907975460123</v>
      </c>
      <c r="AA39" s="65">
        <f t="shared" si="70"/>
        <v>2.1394611727416799</v>
      </c>
      <c r="AB39" s="65">
        <f t="shared" si="70"/>
        <v>1.5904572564612325</v>
      </c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7"/>
      <c r="AZ39" s="47"/>
    </row>
    <row r="40" spans="1:52" ht="15" customHeight="1" x14ac:dyDescent="0.2">
      <c r="A40" s="93" t="s">
        <v>37</v>
      </c>
      <c r="B40" s="283" t="s">
        <v>8</v>
      </c>
      <c r="C40" s="283" t="s">
        <v>8</v>
      </c>
      <c r="D40" s="287"/>
      <c r="E40" s="283" t="s">
        <v>8</v>
      </c>
      <c r="F40" s="283" t="s">
        <v>8</v>
      </c>
      <c r="G40" s="283" t="s">
        <v>8</v>
      </c>
      <c r="H40" s="287"/>
      <c r="I40" s="283" t="s">
        <v>8</v>
      </c>
      <c r="J40" s="283" t="s">
        <v>8</v>
      </c>
      <c r="K40" s="283" t="s">
        <v>8</v>
      </c>
      <c r="L40" s="287"/>
      <c r="M40" s="283" t="s">
        <v>8</v>
      </c>
      <c r="N40" s="283" t="s">
        <v>8</v>
      </c>
      <c r="O40" s="283" t="s">
        <v>8</v>
      </c>
      <c r="P40" s="287"/>
      <c r="Q40" s="283" t="s">
        <v>8</v>
      </c>
      <c r="R40" s="283" t="s">
        <v>8</v>
      </c>
      <c r="S40" s="283" t="s">
        <v>8</v>
      </c>
      <c r="T40" s="287"/>
      <c r="U40" s="283" t="s">
        <v>8</v>
      </c>
      <c r="V40" s="283" t="s">
        <v>8</v>
      </c>
      <c r="W40" s="283" t="s">
        <v>8</v>
      </c>
      <c r="X40" s="287"/>
      <c r="Y40" s="283" t="s">
        <v>8</v>
      </c>
      <c r="Z40" s="283" t="s">
        <v>8</v>
      </c>
      <c r="AA40" s="283" t="s">
        <v>8</v>
      </c>
      <c r="AB40" s="283" t="s">
        <v>8</v>
      </c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7"/>
      <c r="AZ40" s="47"/>
    </row>
    <row r="41" spans="1:52" ht="15" customHeight="1" thickBot="1" x14ac:dyDescent="0.25">
      <c r="A41" s="96" t="s">
        <v>143</v>
      </c>
      <c r="B41" s="281" t="s">
        <v>8</v>
      </c>
      <c r="C41" s="281" t="s">
        <v>8</v>
      </c>
      <c r="D41" s="282"/>
      <c r="E41" s="281" t="s">
        <v>8</v>
      </c>
      <c r="F41" s="281" t="s">
        <v>8</v>
      </c>
      <c r="G41" s="281" t="s">
        <v>8</v>
      </c>
      <c r="H41" s="282"/>
      <c r="I41" s="281" t="s">
        <v>8</v>
      </c>
      <c r="J41" s="281" t="s">
        <v>8</v>
      </c>
      <c r="K41" s="281" t="s">
        <v>8</v>
      </c>
      <c r="L41" s="282"/>
      <c r="M41" s="281" t="s">
        <v>8</v>
      </c>
      <c r="N41" s="281" t="s">
        <v>8</v>
      </c>
      <c r="O41" s="281" t="s">
        <v>8</v>
      </c>
      <c r="P41" s="282"/>
      <c r="Q41" s="281" t="s">
        <v>8</v>
      </c>
      <c r="R41" s="281" t="s">
        <v>8</v>
      </c>
      <c r="S41" s="281" t="s">
        <v>8</v>
      </c>
      <c r="T41" s="282"/>
      <c r="U41" s="281" t="s">
        <v>8</v>
      </c>
      <c r="V41" s="281" t="s">
        <v>8</v>
      </c>
      <c r="W41" s="281" t="s">
        <v>8</v>
      </c>
      <c r="X41" s="282"/>
      <c r="Y41" s="281" t="s">
        <v>8</v>
      </c>
      <c r="Z41" s="281" t="s">
        <v>8</v>
      </c>
      <c r="AA41" s="281" t="s">
        <v>8</v>
      </c>
      <c r="AB41" s="281" t="s">
        <v>8</v>
      </c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7"/>
      <c r="AZ41" s="47"/>
    </row>
    <row r="42" spans="1:52" x14ac:dyDescent="0.25">
      <c r="A42" s="314" t="s">
        <v>140</v>
      </c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D42" s="48"/>
      <c r="AE42" s="48"/>
      <c r="AF42" s="48"/>
      <c r="AG42" s="48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47"/>
      <c r="AZ42" s="47"/>
    </row>
    <row r="43" spans="1:52" x14ac:dyDescent="0.25">
      <c r="A43" s="328" t="s">
        <v>116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7"/>
      <c r="AZ43" s="47"/>
    </row>
    <row r="44" spans="1:52" x14ac:dyDescent="0.25"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7"/>
      <c r="AZ44" s="47"/>
    </row>
    <row r="45" spans="1:52" x14ac:dyDescent="0.25"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7"/>
      <c r="AZ45" s="47"/>
    </row>
    <row r="46" spans="1:52" x14ac:dyDescent="0.25"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7"/>
      <c r="AZ46" s="47"/>
    </row>
    <row r="47" spans="1:52" x14ac:dyDescent="0.25"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</row>
    <row r="48" spans="1:52" x14ac:dyDescent="0.25"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</row>
    <row r="49" spans="30:52" x14ac:dyDescent="0.25"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</row>
  </sheetData>
  <mergeCells count="30">
    <mergeCell ref="A42:AB42"/>
    <mergeCell ref="A43:AB43"/>
    <mergeCell ref="A1:AB1"/>
    <mergeCell ref="A2:AB2"/>
    <mergeCell ref="A3:AB3"/>
    <mergeCell ref="A4:AB4"/>
    <mergeCell ref="A5:AB5"/>
    <mergeCell ref="A9:AB9"/>
    <mergeCell ref="A26:AB26"/>
    <mergeCell ref="A7:A8"/>
    <mergeCell ref="B7:D7"/>
    <mergeCell ref="F7:H7"/>
    <mergeCell ref="J7:L7"/>
    <mergeCell ref="N7:P7"/>
    <mergeCell ref="R7:T7"/>
    <mergeCell ref="V7:X7"/>
    <mergeCell ref="Z7:AB7"/>
    <mergeCell ref="AD2:BE2"/>
    <mergeCell ref="AD3:BE3"/>
    <mergeCell ref="AD4:BE4"/>
    <mergeCell ref="AD5:BE5"/>
    <mergeCell ref="AD6:BE6"/>
    <mergeCell ref="AD7:AD8"/>
    <mergeCell ref="AE7:AG7"/>
    <mergeCell ref="AI7:AK7"/>
    <mergeCell ref="AM7:AO7"/>
    <mergeCell ref="AQ7:AS7"/>
    <mergeCell ref="AU7:AW7"/>
    <mergeCell ref="AY7:BA7"/>
    <mergeCell ref="BC7:BE7"/>
  </mergeCells>
  <hyperlinks>
    <hyperlink ref="BG1" r:id="rId1" location="INDICE!A1"/>
  </hyperlinks>
  <printOptions horizontalCentered="1"/>
  <pageMargins left="0.7" right="0.7" top="0.75" bottom="0.75" header="0.3" footer="0.3"/>
  <pageSetup scale="85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0"/>
  <sheetViews>
    <sheetView zoomScaleNormal="100" zoomScaleSheetLayoutView="100" workbookViewId="0">
      <selection activeCell="BI37" sqref="BI37"/>
    </sheetView>
  </sheetViews>
  <sheetFormatPr baseColWidth="10" defaultRowHeight="14.25" customHeight="1" x14ac:dyDescent="0.25"/>
  <cols>
    <col min="1" max="1" width="7.85546875" style="14" bestFit="1" customWidth="1"/>
    <col min="2" max="4" width="5.42578125" style="14" customWidth="1"/>
    <col min="5" max="5" width="1.140625" style="14" customWidth="1"/>
    <col min="6" max="8" width="5.42578125" style="14" customWidth="1"/>
    <col min="9" max="9" width="1.140625" style="14" customWidth="1"/>
    <col min="10" max="11" width="5.42578125" style="14" customWidth="1"/>
    <col min="12" max="12" width="4.7109375" style="14" customWidth="1"/>
    <col min="13" max="13" width="1" style="14" customWidth="1"/>
    <col min="14" max="16" width="4.7109375" style="14" customWidth="1"/>
    <col min="17" max="17" width="1.140625" style="14" customWidth="1"/>
    <col min="18" max="20" width="4.7109375" style="14" customWidth="1"/>
    <col min="21" max="21" width="1.5703125" style="14" customWidth="1"/>
    <col min="22" max="24" width="4.7109375" style="14" customWidth="1"/>
    <col min="25" max="25" width="1.5703125" style="14" customWidth="1"/>
    <col min="26" max="28" width="4.7109375" style="14" customWidth="1"/>
    <col min="29" max="29" width="11.42578125" style="14"/>
    <col min="30" max="30" width="7.85546875" style="14" hidden="1" customWidth="1"/>
    <col min="31" max="33" width="5.7109375" style="14" hidden="1" customWidth="1"/>
    <col min="34" max="34" width="1.7109375" style="14" hidden="1" customWidth="1"/>
    <col min="35" max="36" width="5.7109375" style="14" hidden="1" customWidth="1"/>
    <col min="37" max="37" width="4.85546875" style="14" hidden="1" customWidth="1"/>
    <col min="38" max="38" width="1.7109375" style="14" hidden="1" customWidth="1"/>
    <col min="39" max="39" width="5.7109375" style="14" hidden="1" customWidth="1"/>
    <col min="40" max="41" width="4.85546875" style="14" hidden="1" customWidth="1"/>
    <col min="42" max="42" width="1.7109375" style="14" hidden="1" customWidth="1"/>
    <col min="43" max="43" width="5.7109375" style="14" hidden="1" customWidth="1"/>
    <col min="44" max="45" width="4.85546875" style="14" hidden="1" customWidth="1"/>
    <col min="46" max="46" width="1.7109375" style="14" hidden="1" customWidth="1"/>
    <col min="47" max="47" width="5.7109375" style="14" hidden="1" customWidth="1"/>
    <col min="48" max="49" width="4.85546875" style="14" hidden="1" customWidth="1"/>
    <col min="50" max="50" width="1.7109375" style="14" hidden="1" customWidth="1"/>
    <col min="51" max="51" width="5.7109375" style="14" hidden="1" customWidth="1"/>
    <col min="52" max="53" width="4.85546875" style="14" hidden="1" customWidth="1"/>
    <col min="54" max="54" width="1.7109375" style="14" hidden="1" customWidth="1"/>
    <col min="55" max="55" width="5.7109375" style="14" hidden="1" customWidth="1"/>
    <col min="56" max="57" width="4.85546875" style="14" hidden="1" customWidth="1"/>
    <col min="58" max="256" width="11.42578125" style="14"/>
    <col min="257" max="257" width="9.7109375" style="14" customWidth="1"/>
    <col min="258" max="260" width="7.42578125" style="14" customWidth="1"/>
    <col min="261" max="261" width="1.140625" style="14" customWidth="1"/>
    <col min="262" max="262" width="7.42578125" style="14" customWidth="1"/>
    <col min="263" max="264" width="6.42578125" style="14" customWidth="1"/>
    <col min="265" max="265" width="1.140625" style="14" customWidth="1"/>
    <col min="266" max="268" width="6.42578125" style="14" customWidth="1"/>
    <col min="269" max="269" width="1" style="14" customWidth="1"/>
    <col min="270" max="270" width="6.42578125" style="14" customWidth="1"/>
    <col min="271" max="272" width="6.28515625" style="14" customWidth="1"/>
    <col min="273" max="273" width="1.140625" style="14" customWidth="1"/>
    <col min="274" max="276" width="6.42578125" style="14" customWidth="1"/>
    <col min="277" max="277" width="1.5703125" style="14" customWidth="1"/>
    <col min="278" max="278" width="7.28515625" style="14" customWidth="1"/>
    <col min="279" max="280" width="6.7109375" style="14" customWidth="1"/>
    <col min="281" max="281" width="1.5703125" style="14" customWidth="1"/>
    <col min="282" max="282" width="5.5703125" style="14" customWidth="1"/>
    <col min="283" max="284" width="5.28515625" style="14" customWidth="1"/>
    <col min="285" max="512" width="11.42578125" style="14"/>
    <col min="513" max="513" width="9.7109375" style="14" customWidth="1"/>
    <col min="514" max="516" width="7.42578125" style="14" customWidth="1"/>
    <col min="517" max="517" width="1.140625" style="14" customWidth="1"/>
    <col min="518" max="518" width="7.42578125" style="14" customWidth="1"/>
    <col min="519" max="520" width="6.42578125" style="14" customWidth="1"/>
    <col min="521" max="521" width="1.140625" style="14" customWidth="1"/>
    <col min="522" max="524" width="6.42578125" style="14" customWidth="1"/>
    <col min="525" max="525" width="1" style="14" customWidth="1"/>
    <col min="526" max="526" width="6.42578125" style="14" customWidth="1"/>
    <col min="527" max="528" width="6.28515625" style="14" customWidth="1"/>
    <col min="529" max="529" width="1.140625" style="14" customWidth="1"/>
    <col min="530" max="532" width="6.42578125" style="14" customWidth="1"/>
    <col min="533" max="533" width="1.5703125" style="14" customWidth="1"/>
    <col min="534" max="534" width="7.28515625" style="14" customWidth="1"/>
    <col min="535" max="536" width="6.7109375" style="14" customWidth="1"/>
    <col min="537" max="537" width="1.5703125" style="14" customWidth="1"/>
    <col min="538" max="538" width="5.5703125" style="14" customWidth="1"/>
    <col min="539" max="540" width="5.28515625" style="14" customWidth="1"/>
    <col min="541" max="768" width="11.42578125" style="14"/>
    <col min="769" max="769" width="9.7109375" style="14" customWidth="1"/>
    <col min="770" max="772" width="7.42578125" style="14" customWidth="1"/>
    <col min="773" max="773" width="1.140625" style="14" customWidth="1"/>
    <col min="774" max="774" width="7.42578125" style="14" customWidth="1"/>
    <col min="775" max="776" width="6.42578125" style="14" customWidth="1"/>
    <col min="777" max="777" width="1.140625" style="14" customWidth="1"/>
    <col min="778" max="780" width="6.42578125" style="14" customWidth="1"/>
    <col min="781" max="781" width="1" style="14" customWidth="1"/>
    <col min="782" max="782" width="6.42578125" style="14" customWidth="1"/>
    <col min="783" max="784" width="6.28515625" style="14" customWidth="1"/>
    <col min="785" max="785" width="1.140625" style="14" customWidth="1"/>
    <col min="786" max="788" width="6.42578125" style="14" customWidth="1"/>
    <col min="789" max="789" width="1.5703125" style="14" customWidth="1"/>
    <col min="790" max="790" width="7.28515625" style="14" customWidth="1"/>
    <col min="791" max="792" width="6.7109375" style="14" customWidth="1"/>
    <col min="793" max="793" width="1.5703125" style="14" customWidth="1"/>
    <col min="794" max="794" width="5.5703125" style="14" customWidth="1"/>
    <col min="795" max="796" width="5.28515625" style="14" customWidth="1"/>
    <col min="797" max="1024" width="11.42578125" style="14"/>
    <col min="1025" max="1025" width="9.7109375" style="14" customWidth="1"/>
    <col min="1026" max="1028" width="7.42578125" style="14" customWidth="1"/>
    <col min="1029" max="1029" width="1.140625" style="14" customWidth="1"/>
    <col min="1030" max="1030" width="7.42578125" style="14" customWidth="1"/>
    <col min="1031" max="1032" width="6.42578125" style="14" customWidth="1"/>
    <col min="1033" max="1033" width="1.140625" style="14" customWidth="1"/>
    <col min="1034" max="1036" width="6.42578125" style="14" customWidth="1"/>
    <col min="1037" max="1037" width="1" style="14" customWidth="1"/>
    <col min="1038" max="1038" width="6.42578125" style="14" customWidth="1"/>
    <col min="1039" max="1040" width="6.28515625" style="14" customWidth="1"/>
    <col min="1041" max="1041" width="1.140625" style="14" customWidth="1"/>
    <col min="1042" max="1044" width="6.42578125" style="14" customWidth="1"/>
    <col min="1045" max="1045" width="1.5703125" style="14" customWidth="1"/>
    <col min="1046" max="1046" width="7.28515625" style="14" customWidth="1"/>
    <col min="1047" max="1048" width="6.7109375" style="14" customWidth="1"/>
    <col min="1049" max="1049" width="1.5703125" style="14" customWidth="1"/>
    <col min="1050" max="1050" width="5.5703125" style="14" customWidth="1"/>
    <col min="1051" max="1052" width="5.28515625" style="14" customWidth="1"/>
    <col min="1053" max="1280" width="11.42578125" style="14"/>
    <col min="1281" max="1281" width="9.7109375" style="14" customWidth="1"/>
    <col min="1282" max="1284" width="7.42578125" style="14" customWidth="1"/>
    <col min="1285" max="1285" width="1.140625" style="14" customWidth="1"/>
    <col min="1286" max="1286" width="7.42578125" style="14" customWidth="1"/>
    <col min="1287" max="1288" width="6.42578125" style="14" customWidth="1"/>
    <col min="1289" max="1289" width="1.140625" style="14" customWidth="1"/>
    <col min="1290" max="1292" width="6.42578125" style="14" customWidth="1"/>
    <col min="1293" max="1293" width="1" style="14" customWidth="1"/>
    <col min="1294" max="1294" width="6.42578125" style="14" customWidth="1"/>
    <col min="1295" max="1296" width="6.28515625" style="14" customWidth="1"/>
    <col min="1297" max="1297" width="1.140625" style="14" customWidth="1"/>
    <col min="1298" max="1300" width="6.42578125" style="14" customWidth="1"/>
    <col min="1301" max="1301" width="1.5703125" style="14" customWidth="1"/>
    <col min="1302" max="1302" width="7.28515625" style="14" customWidth="1"/>
    <col min="1303" max="1304" width="6.7109375" style="14" customWidth="1"/>
    <col min="1305" max="1305" width="1.5703125" style="14" customWidth="1"/>
    <col min="1306" max="1306" width="5.5703125" style="14" customWidth="1"/>
    <col min="1307" max="1308" width="5.28515625" style="14" customWidth="1"/>
    <col min="1309" max="1536" width="11.42578125" style="14"/>
    <col min="1537" max="1537" width="9.7109375" style="14" customWidth="1"/>
    <col min="1538" max="1540" width="7.42578125" style="14" customWidth="1"/>
    <col min="1541" max="1541" width="1.140625" style="14" customWidth="1"/>
    <col min="1542" max="1542" width="7.42578125" style="14" customWidth="1"/>
    <col min="1543" max="1544" width="6.42578125" style="14" customWidth="1"/>
    <col min="1545" max="1545" width="1.140625" style="14" customWidth="1"/>
    <col min="1546" max="1548" width="6.42578125" style="14" customWidth="1"/>
    <col min="1549" max="1549" width="1" style="14" customWidth="1"/>
    <col min="1550" max="1550" width="6.42578125" style="14" customWidth="1"/>
    <col min="1551" max="1552" width="6.28515625" style="14" customWidth="1"/>
    <col min="1553" max="1553" width="1.140625" style="14" customWidth="1"/>
    <col min="1554" max="1556" width="6.42578125" style="14" customWidth="1"/>
    <col min="1557" max="1557" width="1.5703125" style="14" customWidth="1"/>
    <col min="1558" max="1558" width="7.28515625" style="14" customWidth="1"/>
    <col min="1559" max="1560" width="6.7109375" style="14" customWidth="1"/>
    <col min="1561" max="1561" width="1.5703125" style="14" customWidth="1"/>
    <col min="1562" max="1562" width="5.5703125" style="14" customWidth="1"/>
    <col min="1563" max="1564" width="5.28515625" style="14" customWidth="1"/>
    <col min="1565" max="1792" width="11.42578125" style="14"/>
    <col min="1793" max="1793" width="9.7109375" style="14" customWidth="1"/>
    <col min="1794" max="1796" width="7.42578125" style="14" customWidth="1"/>
    <col min="1797" max="1797" width="1.140625" style="14" customWidth="1"/>
    <col min="1798" max="1798" width="7.42578125" style="14" customWidth="1"/>
    <col min="1799" max="1800" width="6.42578125" style="14" customWidth="1"/>
    <col min="1801" max="1801" width="1.140625" style="14" customWidth="1"/>
    <col min="1802" max="1804" width="6.42578125" style="14" customWidth="1"/>
    <col min="1805" max="1805" width="1" style="14" customWidth="1"/>
    <col min="1806" max="1806" width="6.42578125" style="14" customWidth="1"/>
    <col min="1807" max="1808" width="6.28515625" style="14" customWidth="1"/>
    <col min="1809" max="1809" width="1.140625" style="14" customWidth="1"/>
    <col min="1810" max="1812" width="6.42578125" style="14" customWidth="1"/>
    <col min="1813" max="1813" width="1.5703125" style="14" customWidth="1"/>
    <col min="1814" max="1814" width="7.28515625" style="14" customWidth="1"/>
    <col min="1815" max="1816" width="6.7109375" style="14" customWidth="1"/>
    <col min="1817" max="1817" width="1.5703125" style="14" customWidth="1"/>
    <col min="1818" max="1818" width="5.5703125" style="14" customWidth="1"/>
    <col min="1819" max="1820" width="5.28515625" style="14" customWidth="1"/>
    <col min="1821" max="2048" width="11.42578125" style="14"/>
    <col min="2049" max="2049" width="9.7109375" style="14" customWidth="1"/>
    <col min="2050" max="2052" width="7.42578125" style="14" customWidth="1"/>
    <col min="2053" max="2053" width="1.140625" style="14" customWidth="1"/>
    <col min="2054" max="2054" width="7.42578125" style="14" customWidth="1"/>
    <col min="2055" max="2056" width="6.42578125" style="14" customWidth="1"/>
    <col min="2057" max="2057" width="1.140625" style="14" customWidth="1"/>
    <col min="2058" max="2060" width="6.42578125" style="14" customWidth="1"/>
    <col min="2061" max="2061" width="1" style="14" customWidth="1"/>
    <col min="2062" max="2062" width="6.42578125" style="14" customWidth="1"/>
    <col min="2063" max="2064" width="6.28515625" style="14" customWidth="1"/>
    <col min="2065" max="2065" width="1.140625" style="14" customWidth="1"/>
    <col min="2066" max="2068" width="6.42578125" style="14" customWidth="1"/>
    <col min="2069" max="2069" width="1.5703125" style="14" customWidth="1"/>
    <col min="2070" max="2070" width="7.28515625" style="14" customWidth="1"/>
    <col min="2071" max="2072" width="6.7109375" style="14" customWidth="1"/>
    <col min="2073" max="2073" width="1.5703125" style="14" customWidth="1"/>
    <col min="2074" max="2074" width="5.5703125" style="14" customWidth="1"/>
    <col min="2075" max="2076" width="5.28515625" style="14" customWidth="1"/>
    <col min="2077" max="2304" width="11.42578125" style="14"/>
    <col min="2305" max="2305" width="9.7109375" style="14" customWidth="1"/>
    <col min="2306" max="2308" width="7.42578125" style="14" customWidth="1"/>
    <col min="2309" max="2309" width="1.140625" style="14" customWidth="1"/>
    <col min="2310" max="2310" width="7.42578125" style="14" customWidth="1"/>
    <col min="2311" max="2312" width="6.42578125" style="14" customWidth="1"/>
    <col min="2313" max="2313" width="1.140625" style="14" customWidth="1"/>
    <col min="2314" max="2316" width="6.42578125" style="14" customWidth="1"/>
    <col min="2317" max="2317" width="1" style="14" customWidth="1"/>
    <col min="2318" max="2318" width="6.42578125" style="14" customWidth="1"/>
    <col min="2319" max="2320" width="6.28515625" style="14" customWidth="1"/>
    <col min="2321" max="2321" width="1.140625" style="14" customWidth="1"/>
    <col min="2322" max="2324" width="6.42578125" style="14" customWidth="1"/>
    <col min="2325" max="2325" width="1.5703125" style="14" customWidth="1"/>
    <col min="2326" max="2326" width="7.28515625" style="14" customWidth="1"/>
    <col min="2327" max="2328" width="6.7109375" style="14" customWidth="1"/>
    <col min="2329" max="2329" width="1.5703125" style="14" customWidth="1"/>
    <col min="2330" max="2330" width="5.5703125" style="14" customWidth="1"/>
    <col min="2331" max="2332" width="5.28515625" style="14" customWidth="1"/>
    <col min="2333" max="2560" width="11.42578125" style="14"/>
    <col min="2561" max="2561" width="9.7109375" style="14" customWidth="1"/>
    <col min="2562" max="2564" width="7.42578125" style="14" customWidth="1"/>
    <col min="2565" max="2565" width="1.140625" style="14" customWidth="1"/>
    <col min="2566" max="2566" width="7.42578125" style="14" customWidth="1"/>
    <col min="2567" max="2568" width="6.42578125" style="14" customWidth="1"/>
    <col min="2569" max="2569" width="1.140625" style="14" customWidth="1"/>
    <col min="2570" max="2572" width="6.42578125" style="14" customWidth="1"/>
    <col min="2573" max="2573" width="1" style="14" customWidth="1"/>
    <col min="2574" max="2574" width="6.42578125" style="14" customWidth="1"/>
    <col min="2575" max="2576" width="6.28515625" style="14" customWidth="1"/>
    <col min="2577" max="2577" width="1.140625" style="14" customWidth="1"/>
    <col min="2578" max="2580" width="6.42578125" style="14" customWidth="1"/>
    <col min="2581" max="2581" width="1.5703125" style="14" customWidth="1"/>
    <col min="2582" max="2582" width="7.28515625" style="14" customWidth="1"/>
    <col min="2583" max="2584" width="6.7109375" style="14" customWidth="1"/>
    <col min="2585" max="2585" width="1.5703125" style="14" customWidth="1"/>
    <col min="2586" max="2586" width="5.5703125" style="14" customWidth="1"/>
    <col min="2587" max="2588" width="5.28515625" style="14" customWidth="1"/>
    <col min="2589" max="2816" width="11.42578125" style="14"/>
    <col min="2817" max="2817" width="9.7109375" style="14" customWidth="1"/>
    <col min="2818" max="2820" width="7.42578125" style="14" customWidth="1"/>
    <col min="2821" max="2821" width="1.140625" style="14" customWidth="1"/>
    <col min="2822" max="2822" width="7.42578125" style="14" customWidth="1"/>
    <col min="2823" max="2824" width="6.42578125" style="14" customWidth="1"/>
    <col min="2825" max="2825" width="1.140625" style="14" customWidth="1"/>
    <col min="2826" max="2828" width="6.42578125" style="14" customWidth="1"/>
    <col min="2829" max="2829" width="1" style="14" customWidth="1"/>
    <col min="2830" max="2830" width="6.42578125" style="14" customWidth="1"/>
    <col min="2831" max="2832" width="6.28515625" style="14" customWidth="1"/>
    <col min="2833" max="2833" width="1.140625" style="14" customWidth="1"/>
    <col min="2834" max="2836" width="6.42578125" style="14" customWidth="1"/>
    <col min="2837" max="2837" width="1.5703125" style="14" customWidth="1"/>
    <col min="2838" max="2838" width="7.28515625" style="14" customWidth="1"/>
    <col min="2839" max="2840" width="6.7109375" style="14" customWidth="1"/>
    <col min="2841" max="2841" width="1.5703125" style="14" customWidth="1"/>
    <col min="2842" max="2842" width="5.5703125" style="14" customWidth="1"/>
    <col min="2843" max="2844" width="5.28515625" style="14" customWidth="1"/>
    <col min="2845" max="3072" width="11.42578125" style="14"/>
    <col min="3073" max="3073" width="9.7109375" style="14" customWidth="1"/>
    <col min="3074" max="3076" width="7.42578125" style="14" customWidth="1"/>
    <col min="3077" max="3077" width="1.140625" style="14" customWidth="1"/>
    <col min="3078" max="3078" width="7.42578125" style="14" customWidth="1"/>
    <col min="3079" max="3080" width="6.42578125" style="14" customWidth="1"/>
    <col min="3081" max="3081" width="1.140625" style="14" customWidth="1"/>
    <col min="3082" max="3084" width="6.42578125" style="14" customWidth="1"/>
    <col min="3085" max="3085" width="1" style="14" customWidth="1"/>
    <col min="3086" max="3086" width="6.42578125" style="14" customWidth="1"/>
    <col min="3087" max="3088" width="6.28515625" style="14" customWidth="1"/>
    <col min="3089" max="3089" width="1.140625" style="14" customWidth="1"/>
    <col min="3090" max="3092" width="6.42578125" style="14" customWidth="1"/>
    <col min="3093" max="3093" width="1.5703125" style="14" customWidth="1"/>
    <col min="3094" max="3094" width="7.28515625" style="14" customWidth="1"/>
    <col min="3095" max="3096" width="6.7109375" style="14" customWidth="1"/>
    <col min="3097" max="3097" width="1.5703125" style="14" customWidth="1"/>
    <col min="3098" max="3098" width="5.5703125" style="14" customWidth="1"/>
    <col min="3099" max="3100" width="5.28515625" style="14" customWidth="1"/>
    <col min="3101" max="3328" width="11.42578125" style="14"/>
    <col min="3329" max="3329" width="9.7109375" style="14" customWidth="1"/>
    <col min="3330" max="3332" width="7.42578125" style="14" customWidth="1"/>
    <col min="3333" max="3333" width="1.140625" style="14" customWidth="1"/>
    <col min="3334" max="3334" width="7.42578125" style="14" customWidth="1"/>
    <col min="3335" max="3336" width="6.42578125" style="14" customWidth="1"/>
    <col min="3337" max="3337" width="1.140625" style="14" customWidth="1"/>
    <col min="3338" max="3340" width="6.42578125" style="14" customWidth="1"/>
    <col min="3341" max="3341" width="1" style="14" customWidth="1"/>
    <col min="3342" max="3342" width="6.42578125" style="14" customWidth="1"/>
    <col min="3343" max="3344" width="6.28515625" style="14" customWidth="1"/>
    <col min="3345" max="3345" width="1.140625" style="14" customWidth="1"/>
    <col min="3346" max="3348" width="6.42578125" style="14" customWidth="1"/>
    <col min="3349" max="3349" width="1.5703125" style="14" customWidth="1"/>
    <col min="3350" max="3350" width="7.28515625" style="14" customWidth="1"/>
    <col min="3351" max="3352" width="6.7109375" style="14" customWidth="1"/>
    <col min="3353" max="3353" width="1.5703125" style="14" customWidth="1"/>
    <col min="3354" max="3354" width="5.5703125" style="14" customWidth="1"/>
    <col min="3355" max="3356" width="5.28515625" style="14" customWidth="1"/>
    <col min="3357" max="3584" width="11.42578125" style="14"/>
    <col min="3585" max="3585" width="9.7109375" style="14" customWidth="1"/>
    <col min="3586" max="3588" width="7.42578125" style="14" customWidth="1"/>
    <col min="3589" max="3589" width="1.140625" style="14" customWidth="1"/>
    <col min="3590" max="3590" width="7.42578125" style="14" customWidth="1"/>
    <col min="3591" max="3592" width="6.42578125" style="14" customWidth="1"/>
    <col min="3593" max="3593" width="1.140625" style="14" customWidth="1"/>
    <col min="3594" max="3596" width="6.42578125" style="14" customWidth="1"/>
    <col min="3597" max="3597" width="1" style="14" customWidth="1"/>
    <col min="3598" max="3598" width="6.42578125" style="14" customWidth="1"/>
    <col min="3599" max="3600" width="6.28515625" style="14" customWidth="1"/>
    <col min="3601" max="3601" width="1.140625" style="14" customWidth="1"/>
    <col min="3602" max="3604" width="6.42578125" style="14" customWidth="1"/>
    <col min="3605" max="3605" width="1.5703125" style="14" customWidth="1"/>
    <col min="3606" max="3606" width="7.28515625" style="14" customWidth="1"/>
    <col min="3607" max="3608" width="6.7109375" style="14" customWidth="1"/>
    <col min="3609" max="3609" width="1.5703125" style="14" customWidth="1"/>
    <col min="3610" max="3610" width="5.5703125" style="14" customWidth="1"/>
    <col min="3611" max="3612" width="5.28515625" style="14" customWidth="1"/>
    <col min="3613" max="3840" width="11.42578125" style="14"/>
    <col min="3841" max="3841" width="9.7109375" style="14" customWidth="1"/>
    <col min="3842" max="3844" width="7.42578125" style="14" customWidth="1"/>
    <col min="3845" max="3845" width="1.140625" style="14" customWidth="1"/>
    <col min="3846" max="3846" width="7.42578125" style="14" customWidth="1"/>
    <col min="3847" max="3848" width="6.42578125" style="14" customWidth="1"/>
    <col min="3849" max="3849" width="1.140625" style="14" customWidth="1"/>
    <col min="3850" max="3852" width="6.42578125" style="14" customWidth="1"/>
    <col min="3853" max="3853" width="1" style="14" customWidth="1"/>
    <col min="3854" max="3854" width="6.42578125" style="14" customWidth="1"/>
    <col min="3855" max="3856" width="6.28515625" style="14" customWidth="1"/>
    <col min="3857" max="3857" width="1.140625" style="14" customWidth="1"/>
    <col min="3858" max="3860" width="6.42578125" style="14" customWidth="1"/>
    <col min="3861" max="3861" width="1.5703125" style="14" customWidth="1"/>
    <col min="3862" max="3862" width="7.28515625" style="14" customWidth="1"/>
    <col min="3863" max="3864" width="6.7109375" style="14" customWidth="1"/>
    <col min="3865" max="3865" width="1.5703125" style="14" customWidth="1"/>
    <col min="3866" max="3866" width="5.5703125" style="14" customWidth="1"/>
    <col min="3867" max="3868" width="5.28515625" style="14" customWidth="1"/>
    <col min="3869" max="4096" width="11.42578125" style="14"/>
    <col min="4097" max="4097" width="9.7109375" style="14" customWidth="1"/>
    <col min="4098" max="4100" width="7.42578125" style="14" customWidth="1"/>
    <col min="4101" max="4101" width="1.140625" style="14" customWidth="1"/>
    <col min="4102" max="4102" width="7.42578125" style="14" customWidth="1"/>
    <col min="4103" max="4104" width="6.42578125" style="14" customWidth="1"/>
    <col min="4105" max="4105" width="1.140625" style="14" customWidth="1"/>
    <col min="4106" max="4108" width="6.42578125" style="14" customWidth="1"/>
    <col min="4109" max="4109" width="1" style="14" customWidth="1"/>
    <col min="4110" max="4110" width="6.42578125" style="14" customWidth="1"/>
    <col min="4111" max="4112" width="6.28515625" style="14" customWidth="1"/>
    <col min="4113" max="4113" width="1.140625" style="14" customWidth="1"/>
    <col min="4114" max="4116" width="6.42578125" style="14" customWidth="1"/>
    <col min="4117" max="4117" width="1.5703125" style="14" customWidth="1"/>
    <col min="4118" max="4118" width="7.28515625" style="14" customWidth="1"/>
    <col min="4119" max="4120" width="6.7109375" style="14" customWidth="1"/>
    <col min="4121" max="4121" width="1.5703125" style="14" customWidth="1"/>
    <col min="4122" max="4122" width="5.5703125" style="14" customWidth="1"/>
    <col min="4123" max="4124" width="5.28515625" style="14" customWidth="1"/>
    <col min="4125" max="4352" width="11.42578125" style="14"/>
    <col min="4353" max="4353" width="9.7109375" style="14" customWidth="1"/>
    <col min="4354" max="4356" width="7.42578125" style="14" customWidth="1"/>
    <col min="4357" max="4357" width="1.140625" style="14" customWidth="1"/>
    <col min="4358" max="4358" width="7.42578125" style="14" customWidth="1"/>
    <col min="4359" max="4360" width="6.42578125" style="14" customWidth="1"/>
    <col min="4361" max="4361" width="1.140625" style="14" customWidth="1"/>
    <col min="4362" max="4364" width="6.42578125" style="14" customWidth="1"/>
    <col min="4365" max="4365" width="1" style="14" customWidth="1"/>
    <col min="4366" max="4366" width="6.42578125" style="14" customWidth="1"/>
    <col min="4367" max="4368" width="6.28515625" style="14" customWidth="1"/>
    <col min="4369" max="4369" width="1.140625" style="14" customWidth="1"/>
    <col min="4370" max="4372" width="6.42578125" style="14" customWidth="1"/>
    <col min="4373" max="4373" width="1.5703125" style="14" customWidth="1"/>
    <col min="4374" max="4374" width="7.28515625" style="14" customWidth="1"/>
    <col min="4375" max="4376" width="6.7109375" style="14" customWidth="1"/>
    <col min="4377" max="4377" width="1.5703125" style="14" customWidth="1"/>
    <col min="4378" max="4378" width="5.5703125" style="14" customWidth="1"/>
    <col min="4379" max="4380" width="5.28515625" style="14" customWidth="1"/>
    <col min="4381" max="4608" width="11.42578125" style="14"/>
    <col min="4609" max="4609" width="9.7109375" style="14" customWidth="1"/>
    <col min="4610" max="4612" width="7.42578125" style="14" customWidth="1"/>
    <col min="4613" max="4613" width="1.140625" style="14" customWidth="1"/>
    <col min="4614" max="4614" width="7.42578125" style="14" customWidth="1"/>
    <col min="4615" max="4616" width="6.42578125" style="14" customWidth="1"/>
    <col min="4617" max="4617" width="1.140625" style="14" customWidth="1"/>
    <col min="4618" max="4620" width="6.42578125" style="14" customWidth="1"/>
    <col min="4621" max="4621" width="1" style="14" customWidth="1"/>
    <col min="4622" max="4622" width="6.42578125" style="14" customWidth="1"/>
    <col min="4623" max="4624" width="6.28515625" style="14" customWidth="1"/>
    <col min="4625" max="4625" width="1.140625" style="14" customWidth="1"/>
    <col min="4626" max="4628" width="6.42578125" style="14" customWidth="1"/>
    <col min="4629" max="4629" width="1.5703125" style="14" customWidth="1"/>
    <col min="4630" max="4630" width="7.28515625" style="14" customWidth="1"/>
    <col min="4631" max="4632" width="6.7109375" style="14" customWidth="1"/>
    <col min="4633" max="4633" width="1.5703125" style="14" customWidth="1"/>
    <col min="4634" max="4634" width="5.5703125" style="14" customWidth="1"/>
    <col min="4635" max="4636" width="5.28515625" style="14" customWidth="1"/>
    <col min="4637" max="4864" width="11.42578125" style="14"/>
    <col min="4865" max="4865" width="9.7109375" style="14" customWidth="1"/>
    <col min="4866" max="4868" width="7.42578125" style="14" customWidth="1"/>
    <col min="4869" max="4869" width="1.140625" style="14" customWidth="1"/>
    <col min="4870" max="4870" width="7.42578125" style="14" customWidth="1"/>
    <col min="4871" max="4872" width="6.42578125" style="14" customWidth="1"/>
    <col min="4873" max="4873" width="1.140625" style="14" customWidth="1"/>
    <col min="4874" max="4876" width="6.42578125" style="14" customWidth="1"/>
    <col min="4877" max="4877" width="1" style="14" customWidth="1"/>
    <col min="4878" max="4878" width="6.42578125" style="14" customWidth="1"/>
    <col min="4879" max="4880" width="6.28515625" style="14" customWidth="1"/>
    <col min="4881" max="4881" width="1.140625" style="14" customWidth="1"/>
    <col min="4882" max="4884" width="6.42578125" style="14" customWidth="1"/>
    <col min="4885" max="4885" width="1.5703125" style="14" customWidth="1"/>
    <col min="4886" max="4886" width="7.28515625" style="14" customWidth="1"/>
    <col min="4887" max="4888" width="6.7109375" style="14" customWidth="1"/>
    <col min="4889" max="4889" width="1.5703125" style="14" customWidth="1"/>
    <col min="4890" max="4890" width="5.5703125" style="14" customWidth="1"/>
    <col min="4891" max="4892" width="5.28515625" style="14" customWidth="1"/>
    <col min="4893" max="5120" width="11.42578125" style="14"/>
    <col min="5121" max="5121" width="9.7109375" style="14" customWidth="1"/>
    <col min="5122" max="5124" width="7.42578125" style="14" customWidth="1"/>
    <col min="5125" max="5125" width="1.140625" style="14" customWidth="1"/>
    <col min="5126" max="5126" width="7.42578125" style="14" customWidth="1"/>
    <col min="5127" max="5128" width="6.42578125" style="14" customWidth="1"/>
    <col min="5129" max="5129" width="1.140625" style="14" customWidth="1"/>
    <col min="5130" max="5132" width="6.42578125" style="14" customWidth="1"/>
    <col min="5133" max="5133" width="1" style="14" customWidth="1"/>
    <col min="5134" max="5134" width="6.42578125" style="14" customWidth="1"/>
    <col min="5135" max="5136" width="6.28515625" style="14" customWidth="1"/>
    <col min="5137" max="5137" width="1.140625" style="14" customWidth="1"/>
    <col min="5138" max="5140" width="6.42578125" style="14" customWidth="1"/>
    <col min="5141" max="5141" width="1.5703125" style="14" customWidth="1"/>
    <col min="5142" max="5142" width="7.28515625" style="14" customWidth="1"/>
    <col min="5143" max="5144" width="6.7109375" style="14" customWidth="1"/>
    <col min="5145" max="5145" width="1.5703125" style="14" customWidth="1"/>
    <col min="5146" max="5146" width="5.5703125" style="14" customWidth="1"/>
    <col min="5147" max="5148" width="5.28515625" style="14" customWidth="1"/>
    <col min="5149" max="5376" width="11.42578125" style="14"/>
    <col min="5377" max="5377" width="9.7109375" style="14" customWidth="1"/>
    <col min="5378" max="5380" width="7.42578125" style="14" customWidth="1"/>
    <col min="5381" max="5381" width="1.140625" style="14" customWidth="1"/>
    <col min="5382" max="5382" width="7.42578125" style="14" customWidth="1"/>
    <col min="5383" max="5384" width="6.42578125" style="14" customWidth="1"/>
    <col min="5385" max="5385" width="1.140625" style="14" customWidth="1"/>
    <col min="5386" max="5388" width="6.42578125" style="14" customWidth="1"/>
    <col min="5389" max="5389" width="1" style="14" customWidth="1"/>
    <col min="5390" max="5390" width="6.42578125" style="14" customWidth="1"/>
    <col min="5391" max="5392" width="6.28515625" style="14" customWidth="1"/>
    <col min="5393" max="5393" width="1.140625" style="14" customWidth="1"/>
    <col min="5394" max="5396" width="6.42578125" style="14" customWidth="1"/>
    <col min="5397" max="5397" width="1.5703125" style="14" customWidth="1"/>
    <col min="5398" max="5398" width="7.28515625" style="14" customWidth="1"/>
    <col min="5399" max="5400" width="6.7109375" style="14" customWidth="1"/>
    <col min="5401" max="5401" width="1.5703125" style="14" customWidth="1"/>
    <col min="5402" max="5402" width="5.5703125" style="14" customWidth="1"/>
    <col min="5403" max="5404" width="5.28515625" style="14" customWidth="1"/>
    <col min="5405" max="5632" width="11.42578125" style="14"/>
    <col min="5633" max="5633" width="9.7109375" style="14" customWidth="1"/>
    <col min="5634" max="5636" width="7.42578125" style="14" customWidth="1"/>
    <col min="5637" max="5637" width="1.140625" style="14" customWidth="1"/>
    <col min="5638" max="5638" width="7.42578125" style="14" customWidth="1"/>
    <col min="5639" max="5640" width="6.42578125" style="14" customWidth="1"/>
    <col min="5641" max="5641" width="1.140625" style="14" customWidth="1"/>
    <col min="5642" max="5644" width="6.42578125" style="14" customWidth="1"/>
    <col min="5645" max="5645" width="1" style="14" customWidth="1"/>
    <col min="5646" max="5646" width="6.42578125" style="14" customWidth="1"/>
    <col min="5647" max="5648" width="6.28515625" style="14" customWidth="1"/>
    <col min="5649" max="5649" width="1.140625" style="14" customWidth="1"/>
    <col min="5650" max="5652" width="6.42578125" style="14" customWidth="1"/>
    <col min="5653" max="5653" width="1.5703125" style="14" customWidth="1"/>
    <col min="5654" max="5654" width="7.28515625" style="14" customWidth="1"/>
    <col min="5655" max="5656" width="6.7109375" style="14" customWidth="1"/>
    <col min="5657" max="5657" width="1.5703125" style="14" customWidth="1"/>
    <col min="5658" max="5658" width="5.5703125" style="14" customWidth="1"/>
    <col min="5659" max="5660" width="5.28515625" style="14" customWidth="1"/>
    <col min="5661" max="5888" width="11.42578125" style="14"/>
    <col min="5889" max="5889" width="9.7109375" style="14" customWidth="1"/>
    <col min="5890" max="5892" width="7.42578125" style="14" customWidth="1"/>
    <col min="5893" max="5893" width="1.140625" style="14" customWidth="1"/>
    <col min="5894" max="5894" width="7.42578125" style="14" customWidth="1"/>
    <col min="5895" max="5896" width="6.42578125" style="14" customWidth="1"/>
    <col min="5897" max="5897" width="1.140625" style="14" customWidth="1"/>
    <col min="5898" max="5900" width="6.42578125" style="14" customWidth="1"/>
    <col min="5901" max="5901" width="1" style="14" customWidth="1"/>
    <col min="5902" max="5902" width="6.42578125" style="14" customWidth="1"/>
    <col min="5903" max="5904" width="6.28515625" style="14" customWidth="1"/>
    <col min="5905" max="5905" width="1.140625" style="14" customWidth="1"/>
    <col min="5906" max="5908" width="6.42578125" style="14" customWidth="1"/>
    <col min="5909" max="5909" width="1.5703125" style="14" customWidth="1"/>
    <col min="5910" max="5910" width="7.28515625" style="14" customWidth="1"/>
    <col min="5911" max="5912" width="6.7109375" style="14" customWidth="1"/>
    <col min="5913" max="5913" width="1.5703125" style="14" customWidth="1"/>
    <col min="5914" max="5914" width="5.5703125" style="14" customWidth="1"/>
    <col min="5915" max="5916" width="5.28515625" style="14" customWidth="1"/>
    <col min="5917" max="6144" width="11.42578125" style="14"/>
    <col min="6145" max="6145" width="9.7109375" style="14" customWidth="1"/>
    <col min="6146" max="6148" width="7.42578125" style="14" customWidth="1"/>
    <col min="6149" max="6149" width="1.140625" style="14" customWidth="1"/>
    <col min="6150" max="6150" width="7.42578125" style="14" customWidth="1"/>
    <col min="6151" max="6152" width="6.42578125" style="14" customWidth="1"/>
    <col min="6153" max="6153" width="1.140625" style="14" customWidth="1"/>
    <col min="6154" max="6156" width="6.42578125" style="14" customWidth="1"/>
    <col min="6157" max="6157" width="1" style="14" customWidth="1"/>
    <col min="6158" max="6158" width="6.42578125" style="14" customWidth="1"/>
    <col min="6159" max="6160" width="6.28515625" style="14" customWidth="1"/>
    <col min="6161" max="6161" width="1.140625" style="14" customWidth="1"/>
    <col min="6162" max="6164" width="6.42578125" style="14" customWidth="1"/>
    <col min="6165" max="6165" width="1.5703125" style="14" customWidth="1"/>
    <col min="6166" max="6166" width="7.28515625" style="14" customWidth="1"/>
    <col min="6167" max="6168" width="6.7109375" style="14" customWidth="1"/>
    <col min="6169" max="6169" width="1.5703125" style="14" customWidth="1"/>
    <col min="6170" max="6170" width="5.5703125" style="14" customWidth="1"/>
    <col min="6171" max="6172" width="5.28515625" style="14" customWidth="1"/>
    <col min="6173" max="6400" width="11.42578125" style="14"/>
    <col min="6401" max="6401" width="9.7109375" style="14" customWidth="1"/>
    <col min="6402" max="6404" width="7.42578125" style="14" customWidth="1"/>
    <col min="6405" max="6405" width="1.140625" style="14" customWidth="1"/>
    <col min="6406" max="6406" width="7.42578125" style="14" customWidth="1"/>
    <col min="6407" max="6408" width="6.42578125" style="14" customWidth="1"/>
    <col min="6409" max="6409" width="1.140625" style="14" customWidth="1"/>
    <col min="6410" max="6412" width="6.42578125" style="14" customWidth="1"/>
    <col min="6413" max="6413" width="1" style="14" customWidth="1"/>
    <col min="6414" max="6414" width="6.42578125" style="14" customWidth="1"/>
    <col min="6415" max="6416" width="6.28515625" style="14" customWidth="1"/>
    <col min="6417" max="6417" width="1.140625" style="14" customWidth="1"/>
    <col min="6418" max="6420" width="6.42578125" style="14" customWidth="1"/>
    <col min="6421" max="6421" width="1.5703125" style="14" customWidth="1"/>
    <col min="6422" max="6422" width="7.28515625" style="14" customWidth="1"/>
    <col min="6423" max="6424" width="6.7109375" style="14" customWidth="1"/>
    <col min="6425" max="6425" width="1.5703125" style="14" customWidth="1"/>
    <col min="6426" max="6426" width="5.5703125" style="14" customWidth="1"/>
    <col min="6427" max="6428" width="5.28515625" style="14" customWidth="1"/>
    <col min="6429" max="6656" width="11.42578125" style="14"/>
    <col min="6657" max="6657" width="9.7109375" style="14" customWidth="1"/>
    <col min="6658" max="6660" width="7.42578125" style="14" customWidth="1"/>
    <col min="6661" max="6661" width="1.140625" style="14" customWidth="1"/>
    <col min="6662" max="6662" width="7.42578125" style="14" customWidth="1"/>
    <col min="6663" max="6664" width="6.42578125" style="14" customWidth="1"/>
    <col min="6665" max="6665" width="1.140625" style="14" customWidth="1"/>
    <col min="6666" max="6668" width="6.42578125" style="14" customWidth="1"/>
    <col min="6669" max="6669" width="1" style="14" customWidth="1"/>
    <col min="6670" max="6670" width="6.42578125" style="14" customWidth="1"/>
    <col min="6671" max="6672" width="6.28515625" style="14" customWidth="1"/>
    <col min="6673" max="6673" width="1.140625" style="14" customWidth="1"/>
    <col min="6674" max="6676" width="6.42578125" style="14" customWidth="1"/>
    <col min="6677" max="6677" width="1.5703125" style="14" customWidth="1"/>
    <col min="6678" max="6678" width="7.28515625" style="14" customWidth="1"/>
    <col min="6679" max="6680" width="6.7109375" style="14" customWidth="1"/>
    <col min="6681" max="6681" width="1.5703125" style="14" customWidth="1"/>
    <col min="6682" max="6682" width="5.5703125" style="14" customWidth="1"/>
    <col min="6683" max="6684" width="5.28515625" style="14" customWidth="1"/>
    <col min="6685" max="6912" width="11.42578125" style="14"/>
    <col min="6913" max="6913" width="9.7109375" style="14" customWidth="1"/>
    <col min="6914" max="6916" width="7.42578125" style="14" customWidth="1"/>
    <col min="6917" max="6917" width="1.140625" style="14" customWidth="1"/>
    <col min="6918" max="6918" width="7.42578125" style="14" customWidth="1"/>
    <col min="6919" max="6920" width="6.42578125" style="14" customWidth="1"/>
    <col min="6921" max="6921" width="1.140625" style="14" customWidth="1"/>
    <col min="6922" max="6924" width="6.42578125" style="14" customWidth="1"/>
    <col min="6925" max="6925" width="1" style="14" customWidth="1"/>
    <col min="6926" max="6926" width="6.42578125" style="14" customWidth="1"/>
    <col min="6927" max="6928" width="6.28515625" style="14" customWidth="1"/>
    <col min="6929" max="6929" width="1.140625" style="14" customWidth="1"/>
    <col min="6930" max="6932" width="6.42578125" style="14" customWidth="1"/>
    <col min="6933" max="6933" width="1.5703125" style="14" customWidth="1"/>
    <col min="6934" max="6934" width="7.28515625" style="14" customWidth="1"/>
    <col min="6935" max="6936" width="6.7109375" style="14" customWidth="1"/>
    <col min="6937" max="6937" width="1.5703125" style="14" customWidth="1"/>
    <col min="6938" max="6938" width="5.5703125" style="14" customWidth="1"/>
    <col min="6939" max="6940" width="5.28515625" style="14" customWidth="1"/>
    <col min="6941" max="7168" width="11.42578125" style="14"/>
    <col min="7169" max="7169" width="9.7109375" style="14" customWidth="1"/>
    <col min="7170" max="7172" width="7.42578125" style="14" customWidth="1"/>
    <col min="7173" max="7173" width="1.140625" style="14" customWidth="1"/>
    <col min="7174" max="7174" width="7.42578125" style="14" customWidth="1"/>
    <col min="7175" max="7176" width="6.42578125" style="14" customWidth="1"/>
    <col min="7177" max="7177" width="1.140625" style="14" customWidth="1"/>
    <col min="7178" max="7180" width="6.42578125" style="14" customWidth="1"/>
    <col min="7181" max="7181" width="1" style="14" customWidth="1"/>
    <col min="7182" max="7182" width="6.42578125" style="14" customWidth="1"/>
    <col min="7183" max="7184" width="6.28515625" style="14" customWidth="1"/>
    <col min="7185" max="7185" width="1.140625" style="14" customWidth="1"/>
    <col min="7186" max="7188" width="6.42578125" style="14" customWidth="1"/>
    <col min="7189" max="7189" width="1.5703125" style="14" customWidth="1"/>
    <col min="7190" max="7190" width="7.28515625" style="14" customWidth="1"/>
    <col min="7191" max="7192" width="6.7109375" style="14" customWidth="1"/>
    <col min="7193" max="7193" width="1.5703125" style="14" customWidth="1"/>
    <col min="7194" max="7194" width="5.5703125" style="14" customWidth="1"/>
    <col min="7195" max="7196" width="5.28515625" style="14" customWidth="1"/>
    <col min="7197" max="7424" width="11.42578125" style="14"/>
    <col min="7425" max="7425" width="9.7109375" style="14" customWidth="1"/>
    <col min="7426" max="7428" width="7.42578125" style="14" customWidth="1"/>
    <col min="7429" max="7429" width="1.140625" style="14" customWidth="1"/>
    <col min="7430" max="7430" width="7.42578125" style="14" customWidth="1"/>
    <col min="7431" max="7432" width="6.42578125" style="14" customWidth="1"/>
    <col min="7433" max="7433" width="1.140625" style="14" customWidth="1"/>
    <col min="7434" max="7436" width="6.42578125" style="14" customWidth="1"/>
    <col min="7437" max="7437" width="1" style="14" customWidth="1"/>
    <col min="7438" max="7438" width="6.42578125" style="14" customWidth="1"/>
    <col min="7439" max="7440" width="6.28515625" style="14" customWidth="1"/>
    <col min="7441" max="7441" width="1.140625" style="14" customWidth="1"/>
    <col min="7442" max="7444" width="6.42578125" style="14" customWidth="1"/>
    <col min="7445" max="7445" width="1.5703125" style="14" customWidth="1"/>
    <col min="7446" max="7446" width="7.28515625" style="14" customWidth="1"/>
    <col min="7447" max="7448" width="6.7109375" style="14" customWidth="1"/>
    <col min="7449" max="7449" width="1.5703125" style="14" customWidth="1"/>
    <col min="7450" max="7450" width="5.5703125" style="14" customWidth="1"/>
    <col min="7451" max="7452" width="5.28515625" style="14" customWidth="1"/>
    <col min="7453" max="7680" width="11.42578125" style="14"/>
    <col min="7681" max="7681" width="9.7109375" style="14" customWidth="1"/>
    <col min="7682" max="7684" width="7.42578125" style="14" customWidth="1"/>
    <col min="7685" max="7685" width="1.140625" style="14" customWidth="1"/>
    <col min="7686" max="7686" width="7.42578125" style="14" customWidth="1"/>
    <col min="7687" max="7688" width="6.42578125" style="14" customWidth="1"/>
    <col min="7689" max="7689" width="1.140625" style="14" customWidth="1"/>
    <col min="7690" max="7692" width="6.42578125" style="14" customWidth="1"/>
    <col min="7693" max="7693" width="1" style="14" customWidth="1"/>
    <col min="7694" max="7694" width="6.42578125" style="14" customWidth="1"/>
    <col min="7695" max="7696" width="6.28515625" style="14" customWidth="1"/>
    <col min="7697" max="7697" width="1.140625" style="14" customWidth="1"/>
    <col min="7698" max="7700" width="6.42578125" style="14" customWidth="1"/>
    <col min="7701" max="7701" width="1.5703125" style="14" customWidth="1"/>
    <col min="7702" max="7702" width="7.28515625" style="14" customWidth="1"/>
    <col min="7703" max="7704" width="6.7109375" style="14" customWidth="1"/>
    <col min="7705" max="7705" width="1.5703125" style="14" customWidth="1"/>
    <col min="7706" max="7706" width="5.5703125" style="14" customWidth="1"/>
    <col min="7707" max="7708" width="5.28515625" style="14" customWidth="1"/>
    <col min="7709" max="7936" width="11.42578125" style="14"/>
    <col min="7937" max="7937" width="9.7109375" style="14" customWidth="1"/>
    <col min="7938" max="7940" width="7.42578125" style="14" customWidth="1"/>
    <col min="7941" max="7941" width="1.140625" style="14" customWidth="1"/>
    <col min="7942" max="7942" width="7.42578125" style="14" customWidth="1"/>
    <col min="7943" max="7944" width="6.42578125" style="14" customWidth="1"/>
    <col min="7945" max="7945" width="1.140625" style="14" customWidth="1"/>
    <col min="7946" max="7948" width="6.42578125" style="14" customWidth="1"/>
    <col min="7949" max="7949" width="1" style="14" customWidth="1"/>
    <col min="7950" max="7950" width="6.42578125" style="14" customWidth="1"/>
    <col min="7951" max="7952" width="6.28515625" style="14" customWidth="1"/>
    <col min="7953" max="7953" width="1.140625" style="14" customWidth="1"/>
    <col min="7954" max="7956" width="6.42578125" style="14" customWidth="1"/>
    <col min="7957" max="7957" width="1.5703125" style="14" customWidth="1"/>
    <col min="7958" max="7958" width="7.28515625" style="14" customWidth="1"/>
    <col min="7959" max="7960" width="6.7109375" style="14" customWidth="1"/>
    <col min="7961" max="7961" width="1.5703125" style="14" customWidth="1"/>
    <col min="7962" max="7962" width="5.5703125" style="14" customWidth="1"/>
    <col min="7963" max="7964" width="5.28515625" style="14" customWidth="1"/>
    <col min="7965" max="8192" width="11.42578125" style="14"/>
    <col min="8193" max="8193" width="9.7109375" style="14" customWidth="1"/>
    <col min="8194" max="8196" width="7.42578125" style="14" customWidth="1"/>
    <col min="8197" max="8197" width="1.140625" style="14" customWidth="1"/>
    <col min="8198" max="8198" width="7.42578125" style="14" customWidth="1"/>
    <col min="8199" max="8200" width="6.42578125" style="14" customWidth="1"/>
    <col min="8201" max="8201" width="1.140625" style="14" customWidth="1"/>
    <col min="8202" max="8204" width="6.42578125" style="14" customWidth="1"/>
    <col min="8205" max="8205" width="1" style="14" customWidth="1"/>
    <col min="8206" max="8206" width="6.42578125" style="14" customWidth="1"/>
    <col min="8207" max="8208" width="6.28515625" style="14" customWidth="1"/>
    <col min="8209" max="8209" width="1.140625" style="14" customWidth="1"/>
    <col min="8210" max="8212" width="6.42578125" style="14" customWidth="1"/>
    <col min="8213" max="8213" width="1.5703125" style="14" customWidth="1"/>
    <col min="8214" max="8214" width="7.28515625" style="14" customWidth="1"/>
    <col min="8215" max="8216" width="6.7109375" style="14" customWidth="1"/>
    <col min="8217" max="8217" width="1.5703125" style="14" customWidth="1"/>
    <col min="8218" max="8218" width="5.5703125" style="14" customWidth="1"/>
    <col min="8219" max="8220" width="5.28515625" style="14" customWidth="1"/>
    <col min="8221" max="8448" width="11.42578125" style="14"/>
    <col min="8449" max="8449" width="9.7109375" style="14" customWidth="1"/>
    <col min="8450" max="8452" width="7.42578125" style="14" customWidth="1"/>
    <col min="8453" max="8453" width="1.140625" style="14" customWidth="1"/>
    <col min="8454" max="8454" width="7.42578125" style="14" customWidth="1"/>
    <col min="8455" max="8456" width="6.42578125" style="14" customWidth="1"/>
    <col min="8457" max="8457" width="1.140625" style="14" customWidth="1"/>
    <col min="8458" max="8460" width="6.42578125" style="14" customWidth="1"/>
    <col min="8461" max="8461" width="1" style="14" customWidth="1"/>
    <col min="8462" max="8462" width="6.42578125" style="14" customWidth="1"/>
    <col min="8463" max="8464" width="6.28515625" style="14" customWidth="1"/>
    <col min="8465" max="8465" width="1.140625" style="14" customWidth="1"/>
    <col min="8466" max="8468" width="6.42578125" style="14" customWidth="1"/>
    <col min="8469" max="8469" width="1.5703125" style="14" customWidth="1"/>
    <col min="8470" max="8470" width="7.28515625" style="14" customWidth="1"/>
    <col min="8471" max="8472" width="6.7109375" style="14" customWidth="1"/>
    <col min="8473" max="8473" width="1.5703125" style="14" customWidth="1"/>
    <col min="8474" max="8474" width="5.5703125" style="14" customWidth="1"/>
    <col min="8475" max="8476" width="5.28515625" style="14" customWidth="1"/>
    <col min="8477" max="8704" width="11.42578125" style="14"/>
    <col min="8705" max="8705" width="9.7109375" style="14" customWidth="1"/>
    <col min="8706" max="8708" width="7.42578125" style="14" customWidth="1"/>
    <col min="8709" max="8709" width="1.140625" style="14" customWidth="1"/>
    <col min="8710" max="8710" width="7.42578125" style="14" customWidth="1"/>
    <col min="8711" max="8712" width="6.42578125" style="14" customWidth="1"/>
    <col min="8713" max="8713" width="1.140625" style="14" customWidth="1"/>
    <col min="8714" max="8716" width="6.42578125" style="14" customWidth="1"/>
    <col min="8717" max="8717" width="1" style="14" customWidth="1"/>
    <col min="8718" max="8718" width="6.42578125" style="14" customWidth="1"/>
    <col min="8719" max="8720" width="6.28515625" style="14" customWidth="1"/>
    <col min="8721" max="8721" width="1.140625" style="14" customWidth="1"/>
    <col min="8722" max="8724" width="6.42578125" style="14" customWidth="1"/>
    <col min="8725" max="8725" width="1.5703125" style="14" customWidth="1"/>
    <col min="8726" max="8726" width="7.28515625" style="14" customWidth="1"/>
    <col min="8727" max="8728" width="6.7109375" style="14" customWidth="1"/>
    <col min="8729" max="8729" width="1.5703125" style="14" customWidth="1"/>
    <col min="8730" max="8730" width="5.5703125" style="14" customWidth="1"/>
    <col min="8731" max="8732" width="5.28515625" style="14" customWidth="1"/>
    <col min="8733" max="8960" width="11.42578125" style="14"/>
    <col min="8961" max="8961" width="9.7109375" style="14" customWidth="1"/>
    <col min="8962" max="8964" width="7.42578125" style="14" customWidth="1"/>
    <col min="8965" max="8965" width="1.140625" style="14" customWidth="1"/>
    <col min="8966" max="8966" width="7.42578125" style="14" customWidth="1"/>
    <col min="8967" max="8968" width="6.42578125" style="14" customWidth="1"/>
    <col min="8969" max="8969" width="1.140625" style="14" customWidth="1"/>
    <col min="8970" max="8972" width="6.42578125" style="14" customWidth="1"/>
    <col min="8973" max="8973" width="1" style="14" customWidth="1"/>
    <col min="8974" max="8974" width="6.42578125" style="14" customWidth="1"/>
    <col min="8975" max="8976" width="6.28515625" style="14" customWidth="1"/>
    <col min="8977" max="8977" width="1.140625" style="14" customWidth="1"/>
    <col min="8978" max="8980" width="6.42578125" style="14" customWidth="1"/>
    <col min="8981" max="8981" width="1.5703125" style="14" customWidth="1"/>
    <col min="8982" max="8982" width="7.28515625" style="14" customWidth="1"/>
    <col min="8983" max="8984" width="6.7109375" style="14" customWidth="1"/>
    <col min="8985" max="8985" width="1.5703125" style="14" customWidth="1"/>
    <col min="8986" max="8986" width="5.5703125" style="14" customWidth="1"/>
    <col min="8987" max="8988" width="5.28515625" style="14" customWidth="1"/>
    <col min="8989" max="9216" width="11.42578125" style="14"/>
    <col min="9217" max="9217" width="9.7109375" style="14" customWidth="1"/>
    <col min="9218" max="9220" width="7.42578125" style="14" customWidth="1"/>
    <col min="9221" max="9221" width="1.140625" style="14" customWidth="1"/>
    <col min="9222" max="9222" width="7.42578125" style="14" customWidth="1"/>
    <col min="9223" max="9224" width="6.42578125" style="14" customWidth="1"/>
    <col min="9225" max="9225" width="1.140625" style="14" customWidth="1"/>
    <col min="9226" max="9228" width="6.42578125" style="14" customWidth="1"/>
    <col min="9229" max="9229" width="1" style="14" customWidth="1"/>
    <col min="9230" max="9230" width="6.42578125" style="14" customWidth="1"/>
    <col min="9231" max="9232" width="6.28515625" style="14" customWidth="1"/>
    <col min="9233" max="9233" width="1.140625" style="14" customWidth="1"/>
    <col min="9234" max="9236" width="6.42578125" style="14" customWidth="1"/>
    <col min="9237" max="9237" width="1.5703125" style="14" customWidth="1"/>
    <col min="9238" max="9238" width="7.28515625" style="14" customWidth="1"/>
    <col min="9239" max="9240" width="6.7109375" style="14" customWidth="1"/>
    <col min="9241" max="9241" width="1.5703125" style="14" customWidth="1"/>
    <col min="9242" max="9242" width="5.5703125" style="14" customWidth="1"/>
    <col min="9243" max="9244" width="5.28515625" style="14" customWidth="1"/>
    <col min="9245" max="9472" width="11.42578125" style="14"/>
    <col min="9473" max="9473" width="9.7109375" style="14" customWidth="1"/>
    <col min="9474" max="9476" width="7.42578125" style="14" customWidth="1"/>
    <col min="9477" max="9477" width="1.140625" style="14" customWidth="1"/>
    <col min="9478" max="9478" width="7.42578125" style="14" customWidth="1"/>
    <col min="9479" max="9480" width="6.42578125" style="14" customWidth="1"/>
    <col min="9481" max="9481" width="1.140625" style="14" customWidth="1"/>
    <col min="9482" max="9484" width="6.42578125" style="14" customWidth="1"/>
    <col min="9485" max="9485" width="1" style="14" customWidth="1"/>
    <col min="9486" max="9486" width="6.42578125" style="14" customWidth="1"/>
    <col min="9487" max="9488" width="6.28515625" style="14" customWidth="1"/>
    <col min="9489" max="9489" width="1.140625" style="14" customWidth="1"/>
    <col min="9490" max="9492" width="6.42578125" style="14" customWidth="1"/>
    <col min="9493" max="9493" width="1.5703125" style="14" customWidth="1"/>
    <col min="9494" max="9494" width="7.28515625" style="14" customWidth="1"/>
    <col min="9495" max="9496" width="6.7109375" style="14" customWidth="1"/>
    <col min="9497" max="9497" width="1.5703125" style="14" customWidth="1"/>
    <col min="9498" max="9498" width="5.5703125" style="14" customWidth="1"/>
    <col min="9499" max="9500" width="5.28515625" style="14" customWidth="1"/>
    <col min="9501" max="9728" width="11.42578125" style="14"/>
    <col min="9729" max="9729" width="9.7109375" style="14" customWidth="1"/>
    <col min="9730" max="9732" width="7.42578125" style="14" customWidth="1"/>
    <col min="9733" max="9733" width="1.140625" style="14" customWidth="1"/>
    <col min="9734" max="9734" width="7.42578125" style="14" customWidth="1"/>
    <col min="9735" max="9736" width="6.42578125" style="14" customWidth="1"/>
    <col min="9737" max="9737" width="1.140625" style="14" customWidth="1"/>
    <col min="9738" max="9740" width="6.42578125" style="14" customWidth="1"/>
    <col min="9741" max="9741" width="1" style="14" customWidth="1"/>
    <col min="9742" max="9742" width="6.42578125" style="14" customWidth="1"/>
    <col min="9743" max="9744" width="6.28515625" style="14" customWidth="1"/>
    <col min="9745" max="9745" width="1.140625" style="14" customWidth="1"/>
    <col min="9746" max="9748" width="6.42578125" style="14" customWidth="1"/>
    <col min="9749" max="9749" width="1.5703125" style="14" customWidth="1"/>
    <col min="9750" max="9750" width="7.28515625" style="14" customWidth="1"/>
    <col min="9751" max="9752" width="6.7109375" style="14" customWidth="1"/>
    <col min="9753" max="9753" width="1.5703125" style="14" customWidth="1"/>
    <col min="9754" max="9754" width="5.5703125" style="14" customWidth="1"/>
    <col min="9755" max="9756" width="5.28515625" style="14" customWidth="1"/>
    <col min="9757" max="9984" width="11.42578125" style="14"/>
    <col min="9985" max="9985" width="9.7109375" style="14" customWidth="1"/>
    <col min="9986" max="9988" width="7.42578125" style="14" customWidth="1"/>
    <col min="9989" max="9989" width="1.140625" style="14" customWidth="1"/>
    <col min="9990" max="9990" width="7.42578125" style="14" customWidth="1"/>
    <col min="9991" max="9992" width="6.42578125" style="14" customWidth="1"/>
    <col min="9993" max="9993" width="1.140625" style="14" customWidth="1"/>
    <col min="9994" max="9996" width="6.42578125" style="14" customWidth="1"/>
    <col min="9997" max="9997" width="1" style="14" customWidth="1"/>
    <col min="9998" max="9998" width="6.42578125" style="14" customWidth="1"/>
    <col min="9999" max="10000" width="6.28515625" style="14" customWidth="1"/>
    <col min="10001" max="10001" width="1.140625" style="14" customWidth="1"/>
    <col min="10002" max="10004" width="6.42578125" style="14" customWidth="1"/>
    <col min="10005" max="10005" width="1.5703125" style="14" customWidth="1"/>
    <col min="10006" max="10006" width="7.28515625" style="14" customWidth="1"/>
    <col min="10007" max="10008" width="6.7109375" style="14" customWidth="1"/>
    <col min="10009" max="10009" width="1.5703125" style="14" customWidth="1"/>
    <col min="10010" max="10010" width="5.5703125" style="14" customWidth="1"/>
    <col min="10011" max="10012" width="5.28515625" style="14" customWidth="1"/>
    <col min="10013" max="10240" width="11.42578125" style="14"/>
    <col min="10241" max="10241" width="9.7109375" style="14" customWidth="1"/>
    <col min="10242" max="10244" width="7.42578125" style="14" customWidth="1"/>
    <col min="10245" max="10245" width="1.140625" style="14" customWidth="1"/>
    <col min="10246" max="10246" width="7.42578125" style="14" customWidth="1"/>
    <col min="10247" max="10248" width="6.42578125" style="14" customWidth="1"/>
    <col min="10249" max="10249" width="1.140625" style="14" customWidth="1"/>
    <col min="10250" max="10252" width="6.42578125" style="14" customWidth="1"/>
    <col min="10253" max="10253" width="1" style="14" customWidth="1"/>
    <col min="10254" max="10254" width="6.42578125" style="14" customWidth="1"/>
    <col min="10255" max="10256" width="6.28515625" style="14" customWidth="1"/>
    <col min="10257" max="10257" width="1.140625" style="14" customWidth="1"/>
    <col min="10258" max="10260" width="6.42578125" style="14" customWidth="1"/>
    <col min="10261" max="10261" width="1.5703125" style="14" customWidth="1"/>
    <col min="10262" max="10262" width="7.28515625" style="14" customWidth="1"/>
    <col min="10263" max="10264" width="6.7109375" style="14" customWidth="1"/>
    <col min="10265" max="10265" width="1.5703125" style="14" customWidth="1"/>
    <col min="10266" max="10266" width="5.5703125" style="14" customWidth="1"/>
    <col min="10267" max="10268" width="5.28515625" style="14" customWidth="1"/>
    <col min="10269" max="10496" width="11.42578125" style="14"/>
    <col min="10497" max="10497" width="9.7109375" style="14" customWidth="1"/>
    <col min="10498" max="10500" width="7.42578125" style="14" customWidth="1"/>
    <col min="10501" max="10501" width="1.140625" style="14" customWidth="1"/>
    <col min="10502" max="10502" width="7.42578125" style="14" customWidth="1"/>
    <col min="10503" max="10504" width="6.42578125" style="14" customWidth="1"/>
    <col min="10505" max="10505" width="1.140625" style="14" customWidth="1"/>
    <col min="10506" max="10508" width="6.42578125" style="14" customWidth="1"/>
    <col min="10509" max="10509" width="1" style="14" customWidth="1"/>
    <col min="10510" max="10510" width="6.42578125" style="14" customWidth="1"/>
    <col min="10511" max="10512" width="6.28515625" style="14" customWidth="1"/>
    <col min="10513" max="10513" width="1.140625" style="14" customWidth="1"/>
    <col min="10514" max="10516" width="6.42578125" style="14" customWidth="1"/>
    <col min="10517" max="10517" width="1.5703125" style="14" customWidth="1"/>
    <col min="10518" max="10518" width="7.28515625" style="14" customWidth="1"/>
    <col min="10519" max="10520" width="6.7109375" style="14" customWidth="1"/>
    <col min="10521" max="10521" width="1.5703125" style="14" customWidth="1"/>
    <col min="10522" max="10522" width="5.5703125" style="14" customWidth="1"/>
    <col min="10523" max="10524" width="5.28515625" style="14" customWidth="1"/>
    <col min="10525" max="10752" width="11.42578125" style="14"/>
    <col min="10753" max="10753" width="9.7109375" style="14" customWidth="1"/>
    <col min="10754" max="10756" width="7.42578125" style="14" customWidth="1"/>
    <col min="10757" max="10757" width="1.140625" style="14" customWidth="1"/>
    <col min="10758" max="10758" width="7.42578125" style="14" customWidth="1"/>
    <col min="10759" max="10760" width="6.42578125" style="14" customWidth="1"/>
    <col min="10761" max="10761" width="1.140625" style="14" customWidth="1"/>
    <col min="10762" max="10764" width="6.42578125" style="14" customWidth="1"/>
    <col min="10765" max="10765" width="1" style="14" customWidth="1"/>
    <col min="10766" max="10766" width="6.42578125" style="14" customWidth="1"/>
    <col min="10767" max="10768" width="6.28515625" style="14" customWidth="1"/>
    <col min="10769" max="10769" width="1.140625" style="14" customWidth="1"/>
    <col min="10770" max="10772" width="6.42578125" style="14" customWidth="1"/>
    <col min="10773" max="10773" width="1.5703125" style="14" customWidth="1"/>
    <col min="10774" max="10774" width="7.28515625" style="14" customWidth="1"/>
    <col min="10775" max="10776" width="6.7109375" style="14" customWidth="1"/>
    <col min="10777" max="10777" width="1.5703125" style="14" customWidth="1"/>
    <col min="10778" max="10778" width="5.5703125" style="14" customWidth="1"/>
    <col min="10779" max="10780" width="5.28515625" style="14" customWidth="1"/>
    <col min="10781" max="11008" width="11.42578125" style="14"/>
    <col min="11009" max="11009" width="9.7109375" style="14" customWidth="1"/>
    <col min="11010" max="11012" width="7.42578125" style="14" customWidth="1"/>
    <col min="11013" max="11013" width="1.140625" style="14" customWidth="1"/>
    <col min="11014" max="11014" width="7.42578125" style="14" customWidth="1"/>
    <col min="11015" max="11016" width="6.42578125" style="14" customWidth="1"/>
    <col min="11017" max="11017" width="1.140625" style="14" customWidth="1"/>
    <col min="11018" max="11020" width="6.42578125" style="14" customWidth="1"/>
    <col min="11021" max="11021" width="1" style="14" customWidth="1"/>
    <col min="11022" max="11022" width="6.42578125" style="14" customWidth="1"/>
    <col min="11023" max="11024" width="6.28515625" style="14" customWidth="1"/>
    <col min="11025" max="11025" width="1.140625" style="14" customWidth="1"/>
    <col min="11026" max="11028" width="6.42578125" style="14" customWidth="1"/>
    <col min="11029" max="11029" width="1.5703125" style="14" customWidth="1"/>
    <col min="11030" max="11030" width="7.28515625" style="14" customWidth="1"/>
    <col min="11031" max="11032" width="6.7109375" style="14" customWidth="1"/>
    <col min="11033" max="11033" width="1.5703125" style="14" customWidth="1"/>
    <col min="11034" max="11034" width="5.5703125" style="14" customWidth="1"/>
    <col min="11035" max="11036" width="5.28515625" style="14" customWidth="1"/>
    <col min="11037" max="11264" width="11.42578125" style="14"/>
    <col min="11265" max="11265" width="9.7109375" style="14" customWidth="1"/>
    <col min="11266" max="11268" width="7.42578125" style="14" customWidth="1"/>
    <col min="11269" max="11269" width="1.140625" style="14" customWidth="1"/>
    <col min="11270" max="11270" width="7.42578125" style="14" customWidth="1"/>
    <col min="11271" max="11272" width="6.42578125" style="14" customWidth="1"/>
    <col min="11273" max="11273" width="1.140625" style="14" customWidth="1"/>
    <col min="11274" max="11276" width="6.42578125" style="14" customWidth="1"/>
    <col min="11277" max="11277" width="1" style="14" customWidth="1"/>
    <col min="11278" max="11278" width="6.42578125" style="14" customWidth="1"/>
    <col min="11279" max="11280" width="6.28515625" style="14" customWidth="1"/>
    <col min="11281" max="11281" width="1.140625" style="14" customWidth="1"/>
    <col min="11282" max="11284" width="6.42578125" style="14" customWidth="1"/>
    <col min="11285" max="11285" width="1.5703125" style="14" customWidth="1"/>
    <col min="11286" max="11286" width="7.28515625" style="14" customWidth="1"/>
    <col min="11287" max="11288" width="6.7109375" style="14" customWidth="1"/>
    <col min="11289" max="11289" width="1.5703125" style="14" customWidth="1"/>
    <col min="11290" max="11290" width="5.5703125" style="14" customWidth="1"/>
    <col min="11291" max="11292" width="5.28515625" style="14" customWidth="1"/>
    <col min="11293" max="11520" width="11.42578125" style="14"/>
    <col min="11521" max="11521" width="9.7109375" style="14" customWidth="1"/>
    <col min="11522" max="11524" width="7.42578125" style="14" customWidth="1"/>
    <col min="11525" max="11525" width="1.140625" style="14" customWidth="1"/>
    <col min="11526" max="11526" width="7.42578125" style="14" customWidth="1"/>
    <col min="11527" max="11528" width="6.42578125" style="14" customWidth="1"/>
    <col min="11529" max="11529" width="1.140625" style="14" customWidth="1"/>
    <col min="11530" max="11532" width="6.42578125" style="14" customWidth="1"/>
    <col min="11533" max="11533" width="1" style="14" customWidth="1"/>
    <col min="11534" max="11534" width="6.42578125" style="14" customWidth="1"/>
    <col min="11535" max="11536" width="6.28515625" style="14" customWidth="1"/>
    <col min="11537" max="11537" width="1.140625" style="14" customWidth="1"/>
    <col min="11538" max="11540" width="6.42578125" style="14" customWidth="1"/>
    <col min="11541" max="11541" width="1.5703125" style="14" customWidth="1"/>
    <col min="11542" max="11542" width="7.28515625" style="14" customWidth="1"/>
    <col min="11543" max="11544" width="6.7109375" style="14" customWidth="1"/>
    <col min="11545" max="11545" width="1.5703125" style="14" customWidth="1"/>
    <col min="11546" max="11546" width="5.5703125" style="14" customWidth="1"/>
    <col min="11547" max="11548" width="5.28515625" style="14" customWidth="1"/>
    <col min="11549" max="11776" width="11.42578125" style="14"/>
    <col min="11777" max="11777" width="9.7109375" style="14" customWidth="1"/>
    <col min="11778" max="11780" width="7.42578125" style="14" customWidth="1"/>
    <col min="11781" max="11781" width="1.140625" style="14" customWidth="1"/>
    <col min="11782" max="11782" width="7.42578125" style="14" customWidth="1"/>
    <col min="11783" max="11784" width="6.42578125" style="14" customWidth="1"/>
    <col min="11785" max="11785" width="1.140625" style="14" customWidth="1"/>
    <col min="11786" max="11788" width="6.42578125" style="14" customWidth="1"/>
    <col min="11789" max="11789" width="1" style="14" customWidth="1"/>
    <col min="11790" max="11790" width="6.42578125" style="14" customWidth="1"/>
    <col min="11791" max="11792" width="6.28515625" style="14" customWidth="1"/>
    <col min="11793" max="11793" width="1.140625" style="14" customWidth="1"/>
    <col min="11794" max="11796" width="6.42578125" style="14" customWidth="1"/>
    <col min="11797" max="11797" width="1.5703125" style="14" customWidth="1"/>
    <col min="11798" max="11798" width="7.28515625" style="14" customWidth="1"/>
    <col min="11799" max="11800" width="6.7109375" style="14" customWidth="1"/>
    <col min="11801" max="11801" width="1.5703125" style="14" customWidth="1"/>
    <col min="11802" max="11802" width="5.5703125" style="14" customWidth="1"/>
    <col min="11803" max="11804" width="5.28515625" style="14" customWidth="1"/>
    <col min="11805" max="12032" width="11.42578125" style="14"/>
    <col min="12033" max="12033" width="9.7109375" style="14" customWidth="1"/>
    <col min="12034" max="12036" width="7.42578125" style="14" customWidth="1"/>
    <col min="12037" max="12037" width="1.140625" style="14" customWidth="1"/>
    <col min="12038" max="12038" width="7.42578125" style="14" customWidth="1"/>
    <col min="12039" max="12040" width="6.42578125" style="14" customWidth="1"/>
    <col min="12041" max="12041" width="1.140625" style="14" customWidth="1"/>
    <col min="12042" max="12044" width="6.42578125" style="14" customWidth="1"/>
    <col min="12045" max="12045" width="1" style="14" customWidth="1"/>
    <col min="12046" max="12046" width="6.42578125" style="14" customWidth="1"/>
    <col min="12047" max="12048" width="6.28515625" style="14" customWidth="1"/>
    <col min="12049" max="12049" width="1.140625" style="14" customWidth="1"/>
    <col min="12050" max="12052" width="6.42578125" style="14" customWidth="1"/>
    <col min="12053" max="12053" width="1.5703125" style="14" customWidth="1"/>
    <col min="12054" max="12054" width="7.28515625" style="14" customWidth="1"/>
    <col min="12055" max="12056" width="6.7109375" style="14" customWidth="1"/>
    <col min="12057" max="12057" width="1.5703125" style="14" customWidth="1"/>
    <col min="12058" max="12058" width="5.5703125" style="14" customWidth="1"/>
    <col min="12059" max="12060" width="5.28515625" style="14" customWidth="1"/>
    <col min="12061" max="12288" width="11.42578125" style="14"/>
    <col min="12289" max="12289" width="9.7109375" style="14" customWidth="1"/>
    <col min="12290" max="12292" width="7.42578125" style="14" customWidth="1"/>
    <col min="12293" max="12293" width="1.140625" style="14" customWidth="1"/>
    <col min="12294" max="12294" width="7.42578125" style="14" customWidth="1"/>
    <col min="12295" max="12296" width="6.42578125" style="14" customWidth="1"/>
    <col min="12297" max="12297" width="1.140625" style="14" customWidth="1"/>
    <col min="12298" max="12300" width="6.42578125" style="14" customWidth="1"/>
    <col min="12301" max="12301" width="1" style="14" customWidth="1"/>
    <col min="12302" max="12302" width="6.42578125" style="14" customWidth="1"/>
    <col min="12303" max="12304" width="6.28515625" style="14" customWidth="1"/>
    <col min="12305" max="12305" width="1.140625" style="14" customWidth="1"/>
    <col min="12306" max="12308" width="6.42578125" style="14" customWidth="1"/>
    <col min="12309" max="12309" width="1.5703125" style="14" customWidth="1"/>
    <col min="12310" max="12310" width="7.28515625" style="14" customWidth="1"/>
    <col min="12311" max="12312" width="6.7109375" style="14" customWidth="1"/>
    <col min="12313" max="12313" width="1.5703125" style="14" customWidth="1"/>
    <col min="12314" max="12314" width="5.5703125" style="14" customWidth="1"/>
    <col min="12315" max="12316" width="5.28515625" style="14" customWidth="1"/>
    <col min="12317" max="12544" width="11.42578125" style="14"/>
    <col min="12545" max="12545" width="9.7109375" style="14" customWidth="1"/>
    <col min="12546" max="12548" width="7.42578125" style="14" customWidth="1"/>
    <col min="12549" max="12549" width="1.140625" style="14" customWidth="1"/>
    <col min="12550" max="12550" width="7.42578125" style="14" customWidth="1"/>
    <col min="12551" max="12552" width="6.42578125" style="14" customWidth="1"/>
    <col min="12553" max="12553" width="1.140625" style="14" customWidth="1"/>
    <col min="12554" max="12556" width="6.42578125" style="14" customWidth="1"/>
    <col min="12557" max="12557" width="1" style="14" customWidth="1"/>
    <col min="12558" max="12558" width="6.42578125" style="14" customWidth="1"/>
    <col min="12559" max="12560" width="6.28515625" style="14" customWidth="1"/>
    <col min="12561" max="12561" width="1.140625" style="14" customWidth="1"/>
    <col min="12562" max="12564" width="6.42578125" style="14" customWidth="1"/>
    <col min="12565" max="12565" width="1.5703125" style="14" customWidth="1"/>
    <col min="12566" max="12566" width="7.28515625" style="14" customWidth="1"/>
    <col min="12567" max="12568" width="6.7109375" style="14" customWidth="1"/>
    <col min="12569" max="12569" width="1.5703125" style="14" customWidth="1"/>
    <col min="12570" max="12570" width="5.5703125" style="14" customWidth="1"/>
    <col min="12571" max="12572" width="5.28515625" style="14" customWidth="1"/>
    <col min="12573" max="12800" width="11.42578125" style="14"/>
    <col min="12801" max="12801" width="9.7109375" style="14" customWidth="1"/>
    <col min="12802" max="12804" width="7.42578125" style="14" customWidth="1"/>
    <col min="12805" max="12805" width="1.140625" style="14" customWidth="1"/>
    <col min="12806" max="12806" width="7.42578125" style="14" customWidth="1"/>
    <col min="12807" max="12808" width="6.42578125" style="14" customWidth="1"/>
    <col min="12809" max="12809" width="1.140625" style="14" customWidth="1"/>
    <col min="12810" max="12812" width="6.42578125" style="14" customWidth="1"/>
    <col min="12813" max="12813" width="1" style="14" customWidth="1"/>
    <col min="12814" max="12814" width="6.42578125" style="14" customWidth="1"/>
    <col min="12815" max="12816" width="6.28515625" style="14" customWidth="1"/>
    <col min="12817" max="12817" width="1.140625" style="14" customWidth="1"/>
    <col min="12818" max="12820" width="6.42578125" style="14" customWidth="1"/>
    <col min="12821" max="12821" width="1.5703125" style="14" customWidth="1"/>
    <col min="12822" max="12822" width="7.28515625" style="14" customWidth="1"/>
    <col min="12823" max="12824" width="6.7109375" style="14" customWidth="1"/>
    <col min="12825" max="12825" width="1.5703125" style="14" customWidth="1"/>
    <col min="12826" max="12826" width="5.5703125" style="14" customWidth="1"/>
    <col min="12827" max="12828" width="5.28515625" style="14" customWidth="1"/>
    <col min="12829" max="13056" width="11.42578125" style="14"/>
    <col min="13057" max="13057" width="9.7109375" style="14" customWidth="1"/>
    <col min="13058" max="13060" width="7.42578125" style="14" customWidth="1"/>
    <col min="13061" max="13061" width="1.140625" style="14" customWidth="1"/>
    <col min="13062" max="13062" width="7.42578125" style="14" customWidth="1"/>
    <col min="13063" max="13064" width="6.42578125" style="14" customWidth="1"/>
    <col min="13065" max="13065" width="1.140625" style="14" customWidth="1"/>
    <col min="13066" max="13068" width="6.42578125" style="14" customWidth="1"/>
    <col min="13069" max="13069" width="1" style="14" customWidth="1"/>
    <col min="13070" max="13070" width="6.42578125" style="14" customWidth="1"/>
    <col min="13071" max="13072" width="6.28515625" style="14" customWidth="1"/>
    <col min="13073" max="13073" width="1.140625" style="14" customWidth="1"/>
    <col min="13074" max="13076" width="6.42578125" style="14" customWidth="1"/>
    <col min="13077" max="13077" width="1.5703125" style="14" customWidth="1"/>
    <col min="13078" max="13078" width="7.28515625" style="14" customWidth="1"/>
    <col min="13079" max="13080" width="6.7109375" style="14" customWidth="1"/>
    <col min="13081" max="13081" width="1.5703125" style="14" customWidth="1"/>
    <col min="13082" max="13082" width="5.5703125" style="14" customWidth="1"/>
    <col min="13083" max="13084" width="5.28515625" style="14" customWidth="1"/>
    <col min="13085" max="13312" width="11.42578125" style="14"/>
    <col min="13313" max="13313" width="9.7109375" style="14" customWidth="1"/>
    <col min="13314" max="13316" width="7.42578125" style="14" customWidth="1"/>
    <col min="13317" max="13317" width="1.140625" style="14" customWidth="1"/>
    <col min="13318" max="13318" width="7.42578125" style="14" customWidth="1"/>
    <col min="13319" max="13320" width="6.42578125" style="14" customWidth="1"/>
    <col min="13321" max="13321" width="1.140625" style="14" customWidth="1"/>
    <col min="13322" max="13324" width="6.42578125" style="14" customWidth="1"/>
    <col min="13325" max="13325" width="1" style="14" customWidth="1"/>
    <col min="13326" max="13326" width="6.42578125" style="14" customWidth="1"/>
    <col min="13327" max="13328" width="6.28515625" style="14" customWidth="1"/>
    <col min="13329" max="13329" width="1.140625" style="14" customWidth="1"/>
    <col min="13330" max="13332" width="6.42578125" style="14" customWidth="1"/>
    <col min="13333" max="13333" width="1.5703125" style="14" customWidth="1"/>
    <col min="13334" max="13334" width="7.28515625" style="14" customWidth="1"/>
    <col min="13335" max="13336" width="6.7109375" style="14" customWidth="1"/>
    <col min="13337" max="13337" width="1.5703125" style="14" customWidth="1"/>
    <col min="13338" max="13338" width="5.5703125" style="14" customWidth="1"/>
    <col min="13339" max="13340" width="5.28515625" style="14" customWidth="1"/>
    <col min="13341" max="13568" width="11.42578125" style="14"/>
    <col min="13569" max="13569" width="9.7109375" style="14" customWidth="1"/>
    <col min="13570" max="13572" width="7.42578125" style="14" customWidth="1"/>
    <col min="13573" max="13573" width="1.140625" style="14" customWidth="1"/>
    <col min="13574" max="13574" width="7.42578125" style="14" customWidth="1"/>
    <col min="13575" max="13576" width="6.42578125" style="14" customWidth="1"/>
    <col min="13577" max="13577" width="1.140625" style="14" customWidth="1"/>
    <col min="13578" max="13580" width="6.42578125" style="14" customWidth="1"/>
    <col min="13581" max="13581" width="1" style="14" customWidth="1"/>
    <col min="13582" max="13582" width="6.42578125" style="14" customWidth="1"/>
    <col min="13583" max="13584" width="6.28515625" style="14" customWidth="1"/>
    <col min="13585" max="13585" width="1.140625" style="14" customWidth="1"/>
    <col min="13586" max="13588" width="6.42578125" style="14" customWidth="1"/>
    <col min="13589" max="13589" width="1.5703125" style="14" customWidth="1"/>
    <col min="13590" max="13590" width="7.28515625" style="14" customWidth="1"/>
    <col min="13591" max="13592" width="6.7109375" style="14" customWidth="1"/>
    <col min="13593" max="13593" width="1.5703125" style="14" customWidth="1"/>
    <col min="13594" max="13594" width="5.5703125" style="14" customWidth="1"/>
    <col min="13595" max="13596" width="5.28515625" style="14" customWidth="1"/>
    <col min="13597" max="13824" width="11.42578125" style="14"/>
    <col min="13825" max="13825" width="9.7109375" style="14" customWidth="1"/>
    <col min="13826" max="13828" width="7.42578125" style="14" customWidth="1"/>
    <col min="13829" max="13829" width="1.140625" style="14" customWidth="1"/>
    <col min="13830" max="13830" width="7.42578125" style="14" customWidth="1"/>
    <col min="13831" max="13832" width="6.42578125" style="14" customWidth="1"/>
    <col min="13833" max="13833" width="1.140625" style="14" customWidth="1"/>
    <col min="13834" max="13836" width="6.42578125" style="14" customWidth="1"/>
    <col min="13837" max="13837" width="1" style="14" customWidth="1"/>
    <col min="13838" max="13838" width="6.42578125" style="14" customWidth="1"/>
    <col min="13839" max="13840" width="6.28515625" style="14" customWidth="1"/>
    <col min="13841" max="13841" width="1.140625" style="14" customWidth="1"/>
    <col min="13842" max="13844" width="6.42578125" style="14" customWidth="1"/>
    <col min="13845" max="13845" width="1.5703125" style="14" customWidth="1"/>
    <col min="13846" max="13846" width="7.28515625" style="14" customWidth="1"/>
    <col min="13847" max="13848" width="6.7109375" style="14" customWidth="1"/>
    <col min="13849" max="13849" width="1.5703125" style="14" customWidth="1"/>
    <col min="13850" max="13850" width="5.5703125" style="14" customWidth="1"/>
    <col min="13851" max="13852" width="5.28515625" style="14" customWidth="1"/>
    <col min="13853" max="14080" width="11.42578125" style="14"/>
    <col min="14081" max="14081" width="9.7109375" style="14" customWidth="1"/>
    <col min="14082" max="14084" width="7.42578125" style="14" customWidth="1"/>
    <col min="14085" max="14085" width="1.140625" style="14" customWidth="1"/>
    <col min="14086" max="14086" width="7.42578125" style="14" customWidth="1"/>
    <col min="14087" max="14088" width="6.42578125" style="14" customWidth="1"/>
    <col min="14089" max="14089" width="1.140625" style="14" customWidth="1"/>
    <col min="14090" max="14092" width="6.42578125" style="14" customWidth="1"/>
    <col min="14093" max="14093" width="1" style="14" customWidth="1"/>
    <col min="14094" max="14094" width="6.42578125" style="14" customWidth="1"/>
    <col min="14095" max="14096" width="6.28515625" style="14" customWidth="1"/>
    <col min="14097" max="14097" width="1.140625" style="14" customWidth="1"/>
    <col min="14098" max="14100" width="6.42578125" style="14" customWidth="1"/>
    <col min="14101" max="14101" width="1.5703125" style="14" customWidth="1"/>
    <col min="14102" max="14102" width="7.28515625" style="14" customWidth="1"/>
    <col min="14103" max="14104" width="6.7109375" style="14" customWidth="1"/>
    <col min="14105" max="14105" width="1.5703125" style="14" customWidth="1"/>
    <col min="14106" max="14106" width="5.5703125" style="14" customWidth="1"/>
    <col min="14107" max="14108" width="5.28515625" style="14" customWidth="1"/>
    <col min="14109" max="14336" width="11.42578125" style="14"/>
    <col min="14337" max="14337" width="9.7109375" style="14" customWidth="1"/>
    <col min="14338" max="14340" width="7.42578125" style="14" customWidth="1"/>
    <col min="14341" max="14341" width="1.140625" style="14" customWidth="1"/>
    <col min="14342" max="14342" width="7.42578125" style="14" customWidth="1"/>
    <col min="14343" max="14344" width="6.42578125" style="14" customWidth="1"/>
    <col min="14345" max="14345" width="1.140625" style="14" customWidth="1"/>
    <col min="14346" max="14348" width="6.42578125" style="14" customWidth="1"/>
    <col min="14349" max="14349" width="1" style="14" customWidth="1"/>
    <col min="14350" max="14350" width="6.42578125" style="14" customWidth="1"/>
    <col min="14351" max="14352" width="6.28515625" style="14" customWidth="1"/>
    <col min="14353" max="14353" width="1.140625" style="14" customWidth="1"/>
    <col min="14354" max="14356" width="6.42578125" style="14" customWidth="1"/>
    <col min="14357" max="14357" width="1.5703125" style="14" customWidth="1"/>
    <col min="14358" max="14358" width="7.28515625" style="14" customWidth="1"/>
    <col min="14359" max="14360" width="6.7109375" style="14" customWidth="1"/>
    <col min="14361" max="14361" width="1.5703125" style="14" customWidth="1"/>
    <col min="14362" max="14362" width="5.5703125" style="14" customWidth="1"/>
    <col min="14363" max="14364" width="5.28515625" style="14" customWidth="1"/>
    <col min="14365" max="14592" width="11.42578125" style="14"/>
    <col min="14593" max="14593" width="9.7109375" style="14" customWidth="1"/>
    <col min="14594" max="14596" width="7.42578125" style="14" customWidth="1"/>
    <col min="14597" max="14597" width="1.140625" style="14" customWidth="1"/>
    <col min="14598" max="14598" width="7.42578125" style="14" customWidth="1"/>
    <col min="14599" max="14600" width="6.42578125" style="14" customWidth="1"/>
    <col min="14601" max="14601" width="1.140625" style="14" customWidth="1"/>
    <col min="14602" max="14604" width="6.42578125" style="14" customWidth="1"/>
    <col min="14605" max="14605" width="1" style="14" customWidth="1"/>
    <col min="14606" max="14606" width="6.42578125" style="14" customWidth="1"/>
    <col min="14607" max="14608" width="6.28515625" style="14" customWidth="1"/>
    <col min="14609" max="14609" width="1.140625" style="14" customWidth="1"/>
    <col min="14610" max="14612" width="6.42578125" style="14" customWidth="1"/>
    <col min="14613" max="14613" width="1.5703125" style="14" customWidth="1"/>
    <col min="14614" max="14614" width="7.28515625" style="14" customWidth="1"/>
    <col min="14615" max="14616" width="6.7109375" style="14" customWidth="1"/>
    <col min="14617" max="14617" width="1.5703125" style="14" customWidth="1"/>
    <col min="14618" max="14618" width="5.5703125" style="14" customWidth="1"/>
    <col min="14619" max="14620" width="5.28515625" style="14" customWidth="1"/>
    <col min="14621" max="14848" width="11.42578125" style="14"/>
    <col min="14849" max="14849" width="9.7109375" style="14" customWidth="1"/>
    <col min="14850" max="14852" width="7.42578125" style="14" customWidth="1"/>
    <col min="14853" max="14853" width="1.140625" style="14" customWidth="1"/>
    <col min="14854" max="14854" width="7.42578125" style="14" customWidth="1"/>
    <col min="14855" max="14856" width="6.42578125" style="14" customWidth="1"/>
    <col min="14857" max="14857" width="1.140625" style="14" customWidth="1"/>
    <col min="14858" max="14860" width="6.42578125" style="14" customWidth="1"/>
    <col min="14861" max="14861" width="1" style="14" customWidth="1"/>
    <col min="14862" max="14862" width="6.42578125" style="14" customWidth="1"/>
    <col min="14863" max="14864" width="6.28515625" style="14" customWidth="1"/>
    <col min="14865" max="14865" width="1.140625" style="14" customWidth="1"/>
    <col min="14866" max="14868" width="6.42578125" style="14" customWidth="1"/>
    <col min="14869" max="14869" width="1.5703125" style="14" customWidth="1"/>
    <col min="14870" max="14870" width="7.28515625" style="14" customWidth="1"/>
    <col min="14871" max="14872" width="6.7109375" style="14" customWidth="1"/>
    <col min="14873" max="14873" width="1.5703125" style="14" customWidth="1"/>
    <col min="14874" max="14874" width="5.5703125" style="14" customWidth="1"/>
    <col min="14875" max="14876" width="5.28515625" style="14" customWidth="1"/>
    <col min="14877" max="15104" width="11.42578125" style="14"/>
    <col min="15105" max="15105" width="9.7109375" style="14" customWidth="1"/>
    <col min="15106" max="15108" width="7.42578125" style="14" customWidth="1"/>
    <col min="15109" max="15109" width="1.140625" style="14" customWidth="1"/>
    <col min="15110" max="15110" width="7.42578125" style="14" customWidth="1"/>
    <col min="15111" max="15112" width="6.42578125" style="14" customWidth="1"/>
    <col min="15113" max="15113" width="1.140625" style="14" customWidth="1"/>
    <col min="15114" max="15116" width="6.42578125" style="14" customWidth="1"/>
    <col min="15117" max="15117" width="1" style="14" customWidth="1"/>
    <col min="15118" max="15118" width="6.42578125" style="14" customWidth="1"/>
    <col min="15119" max="15120" width="6.28515625" style="14" customWidth="1"/>
    <col min="15121" max="15121" width="1.140625" style="14" customWidth="1"/>
    <col min="15122" max="15124" width="6.42578125" style="14" customWidth="1"/>
    <col min="15125" max="15125" width="1.5703125" style="14" customWidth="1"/>
    <col min="15126" max="15126" width="7.28515625" style="14" customWidth="1"/>
    <col min="15127" max="15128" width="6.7109375" style="14" customWidth="1"/>
    <col min="15129" max="15129" width="1.5703125" style="14" customWidth="1"/>
    <col min="15130" max="15130" width="5.5703125" style="14" customWidth="1"/>
    <col min="15131" max="15132" width="5.28515625" style="14" customWidth="1"/>
    <col min="15133" max="15360" width="11.42578125" style="14"/>
    <col min="15361" max="15361" width="9.7109375" style="14" customWidth="1"/>
    <col min="15362" max="15364" width="7.42578125" style="14" customWidth="1"/>
    <col min="15365" max="15365" width="1.140625" style="14" customWidth="1"/>
    <col min="15366" max="15366" width="7.42578125" style="14" customWidth="1"/>
    <col min="15367" max="15368" width="6.42578125" style="14" customWidth="1"/>
    <col min="15369" max="15369" width="1.140625" style="14" customWidth="1"/>
    <col min="15370" max="15372" width="6.42578125" style="14" customWidth="1"/>
    <col min="15373" max="15373" width="1" style="14" customWidth="1"/>
    <col min="15374" max="15374" width="6.42578125" style="14" customWidth="1"/>
    <col min="15375" max="15376" width="6.28515625" style="14" customWidth="1"/>
    <col min="15377" max="15377" width="1.140625" style="14" customWidth="1"/>
    <col min="15378" max="15380" width="6.42578125" style="14" customWidth="1"/>
    <col min="15381" max="15381" width="1.5703125" style="14" customWidth="1"/>
    <col min="15382" max="15382" width="7.28515625" style="14" customWidth="1"/>
    <col min="15383" max="15384" width="6.7109375" style="14" customWidth="1"/>
    <col min="15385" max="15385" width="1.5703125" style="14" customWidth="1"/>
    <col min="15386" max="15386" width="5.5703125" style="14" customWidth="1"/>
    <col min="15387" max="15388" width="5.28515625" style="14" customWidth="1"/>
    <col min="15389" max="15616" width="11.42578125" style="14"/>
    <col min="15617" max="15617" width="9.7109375" style="14" customWidth="1"/>
    <col min="15618" max="15620" width="7.42578125" style="14" customWidth="1"/>
    <col min="15621" max="15621" width="1.140625" style="14" customWidth="1"/>
    <col min="15622" max="15622" width="7.42578125" style="14" customWidth="1"/>
    <col min="15623" max="15624" width="6.42578125" style="14" customWidth="1"/>
    <col min="15625" max="15625" width="1.140625" style="14" customWidth="1"/>
    <col min="15626" max="15628" width="6.42578125" style="14" customWidth="1"/>
    <col min="15629" max="15629" width="1" style="14" customWidth="1"/>
    <col min="15630" max="15630" width="6.42578125" style="14" customWidth="1"/>
    <col min="15631" max="15632" width="6.28515625" style="14" customWidth="1"/>
    <col min="15633" max="15633" width="1.140625" style="14" customWidth="1"/>
    <col min="15634" max="15636" width="6.42578125" style="14" customWidth="1"/>
    <col min="15637" max="15637" width="1.5703125" style="14" customWidth="1"/>
    <col min="15638" max="15638" width="7.28515625" style="14" customWidth="1"/>
    <col min="15639" max="15640" width="6.7109375" style="14" customWidth="1"/>
    <col min="15641" max="15641" width="1.5703125" style="14" customWidth="1"/>
    <col min="15642" max="15642" width="5.5703125" style="14" customWidth="1"/>
    <col min="15643" max="15644" width="5.28515625" style="14" customWidth="1"/>
    <col min="15645" max="15872" width="11.42578125" style="14"/>
    <col min="15873" max="15873" width="9.7109375" style="14" customWidth="1"/>
    <col min="15874" max="15876" width="7.42578125" style="14" customWidth="1"/>
    <col min="15877" max="15877" width="1.140625" style="14" customWidth="1"/>
    <col min="15878" max="15878" width="7.42578125" style="14" customWidth="1"/>
    <col min="15879" max="15880" width="6.42578125" style="14" customWidth="1"/>
    <col min="15881" max="15881" width="1.140625" style="14" customWidth="1"/>
    <col min="15882" max="15884" width="6.42578125" style="14" customWidth="1"/>
    <col min="15885" max="15885" width="1" style="14" customWidth="1"/>
    <col min="15886" max="15886" width="6.42578125" style="14" customWidth="1"/>
    <col min="15887" max="15888" width="6.28515625" style="14" customWidth="1"/>
    <col min="15889" max="15889" width="1.140625" style="14" customWidth="1"/>
    <col min="15890" max="15892" width="6.42578125" style="14" customWidth="1"/>
    <col min="15893" max="15893" width="1.5703125" style="14" customWidth="1"/>
    <col min="15894" max="15894" width="7.28515625" style="14" customWidth="1"/>
    <col min="15895" max="15896" width="6.7109375" style="14" customWidth="1"/>
    <col min="15897" max="15897" width="1.5703125" style="14" customWidth="1"/>
    <col min="15898" max="15898" width="5.5703125" style="14" customWidth="1"/>
    <col min="15899" max="15900" width="5.28515625" style="14" customWidth="1"/>
    <col min="15901" max="16128" width="11.42578125" style="14"/>
    <col min="16129" max="16129" width="9.7109375" style="14" customWidth="1"/>
    <col min="16130" max="16132" width="7.42578125" style="14" customWidth="1"/>
    <col min="16133" max="16133" width="1.140625" style="14" customWidth="1"/>
    <col min="16134" max="16134" width="7.42578125" style="14" customWidth="1"/>
    <col min="16135" max="16136" width="6.42578125" style="14" customWidth="1"/>
    <col min="16137" max="16137" width="1.140625" style="14" customWidth="1"/>
    <col min="16138" max="16140" width="6.42578125" style="14" customWidth="1"/>
    <col min="16141" max="16141" width="1" style="14" customWidth="1"/>
    <col min="16142" max="16142" width="6.42578125" style="14" customWidth="1"/>
    <col min="16143" max="16144" width="6.28515625" style="14" customWidth="1"/>
    <col min="16145" max="16145" width="1.140625" style="14" customWidth="1"/>
    <col min="16146" max="16148" width="6.42578125" style="14" customWidth="1"/>
    <col min="16149" max="16149" width="1.5703125" style="14" customWidth="1"/>
    <col min="16150" max="16150" width="7.28515625" style="14" customWidth="1"/>
    <col min="16151" max="16152" width="6.7109375" style="14" customWidth="1"/>
    <col min="16153" max="16153" width="1.5703125" style="14" customWidth="1"/>
    <col min="16154" max="16154" width="5.5703125" style="14" customWidth="1"/>
    <col min="16155" max="16156" width="5.28515625" style="14" customWidth="1"/>
    <col min="16157" max="16384" width="11.42578125" style="14"/>
  </cols>
  <sheetData>
    <row r="1" spans="1:59" ht="14.25" customHeight="1" thickBot="1" x14ac:dyDescent="0.3">
      <c r="A1" s="316" t="s">
        <v>185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BG1" s="258" t="s">
        <v>232</v>
      </c>
    </row>
    <row r="2" spans="1:59" ht="14.25" customHeight="1" x14ac:dyDescent="0.25">
      <c r="A2" s="316" t="s">
        <v>29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</row>
    <row r="3" spans="1:59" ht="14.25" customHeight="1" x14ac:dyDescent="0.2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44" t="s">
        <v>187</v>
      </c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212"/>
    </row>
    <row r="4" spans="1:59" ht="14.25" customHeight="1" x14ac:dyDescent="0.2">
      <c r="A4" s="316" t="s">
        <v>134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44" t="s">
        <v>231</v>
      </c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212"/>
    </row>
    <row r="5" spans="1:59" ht="14.25" customHeight="1" x14ac:dyDescent="0.2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39" t="s">
        <v>31</v>
      </c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  <c r="AX5" s="339"/>
      <c r="AY5" s="339"/>
      <c r="AZ5" s="339"/>
      <c r="BA5" s="339"/>
      <c r="BB5" s="339"/>
      <c r="BC5" s="339"/>
      <c r="BD5" s="339"/>
      <c r="BE5" s="212"/>
    </row>
    <row r="6" spans="1:59" ht="14.25" customHeight="1" x14ac:dyDescent="0.2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39" t="s">
        <v>174</v>
      </c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212"/>
    </row>
    <row r="7" spans="1:59" ht="14.25" customHeight="1" thickBot="1" x14ac:dyDescent="0.25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D7" s="339" t="s">
        <v>189</v>
      </c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212"/>
    </row>
    <row r="8" spans="1:59" s="116" customFormat="1" ht="14.25" customHeight="1" thickBot="1" x14ac:dyDescent="0.25">
      <c r="A8" s="309" t="s">
        <v>42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0" t="s">
        <v>190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</row>
    <row r="9" spans="1:59" s="116" customFormat="1" ht="14.25" customHeight="1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40" t="s">
        <v>42</v>
      </c>
      <c r="AE9" s="324" t="s">
        <v>11</v>
      </c>
      <c r="AF9" s="324"/>
      <c r="AG9" s="324"/>
      <c r="AH9" s="134"/>
      <c r="AI9" s="324" t="s">
        <v>22</v>
      </c>
      <c r="AJ9" s="324"/>
      <c r="AK9" s="324"/>
      <c r="AL9" s="134"/>
      <c r="AM9" s="324" t="s">
        <v>23</v>
      </c>
      <c r="AN9" s="324"/>
      <c r="AO9" s="324"/>
      <c r="AP9" s="134"/>
      <c r="AQ9" s="324" t="s">
        <v>24</v>
      </c>
      <c r="AR9" s="324"/>
      <c r="AS9" s="324"/>
      <c r="AT9" s="134"/>
      <c r="AU9" s="324" t="s">
        <v>25</v>
      </c>
      <c r="AV9" s="324"/>
      <c r="AW9" s="324"/>
      <c r="AX9" s="134"/>
      <c r="AY9" s="324" t="s">
        <v>26</v>
      </c>
      <c r="AZ9" s="324"/>
      <c r="BA9" s="324"/>
      <c r="BB9" s="200"/>
      <c r="BC9" s="324" t="s">
        <v>27</v>
      </c>
      <c r="BD9" s="324"/>
      <c r="BE9" s="324"/>
    </row>
    <row r="10" spans="1:59" s="116" customFormat="1" ht="14.25" customHeight="1" thickBot="1" x14ac:dyDescent="0.3">
      <c r="A10" s="329" t="s">
        <v>6</v>
      </c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  <c r="AA10" s="343"/>
      <c r="AB10" s="329"/>
      <c r="AD10" s="332"/>
      <c r="AE10" s="135" t="s">
        <v>32</v>
      </c>
      <c r="AF10" s="135" t="s">
        <v>33</v>
      </c>
      <c r="AG10" s="135" t="s">
        <v>34</v>
      </c>
      <c r="AH10" s="135"/>
      <c r="AI10" s="135" t="s">
        <v>32</v>
      </c>
      <c r="AJ10" s="135" t="s">
        <v>33</v>
      </c>
      <c r="AK10" s="135" t="s">
        <v>34</v>
      </c>
      <c r="AL10" s="135"/>
      <c r="AM10" s="135" t="s">
        <v>32</v>
      </c>
      <c r="AN10" s="135" t="s">
        <v>33</v>
      </c>
      <c r="AO10" s="135" t="s">
        <v>34</v>
      </c>
      <c r="AP10" s="135"/>
      <c r="AQ10" s="135" t="s">
        <v>32</v>
      </c>
      <c r="AR10" s="135" t="s">
        <v>33</v>
      </c>
      <c r="AS10" s="135" t="s">
        <v>34</v>
      </c>
      <c r="AT10" s="135"/>
      <c r="AU10" s="135" t="s">
        <v>32</v>
      </c>
      <c r="AV10" s="135" t="s">
        <v>33</v>
      </c>
      <c r="AW10" s="135" t="s">
        <v>34</v>
      </c>
      <c r="AX10" s="135"/>
      <c r="AY10" s="135" t="s">
        <v>32</v>
      </c>
      <c r="AZ10" s="135" t="s">
        <v>33</v>
      </c>
      <c r="BA10" s="135" t="s">
        <v>34</v>
      </c>
      <c r="BB10" s="135"/>
      <c r="BC10" s="135" t="s">
        <v>32</v>
      </c>
      <c r="BD10" s="135" t="s">
        <v>33</v>
      </c>
      <c r="BE10" s="135" t="s">
        <v>34</v>
      </c>
    </row>
    <row r="11" spans="1:59" s="116" customFormat="1" ht="14.25" customHeight="1" x14ac:dyDescent="0.2">
      <c r="A11" s="117"/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8"/>
      <c r="AD11" s="204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162"/>
    </row>
    <row r="12" spans="1:59" s="123" customFormat="1" ht="14.25" customHeight="1" x14ac:dyDescent="0.25">
      <c r="A12" s="119" t="s">
        <v>11</v>
      </c>
      <c r="B12" s="122">
        <f>SUM(B14:B33)</f>
        <v>6100</v>
      </c>
      <c r="C12" s="122">
        <f t="shared" ref="C12:D12" si="0">SUM(C14:C33)</f>
        <v>3708</v>
      </c>
      <c r="D12" s="122">
        <f t="shared" si="0"/>
        <v>2392</v>
      </c>
      <c r="E12" s="122"/>
      <c r="F12" s="122">
        <f>SUM(F14:F33)</f>
        <v>1863</v>
      </c>
      <c r="G12" s="122">
        <f t="shared" ref="G12:H12" si="1">SUM(G14:G33)</f>
        <v>1148</v>
      </c>
      <c r="H12" s="122">
        <f t="shared" si="1"/>
        <v>715</v>
      </c>
      <c r="I12" s="122"/>
      <c r="J12" s="122">
        <f>SUM(J14:J33)</f>
        <v>1709</v>
      </c>
      <c r="K12" s="122">
        <f t="shared" ref="K12:L12" si="2">SUM(K14:K33)</f>
        <v>1025</v>
      </c>
      <c r="L12" s="122">
        <f t="shared" si="2"/>
        <v>684</v>
      </c>
      <c r="M12" s="122"/>
      <c r="N12" s="122">
        <f>SUM(N14:N33)</f>
        <v>989</v>
      </c>
      <c r="O12" s="122">
        <f t="shared" ref="O12:P12" si="3">SUM(O14:O33)</f>
        <v>618</v>
      </c>
      <c r="P12" s="122">
        <f t="shared" si="3"/>
        <v>371</v>
      </c>
      <c r="Q12" s="122"/>
      <c r="R12" s="122">
        <f>SUM(R14:R33)</f>
        <v>946</v>
      </c>
      <c r="S12" s="122">
        <f t="shared" ref="S12:T12" si="4">SUM(S14:S33)</f>
        <v>566</v>
      </c>
      <c r="T12" s="122">
        <f t="shared" si="4"/>
        <v>380</v>
      </c>
      <c r="U12" s="122"/>
      <c r="V12" s="122">
        <f>SUM(V14:V33)</f>
        <v>416</v>
      </c>
      <c r="W12" s="122">
        <f t="shared" ref="W12:X12" si="5">SUM(W14:W33)</f>
        <v>245</v>
      </c>
      <c r="X12" s="122">
        <f t="shared" si="5"/>
        <v>171</v>
      </c>
      <c r="Y12" s="122"/>
      <c r="Z12" s="122">
        <f>SUM(Z14:Z33)</f>
        <v>177</v>
      </c>
      <c r="AA12" s="122">
        <f t="shared" ref="AA12:AB12" si="6">SUM(AA14:AA33)</f>
        <v>106</v>
      </c>
      <c r="AB12" s="122">
        <f t="shared" si="6"/>
        <v>71</v>
      </c>
      <c r="AD12" s="206" t="s">
        <v>11</v>
      </c>
      <c r="AE12" s="211">
        <v>90235</v>
      </c>
      <c r="AF12" s="211">
        <v>44733</v>
      </c>
      <c r="AG12" s="211">
        <v>45502</v>
      </c>
      <c r="AH12" s="211"/>
      <c r="AI12" s="211">
        <v>20120</v>
      </c>
      <c r="AJ12" s="211">
        <v>10640</v>
      </c>
      <c r="AK12" s="211">
        <v>9480</v>
      </c>
      <c r="AL12" s="211"/>
      <c r="AM12" s="211">
        <v>16371</v>
      </c>
      <c r="AN12" s="211">
        <v>8404</v>
      </c>
      <c r="AO12" s="211">
        <v>7967</v>
      </c>
      <c r="AP12" s="211"/>
      <c r="AQ12" s="211">
        <v>13477</v>
      </c>
      <c r="AR12" s="211">
        <v>6744</v>
      </c>
      <c r="AS12" s="211">
        <v>6733</v>
      </c>
      <c r="AT12" s="211"/>
      <c r="AU12" s="211">
        <v>16406</v>
      </c>
      <c r="AV12" s="211">
        <v>7858</v>
      </c>
      <c r="AW12" s="211">
        <v>8548</v>
      </c>
      <c r="AX12" s="211"/>
      <c r="AY12" s="211">
        <v>12938</v>
      </c>
      <c r="AZ12" s="211">
        <v>6087</v>
      </c>
      <c r="BA12" s="211">
        <v>6851</v>
      </c>
      <c r="BB12" s="211"/>
      <c r="BC12" s="211">
        <v>10923</v>
      </c>
      <c r="BD12" s="211">
        <v>5000</v>
      </c>
      <c r="BE12" s="211">
        <v>5923</v>
      </c>
    </row>
    <row r="13" spans="1:59" s="116" customFormat="1" ht="14.25" customHeight="1" x14ac:dyDescent="0.2">
      <c r="A13" s="15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D13" s="165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162"/>
    </row>
    <row r="14" spans="1:59" s="116" customFormat="1" ht="14.25" customHeight="1" x14ac:dyDescent="0.2">
      <c r="A14" s="244">
        <v>11</v>
      </c>
      <c r="B14" s="276">
        <v>0</v>
      </c>
      <c r="C14" s="276">
        <v>0</v>
      </c>
      <c r="D14" s="276">
        <v>0</v>
      </c>
      <c r="E14" s="120"/>
      <c r="F14" s="276">
        <v>0</v>
      </c>
      <c r="G14" s="276">
        <v>0</v>
      </c>
      <c r="H14" s="276">
        <f>+F14-G14</f>
        <v>0</v>
      </c>
      <c r="I14" s="120"/>
      <c r="J14" s="276">
        <v>0</v>
      </c>
      <c r="K14" s="276">
        <v>0</v>
      </c>
      <c r="L14" s="276">
        <f>+J14-K14</f>
        <v>0</v>
      </c>
      <c r="M14" s="120"/>
      <c r="N14" s="276">
        <v>0</v>
      </c>
      <c r="O14" s="276">
        <v>0</v>
      </c>
      <c r="P14" s="276">
        <f>+N14-O14</f>
        <v>0</v>
      </c>
      <c r="Q14" s="120"/>
      <c r="R14" s="276">
        <v>0</v>
      </c>
      <c r="S14" s="276">
        <v>0</v>
      </c>
      <c r="T14" s="276">
        <f>+R14-S14</f>
        <v>0</v>
      </c>
      <c r="U14" s="120"/>
      <c r="V14" s="276">
        <v>0</v>
      </c>
      <c r="W14" s="276">
        <v>0</v>
      </c>
      <c r="X14" s="276">
        <f>+V14-W14</f>
        <v>0</v>
      </c>
      <c r="Y14" s="120"/>
      <c r="Z14" s="276">
        <v>0</v>
      </c>
      <c r="AA14" s="276">
        <v>0</v>
      </c>
      <c r="AB14" s="276">
        <f>+Z14-AA14</f>
        <v>0</v>
      </c>
      <c r="AD14" s="165">
        <v>11</v>
      </c>
      <c r="AE14" s="211">
        <v>129</v>
      </c>
      <c r="AF14" s="211">
        <v>54</v>
      </c>
      <c r="AG14" s="164">
        <v>75</v>
      </c>
      <c r="AH14" s="211"/>
      <c r="AI14" s="211">
        <v>129</v>
      </c>
      <c r="AJ14" s="211">
        <v>54</v>
      </c>
      <c r="AK14" s="164">
        <v>75</v>
      </c>
      <c r="AL14" s="211"/>
      <c r="AM14" s="211"/>
      <c r="AN14" s="211"/>
      <c r="AO14" s="164">
        <v>0</v>
      </c>
      <c r="AP14" s="211"/>
      <c r="AQ14" s="211"/>
      <c r="AR14" s="211"/>
      <c r="AS14" s="164">
        <v>0</v>
      </c>
      <c r="AT14" s="211"/>
      <c r="AU14" s="211"/>
      <c r="AV14" s="211"/>
      <c r="AW14" s="164">
        <v>0</v>
      </c>
      <c r="AX14" s="211"/>
      <c r="AY14" s="211"/>
      <c r="AZ14" s="211"/>
      <c r="BA14" s="164">
        <v>0</v>
      </c>
      <c r="BB14" s="211"/>
      <c r="BC14" s="211"/>
      <c r="BD14" s="211"/>
      <c r="BE14" s="164">
        <v>0</v>
      </c>
    </row>
    <row r="15" spans="1:59" s="116" customFormat="1" ht="14.25" customHeight="1" x14ac:dyDescent="0.2">
      <c r="A15" s="244">
        <v>12</v>
      </c>
      <c r="B15" s="120">
        <v>50</v>
      </c>
      <c r="C15" s="120">
        <v>28</v>
      </c>
      <c r="D15" s="120">
        <v>22</v>
      </c>
      <c r="E15" s="120"/>
      <c r="F15" s="120">
        <v>50</v>
      </c>
      <c r="G15" s="120">
        <v>28</v>
      </c>
      <c r="H15" s="120">
        <f t="shared" ref="H15:H33" si="7">+F15-G15</f>
        <v>22</v>
      </c>
      <c r="I15" s="120"/>
      <c r="J15" s="276">
        <v>0</v>
      </c>
      <c r="K15" s="276">
        <v>0</v>
      </c>
      <c r="L15" s="276">
        <f t="shared" ref="L15:L33" si="8">+J15-K15</f>
        <v>0</v>
      </c>
      <c r="M15" s="120"/>
      <c r="N15" s="276">
        <v>0</v>
      </c>
      <c r="O15" s="276">
        <v>0</v>
      </c>
      <c r="P15" s="276">
        <f t="shared" ref="P15:P33" si="9">+N15-O15</f>
        <v>0</v>
      </c>
      <c r="Q15" s="120"/>
      <c r="R15" s="276">
        <v>0</v>
      </c>
      <c r="S15" s="276">
        <v>0</v>
      </c>
      <c r="T15" s="276">
        <f t="shared" ref="T15:T33" si="10">+R15-S15</f>
        <v>0</v>
      </c>
      <c r="U15" s="120"/>
      <c r="V15" s="276">
        <v>0</v>
      </c>
      <c r="W15" s="276">
        <v>0</v>
      </c>
      <c r="X15" s="276">
        <f t="shared" ref="X15:X33" si="11">+V15-W15</f>
        <v>0</v>
      </c>
      <c r="Y15" s="120"/>
      <c r="Z15" s="276">
        <v>0</v>
      </c>
      <c r="AA15" s="276">
        <v>0</v>
      </c>
      <c r="AB15" s="276">
        <f t="shared" ref="AB15:AB33" si="12">+Z15-AA15</f>
        <v>0</v>
      </c>
      <c r="AD15" s="165">
        <v>12</v>
      </c>
      <c r="AE15" s="211">
        <v>9419</v>
      </c>
      <c r="AF15" s="211">
        <v>4693</v>
      </c>
      <c r="AG15" s="164">
        <v>4726</v>
      </c>
      <c r="AH15" s="211"/>
      <c r="AI15" s="211">
        <v>9021</v>
      </c>
      <c r="AJ15" s="211">
        <v>4499</v>
      </c>
      <c r="AK15" s="164">
        <v>4522</v>
      </c>
      <c r="AL15" s="211"/>
      <c r="AM15" s="211">
        <v>398</v>
      </c>
      <c r="AN15" s="211">
        <v>194</v>
      </c>
      <c r="AO15" s="164">
        <v>204</v>
      </c>
      <c r="AP15" s="211"/>
      <c r="AQ15" s="211"/>
      <c r="AR15" s="211"/>
      <c r="AS15" s="164">
        <v>0</v>
      </c>
      <c r="AT15" s="211"/>
      <c r="AU15" s="211"/>
      <c r="AV15" s="211"/>
      <c r="AW15" s="164">
        <v>0</v>
      </c>
      <c r="AX15" s="211"/>
      <c r="AY15" s="211"/>
      <c r="AZ15" s="211"/>
      <c r="BA15" s="164">
        <v>0</v>
      </c>
      <c r="BB15" s="211"/>
      <c r="BC15" s="211"/>
      <c r="BD15" s="211"/>
      <c r="BE15" s="164">
        <v>0</v>
      </c>
    </row>
    <row r="16" spans="1:59" s="116" customFormat="1" ht="14.25" customHeight="1" x14ac:dyDescent="0.2">
      <c r="A16" s="244">
        <v>13</v>
      </c>
      <c r="B16" s="120">
        <v>807</v>
      </c>
      <c r="C16" s="120">
        <v>470</v>
      </c>
      <c r="D16" s="120">
        <v>337</v>
      </c>
      <c r="E16" s="120"/>
      <c r="F16" s="120">
        <v>736</v>
      </c>
      <c r="G16" s="120">
        <v>426</v>
      </c>
      <c r="H16" s="120">
        <f t="shared" si="7"/>
        <v>310</v>
      </c>
      <c r="I16" s="120"/>
      <c r="J16" s="120">
        <v>71</v>
      </c>
      <c r="K16" s="120">
        <v>44</v>
      </c>
      <c r="L16" s="120">
        <f t="shared" si="8"/>
        <v>27</v>
      </c>
      <c r="M16" s="120"/>
      <c r="N16" s="276">
        <v>0</v>
      </c>
      <c r="O16" s="276">
        <v>0</v>
      </c>
      <c r="P16" s="276">
        <f t="shared" si="9"/>
        <v>0</v>
      </c>
      <c r="Q16" s="120"/>
      <c r="R16" s="276">
        <v>0</v>
      </c>
      <c r="S16" s="276">
        <v>0</v>
      </c>
      <c r="T16" s="276">
        <f t="shared" si="10"/>
        <v>0</v>
      </c>
      <c r="U16" s="120"/>
      <c r="V16" s="276">
        <v>0</v>
      </c>
      <c r="W16" s="276">
        <v>0</v>
      </c>
      <c r="X16" s="276">
        <f t="shared" si="11"/>
        <v>0</v>
      </c>
      <c r="Y16" s="120"/>
      <c r="Z16" s="276">
        <v>0</v>
      </c>
      <c r="AA16" s="276">
        <v>0</v>
      </c>
      <c r="AB16" s="276">
        <f t="shared" si="12"/>
        <v>0</v>
      </c>
      <c r="AD16" s="165">
        <v>13</v>
      </c>
      <c r="AE16" s="211">
        <v>14607</v>
      </c>
      <c r="AF16" s="211">
        <v>7381</v>
      </c>
      <c r="AG16" s="164">
        <v>7226</v>
      </c>
      <c r="AH16" s="211"/>
      <c r="AI16" s="211">
        <v>7076</v>
      </c>
      <c r="AJ16" s="211">
        <v>3718</v>
      </c>
      <c r="AK16" s="164">
        <v>3358</v>
      </c>
      <c r="AL16" s="211"/>
      <c r="AM16" s="211">
        <v>7215</v>
      </c>
      <c r="AN16" s="211">
        <v>3511</v>
      </c>
      <c r="AO16" s="164">
        <v>3704</v>
      </c>
      <c r="AP16" s="211"/>
      <c r="AQ16" s="211">
        <v>316</v>
      </c>
      <c r="AR16" s="211">
        <v>152</v>
      </c>
      <c r="AS16" s="164">
        <v>164</v>
      </c>
      <c r="AT16" s="211"/>
      <c r="AU16" s="211"/>
      <c r="AV16" s="211"/>
      <c r="AW16" s="164">
        <v>0</v>
      </c>
      <c r="AX16" s="211"/>
      <c r="AY16" s="211"/>
      <c r="AZ16" s="211"/>
      <c r="BA16" s="164">
        <v>0</v>
      </c>
      <c r="BB16" s="211"/>
      <c r="BC16" s="211"/>
      <c r="BD16" s="211"/>
      <c r="BE16" s="164">
        <v>0</v>
      </c>
    </row>
    <row r="17" spans="1:57" s="116" customFormat="1" ht="14.25" customHeight="1" x14ac:dyDescent="0.2">
      <c r="A17" s="244">
        <v>14</v>
      </c>
      <c r="B17" s="120">
        <v>1494</v>
      </c>
      <c r="C17" s="120">
        <v>916</v>
      </c>
      <c r="D17" s="120">
        <v>578</v>
      </c>
      <c r="E17" s="120"/>
      <c r="F17" s="120">
        <v>702</v>
      </c>
      <c r="G17" s="120">
        <v>433</v>
      </c>
      <c r="H17" s="120">
        <f t="shared" si="7"/>
        <v>269</v>
      </c>
      <c r="I17" s="120"/>
      <c r="J17" s="120">
        <v>720</v>
      </c>
      <c r="K17" s="120">
        <v>435</v>
      </c>
      <c r="L17" s="120">
        <f t="shared" si="8"/>
        <v>285</v>
      </c>
      <c r="M17" s="120"/>
      <c r="N17" s="120">
        <v>72</v>
      </c>
      <c r="O17" s="120">
        <v>48</v>
      </c>
      <c r="P17" s="120">
        <f t="shared" si="9"/>
        <v>24</v>
      </c>
      <c r="Q17" s="120"/>
      <c r="R17" s="276">
        <v>0</v>
      </c>
      <c r="S17" s="276">
        <v>0</v>
      </c>
      <c r="T17" s="276">
        <f t="shared" si="10"/>
        <v>0</v>
      </c>
      <c r="U17" s="120"/>
      <c r="V17" s="276">
        <v>0</v>
      </c>
      <c r="W17" s="276">
        <v>0</v>
      </c>
      <c r="X17" s="276">
        <f t="shared" si="11"/>
        <v>0</v>
      </c>
      <c r="Y17" s="120"/>
      <c r="Z17" s="276">
        <v>0</v>
      </c>
      <c r="AA17" s="276">
        <v>0</v>
      </c>
      <c r="AB17" s="276">
        <f t="shared" si="12"/>
        <v>0</v>
      </c>
      <c r="AD17" s="165">
        <v>14</v>
      </c>
      <c r="AE17" s="211">
        <v>15149</v>
      </c>
      <c r="AF17" s="211">
        <v>7674</v>
      </c>
      <c r="AG17" s="164">
        <v>7475</v>
      </c>
      <c r="AH17" s="211"/>
      <c r="AI17" s="211">
        <v>2682</v>
      </c>
      <c r="AJ17" s="211">
        <v>1596</v>
      </c>
      <c r="AK17" s="164">
        <v>1086</v>
      </c>
      <c r="AL17" s="211"/>
      <c r="AM17" s="211">
        <v>5856</v>
      </c>
      <c r="AN17" s="211">
        <v>2988</v>
      </c>
      <c r="AO17" s="164">
        <v>2868</v>
      </c>
      <c r="AP17" s="211"/>
      <c r="AQ17" s="211">
        <v>6160</v>
      </c>
      <c r="AR17" s="211">
        <v>2912</v>
      </c>
      <c r="AS17" s="164">
        <v>3248</v>
      </c>
      <c r="AT17" s="211"/>
      <c r="AU17" s="211">
        <v>451</v>
      </c>
      <c r="AV17" s="211">
        <v>178</v>
      </c>
      <c r="AW17" s="164">
        <v>273</v>
      </c>
      <c r="AX17" s="211"/>
      <c r="AY17" s="211"/>
      <c r="AZ17" s="211"/>
      <c r="BA17" s="164">
        <v>0</v>
      </c>
      <c r="BB17" s="211"/>
      <c r="BC17" s="211"/>
      <c r="BD17" s="211"/>
      <c r="BE17" s="164">
        <v>0</v>
      </c>
    </row>
    <row r="18" spans="1:57" s="116" customFormat="1" ht="14.25" customHeight="1" x14ac:dyDescent="0.2">
      <c r="A18" s="244">
        <v>15</v>
      </c>
      <c r="B18" s="120">
        <v>1302</v>
      </c>
      <c r="C18" s="120">
        <v>778</v>
      </c>
      <c r="D18" s="120">
        <v>524</v>
      </c>
      <c r="E18" s="120"/>
      <c r="F18" s="120">
        <v>289</v>
      </c>
      <c r="G18" s="120">
        <v>194</v>
      </c>
      <c r="H18" s="120">
        <f t="shared" si="7"/>
        <v>95</v>
      </c>
      <c r="I18" s="120"/>
      <c r="J18" s="120">
        <v>598</v>
      </c>
      <c r="K18" s="120">
        <v>343</v>
      </c>
      <c r="L18" s="120">
        <f t="shared" si="8"/>
        <v>255</v>
      </c>
      <c r="M18" s="120"/>
      <c r="N18" s="120">
        <v>379</v>
      </c>
      <c r="O18" s="120">
        <v>222</v>
      </c>
      <c r="P18" s="120">
        <f t="shared" si="9"/>
        <v>157</v>
      </c>
      <c r="Q18" s="120"/>
      <c r="R18" s="120">
        <v>36</v>
      </c>
      <c r="S18" s="120">
        <v>19</v>
      </c>
      <c r="T18" s="120">
        <f t="shared" si="10"/>
        <v>17</v>
      </c>
      <c r="U18" s="120"/>
      <c r="V18" s="276">
        <v>0</v>
      </c>
      <c r="W18" s="276">
        <v>0</v>
      </c>
      <c r="X18" s="276">
        <f t="shared" si="11"/>
        <v>0</v>
      </c>
      <c r="Y18" s="120"/>
      <c r="Z18" s="276">
        <v>0</v>
      </c>
      <c r="AA18" s="276">
        <v>0</v>
      </c>
      <c r="AB18" s="276">
        <f t="shared" si="12"/>
        <v>0</v>
      </c>
      <c r="AD18" s="165">
        <v>15</v>
      </c>
      <c r="AE18" s="211">
        <v>15103</v>
      </c>
      <c r="AF18" s="211">
        <v>7544</v>
      </c>
      <c r="AG18" s="164">
        <v>7559</v>
      </c>
      <c r="AH18" s="211"/>
      <c r="AI18" s="211">
        <v>916</v>
      </c>
      <c r="AJ18" s="211">
        <v>581</v>
      </c>
      <c r="AK18" s="164">
        <v>335</v>
      </c>
      <c r="AL18" s="211"/>
      <c r="AM18" s="211">
        <v>1901</v>
      </c>
      <c r="AN18" s="211">
        <v>1112</v>
      </c>
      <c r="AO18" s="164">
        <v>789</v>
      </c>
      <c r="AP18" s="211"/>
      <c r="AQ18" s="211">
        <v>4805</v>
      </c>
      <c r="AR18" s="211">
        <v>2366</v>
      </c>
      <c r="AS18" s="164">
        <v>2439</v>
      </c>
      <c r="AT18" s="211"/>
      <c r="AU18" s="211">
        <v>7089</v>
      </c>
      <c r="AV18" s="211">
        <v>3313</v>
      </c>
      <c r="AW18" s="164">
        <v>3776</v>
      </c>
      <c r="AX18" s="211"/>
      <c r="AY18" s="211">
        <v>392</v>
      </c>
      <c r="AZ18" s="211">
        <v>172</v>
      </c>
      <c r="BA18" s="164">
        <v>220</v>
      </c>
      <c r="BB18" s="211"/>
      <c r="BC18" s="211"/>
      <c r="BD18" s="211"/>
      <c r="BE18" s="164">
        <v>0</v>
      </c>
    </row>
    <row r="19" spans="1:57" s="116" customFormat="1" ht="14.25" customHeight="1" x14ac:dyDescent="0.2">
      <c r="A19" s="244">
        <v>16</v>
      </c>
      <c r="B19" s="120">
        <v>1011</v>
      </c>
      <c r="C19" s="120">
        <v>625</v>
      </c>
      <c r="D19" s="120">
        <v>386</v>
      </c>
      <c r="E19" s="120"/>
      <c r="F19" s="120">
        <v>66</v>
      </c>
      <c r="G19" s="120">
        <v>50</v>
      </c>
      <c r="H19" s="120">
        <f t="shared" si="7"/>
        <v>16</v>
      </c>
      <c r="I19" s="120"/>
      <c r="J19" s="120">
        <v>247</v>
      </c>
      <c r="K19" s="120">
        <v>157</v>
      </c>
      <c r="L19" s="120">
        <f t="shared" si="8"/>
        <v>90</v>
      </c>
      <c r="M19" s="120"/>
      <c r="N19" s="120">
        <v>346</v>
      </c>
      <c r="O19" s="120">
        <v>221</v>
      </c>
      <c r="P19" s="120">
        <f t="shared" si="9"/>
        <v>125</v>
      </c>
      <c r="Q19" s="120"/>
      <c r="R19" s="120">
        <v>331</v>
      </c>
      <c r="S19" s="120">
        <v>185</v>
      </c>
      <c r="T19" s="120">
        <f t="shared" si="10"/>
        <v>146</v>
      </c>
      <c r="U19" s="120"/>
      <c r="V19" s="120">
        <v>21</v>
      </c>
      <c r="W19" s="120">
        <v>12</v>
      </c>
      <c r="X19" s="120">
        <f t="shared" si="11"/>
        <v>9</v>
      </c>
      <c r="Y19" s="120"/>
      <c r="Z19" s="276">
        <v>0</v>
      </c>
      <c r="AA19" s="276">
        <v>0</v>
      </c>
      <c r="AB19" s="276">
        <f t="shared" si="12"/>
        <v>0</v>
      </c>
      <c r="AD19" s="165">
        <v>16</v>
      </c>
      <c r="AE19" s="211">
        <v>13971</v>
      </c>
      <c r="AF19" s="211">
        <v>6732</v>
      </c>
      <c r="AG19" s="164">
        <v>7239</v>
      </c>
      <c r="AH19" s="211"/>
      <c r="AI19" s="211">
        <v>222</v>
      </c>
      <c r="AJ19" s="211">
        <v>139</v>
      </c>
      <c r="AK19" s="164">
        <v>83</v>
      </c>
      <c r="AL19" s="211"/>
      <c r="AM19" s="211">
        <v>762</v>
      </c>
      <c r="AN19" s="211">
        <v>452</v>
      </c>
      <c r="AO19" s="164">
        <v>310</v>
      </c>
      <c r="AP19" s="211"/>
      <c r="AQ19" s="211">
        <v>1478</v>
      </c>
      <c r="AR19" s="211">
        <v>858</v>
      </c>
      <c r="AS19" s="164">
        <v>620</v>
      </c>
      <c r="AT19" s="211"/>
      <c r="AU19" s="211">
        <v>5791</v>
      </c>
      <c r="AV19" s="211">
        <v>2709</v>
      </c>
      <c r="AW19" s="164">
        <v>3082</v>
      </c>
      <c r="AX19" s="211"/>
      <c r="AY19" s="211">
        <v>5467</v>
      </c>
      <c r="AZ19" s="211">
        <v>2455</v>
      </c>
      <c r="BA19" s="164">
        <v>3012</v>
      </c>
      <c r="BB19" s="211"/>
      <c r="BC19" s="211">
        <v>251</v>
      </c>
      <c r="BD19" s="211">
        <v>119</v>
      </c>
      <c r="BE19" s="164">
        <v>132</v>
      </c>
    </row>
    <row r="20" spans="1:57" s="116" customFormat="1" ht="14.25" customHeight="1" x14ac:dyDescent="0.2">
      <c r="A20" s="244">
        <v>17</v>
      </c>
      <c r="B20" s="120">
        <v>788</v>
      </c>
      <c r="C20" s="120">
        <v>500</v>
      </c>
      <c r="D20" s="120">
        <v>288</v>
      </c>
      <c r="E20" s="120"/>
      <c r="F20" s="120">
        <v>18</v>
      </c>
      <c r="G20" s="120">
        <v>15</v>
      </c>
      <c r="H20" s="120">
        <f t="shared" si="7"/>
        <v>3</v>
      </c>
      <c r="I20" s="120"/>
      <c r="J20" s="120">
        <v>63</v>
      </c>
      <c r="K20" s="120">
        <v>40</v>
      </c>
      <c r="L20" s="120">
        <f t="shared" si="8"/>
        <v>23</v>
      </c>
      <c r="M20" s="120"/>
      <c r="N20" s="120">
        <v>145</v>
      </c>
      <c r="O20" s="120">
        <v>93</v>
      </c>
      <c r="P20" s="120">
        <f t="shared" si="9"/>
        <v>52</v>
      </c>
      <c r="Q20" s="120"/>
      <c r="R20" s="120">
        <v>389</v>
      </c>
      <c r="S20" s="120">
        <v>244</v>
      </c>
      <c r="T20" s="120">
        <f t="shared" si="10"/>
        <v>145</v>
      </c>
      <c r="U20" s="120"/>
      <c r="V20" s="120">
        <v>163</v>
      </c>
      <c r="W20" s="120">
        <v>100</v>
      </c>
      <c r="X20" s="120">
        <f t="shared" si="11"/>
        <v>63</v>
      </c>
      <c r="Y20" s="120"/>
      <c r="Z20" s="120">
        <v>10</v>
      </c>
      <c r="AA20" s="120">
        <v>8</v>
      </c>
      <c r="AB20" s="120">
        <f t="shared" si="12"/>
        <v>2</v>
      </c>
      <c r="AD20" s="165">
        <v>17</v>
      </c>
      <c r="AE20" s="211">
        <v>12142</v>
      </c>
      <c r="AF20" s="211">
        <v>5787</v>
      </c>
      <c r="AG20" s="164">
        <v>6355</v>
      </c>
      <c r="AH20" s="211"/>
      <c r="AI20" s="211">
        <v>57</v>
      </c>
      <c r="AJ20" s="211">
        <v>39</v>
      </c>
      <c r="AK20" s="164">
        <v>18</v>
      </c>
      <c r="AL20" s="211"/>
      <c r="AM20" s="211">
        <v>195</v>
      </c>
      <c r="AN20" s="211">
        <v>122</v>
      </c>
      <c r="AO20" s="164">
        <v>73</v>
      </c>
      <c r="AP20" s="211"/>
      <c r="AQ20" s="211">
        <v>520</v>
      </c>
      <c r="AR20" s="211">
        <v>324</v>
      </c>
      <c r="AS20" s="164">
        <v>196</v>
      </c>
      <c r="AT20" s="211"/>
      <c r="AU20" s="211">
        <v>2040</v>
      </c>
      <c r="AV20" s="211">
        <v>1058</v>
      </c>
      <c r="AW20" s="164">
        <v>982</v>
      </c>
      <c r="AX20" s="211"/>
      <c r="AY20" s="211">
        <v>4816</v>
      </c>
      <c r="AZ20" s="211">
        <v>2262</v>
      </c>
      <c r="BA20" s="164">
        <v>2554</v>
      </c>
      <c r="BB20" s="211"/>
      <c r="BC20" s="211">
        <v>4514</v>
      </c>
      <c r="BD20" s="211">
        <v>1982</v>
      </c>
      <c r="BE20" s="164">
        <v>2532</v>
      </c>
    </row>
    <row r="21" spans="1:57" s="116" customFormat="1" ht="14.25" customHeight="1" x14ac:dyDescent="0.2">
      <c r="A21" s="244">
        <v>18</v>
      </c>
      <c r="B21" s="120">
        <v>412</v>
      </c>
      <c r="C21" s="120">
        <v>244</v>
      </c>
      <c r="D21" s="120">
        <v>168</v>
      </c>
      <c r="E21" s="120"/>
      <c r="F21" s="120">
        <v>2</v>
      </c>
      <c r="G21" s="120">
        <v>2</v>
      </c>
      <c r="H21" s="120">
        <f t="shared" si="7"/>
        <v>0</v>
      </c>
      <c r="I21" s="120"/>
      <c r="J21" s="120">
        <v>7</v>
      </c>
      <c r="K21" s="120">
        <v>5</v>
      </c>
      <c r="L21" s="120">
        <f t="shared" si="8"/>
        <v>2</v>
      </c>
      <c r="M21" s="120"/>
      <c r="N21" s="120">
        <v>37</v>
      </c>
      <c r="O21" s="120">
        <v>26</v>
      </c>
      <c r="P21" s="120">
        <f t="shared" si="9"/>
        <v>11</v>
      </c>
      <c r="Q21" s="120"/>
      <c r="R21" s="120">
        <v>140</v>
      </c>
      <c r="S21" s="120">
        <v>88</v>
      </c>
      <c r="T21" s="120">
        <f t="shared" si="10"/>
        <v>52</v>
      </c>
      <c r="U21" s="120"/>
      <c r="V21" s="120">
        <v>153</v>
      </c>
      <c r="W21" s="120">
        <v>79</v>
      </c>
      <c r="X21" s="120">
        <f t="shared" si="11"/>
        <v>74</v>
      </c>
      <c r="Y21" s="120"/>
      <c r="Z21" s="120">
        <v>73</v>
      </c>
      <c r="AA21" s="120">
        <v>44</v>
      </c>
      <c r="AB21" s="120">
        <f t="shared" si="12"/>
        <v>29</v>
      </c>
      <c r="AD21" s="165">
        <v>18</v>
      </c>
      <c r="AE21" s="211">
        <v>6786</v>
      </c>
      <c r="AF21" s="211">
        <v>3240</v>
      </c>
      <c r="AG21" s="164">
        <v>3546</v>
      </c>
      <c r="AH21" s="211"/>
      <c r="AI21" s="211">
        <v>13</v>
      </c>
      <c r="AJ21" s="211">
        <v>11</v>
      </c>
      <c r="AK21" s="164">
        <v>2</v>
      </c>
      <c r="AL21" s="211"/>
      <c r="AM21" s="211">
        <v>35</v>
      </c>
      <c r="AN21" s="211">
        <v>22</v>
      </c>
      <c r="AO21" s="164">
        <v>13</v>
      </c>
      <c r="AP21" s="211"/>
      <c r="AQ21" s="211">
        <v>158</v>
      </c>
      <c r="AR21" s="211">
        <v>105</v>
      </c>
      <c r="AS21" s="164">
        <v>53</v>
      </c>
      <c r="AT21" s="211"/>
      <c r="AU21" s="211">
        <v>717</v>
      </c>
      <c r="AV21" s="211">
        <v>397</v>
      </c>
      <c r="AW21" s="164">
        <v>320</v>
      </c>
      <c r="AX21" s="211"/>
      <c r="AY21" s="211">
        <v>1534</v>
      </c>
      <c r="AZ21" s="211">
        <v>770</v>
      </c>
      <c r="BA21" s="164">
        <v>764</v>
      </c>
      <c r="BB21" s="211"/>
      <c r="BC21" s="211">
        <v>4329</v>
      </c>
      <c r="BD21" s="211">
        <v>1935</v>
      </c>
      <c r="BE21" s="164">
        <v>2394</v>
      </c>
    </row>
    <row r="22" spans="1:57" s="116" customFormat="1" ht="14.25" customHeight="1" x14ac:dyDescent="0.2">
      <c r="A22" s="244">
        <v>19</v>
      </c>
      <c r="B22" s="120">
        <v>166</v>
      </c>
      <c r="C22" s="120">
        <v>105</v>
      </c>
      <c r="D22" s="120">
        <v>61</v>
      </c>
      <c r="E22" s="120"/>
      <c r="F22" s="276">
        <v>0</v>
      </c>
      <c r="G22" s="276">
        <v>0</v>
      </c>
      <c r="H22" s="276">
        <f t="shared" si="7"/>
        <v>0</v>
      </c>
      <c r="I22" s="120"/>
      <c r="J22" s="120">
        <v>3</v>
      </c>
      <c r="K22" s="120">
        <v>1</v>
      </c>
      <c r="L22" s="120">
        <f t="shared" si="8"/>
        <v>2</v>
      </c>
      <c r="M22" s="120"/>
      <c r="N22" s="120">
        <v>9</v>
      </c>
      <c r="O22" s="120">
        <v>7</v>
      </c>
      <c r="P22" s="120">
        <f t="shared" si="9"/>
        <v>2</v>
      </c>
      <c r="Q22" s="120"/>
      <c r="R22" s="120">
        <v>40</v>
      </c>
      <c r="S22" s="120">
        <v>24</v>
      </c>
      <c r="T22" s="120">
        <f t="shared" si="10"/>
        <v>16</v>
      </c>
      <c r="U22" s="120"/>
      <c r="V22" s="120">
        <v>58</v>
      </c>
      <c r="W22" s="120">
        <v>39</v>
      </c>
      <c r="X22" s="120">
        <f t="shared" si="11"/>
        <v>19</v>
      </c>
      <c r="Y22" s="120"/>
      <c r="Z22" s="120">
        <v>56</v>
      </c>
      <c r="AA22" s="120">
        <v>34</v>
      </c>
      <c r="AB22" s="120">
        <f t="shared" si="12"/>
        <v>22</v>
      </c>
      <c r="AD22" s="165">
        <v>19</v>
      </c>
      <c r="AE22" s="211">
        <v>2024</v>
      </c>
      <c r="AF22" s="211">
        <v>1074</v>
      </c>
      <c r="AG22" s="164">
        <v>950</v>
      </c>
      <c r="AH22" s="211"/>
      <c r="AI22" s="211">
        <v>4</v>
      </c>
      <c r="AJ22" s="211">
        <v>3</v>
      </c>
      <c r="AK22" s="164">
        <v>1</v>
      </c>
      <c r="AL22" s="211"/>
      <c r="AM22" s="211">
        <v>4</v>
      </c>
      <c r="AN22" s="211">
        <v>2</v>
      </c>
      <c r="AO22" s="164">
        <v>2</v>
      </c>
      <c r="AP22" s="211"/>
      <c r="AQ22" s="211">
        <v>32</v>
      </c>
      <c r="AR22" s="211">
        <v>20</v>
      </c>
      <c r="AS22" s="164">
        <v>12</v>
      </c>
      <c r="AT22" s="211"/>
      <c r="AU22" s="211">
        <v>229</v>
      </c>
      <c r="AV22" s="211">
        <v>145</v>
      </c>
      <c r="AW22" s="164">
        <v>84</v>
      </c>
      <c r="AX22" s="211"/>
      <c r="AY22" s="211">
        <v>545</v>
      </c>
      <c r="AZ22" s="211">
        <v>309</v>
      </c>
      <c r="BA22" s="164">
        <v>236</v>
      </c>
      <c r="BB22" s="211"/>
      <c r="BC22" s="211">
        <v>1210</v>
      </c>
      <c r="BD22" s="211">
        <v>595</v>
      </c>
      <c r="BE22" s="164">
        <v>615</v>
      </c>
    </row>
    <row r="23" spans="1:57" s="116" customFormat="1" ht="14.25" customHeight="1" x14ac:dyDescent="0.2">
      <c r="A23" s="244">
        <v>20</v>
      </c>
      <c r="B23" s="120">
        <v>54</v>
      </c>
      <c r="C23" s="120">
        <v>34</v>
      </c>
      <c r="D23" s="120">
        <v>20</v>
      </c>
      <c r="E23" s="120"/>
      <c r="F23" s="276">
        <v>0</v>
      </c>
      <c r="G23" s="276">
        <v>0</v>
      </c>
      <c r="H23" s="276">
        <f t="shared" si="7"/>
        <v>0</v>
      </c>
      <c r="I23" s="120"/>
      <c r="J23" s="276">
        <v>0</v>
      </c>
      <c r="K23" s="276">
        <v>0</v>
      </c>
      <c r="L23" s="276">
        <f t="shared" si="8"/>
        <v>0</v>
      </c>
      <c r="M23" s="276"/>
      <c r="N23" s="120">
        <v>1</v>
      </c>
      <c r="O23" s="120">
        <v>1</v>
      </c>
      <c r="P23" s="120">
        <f t="shared" si="9"/>
        <v>0</v>
      </c>
      <c r="Q23" s="120"/>
      <c r="R23" s="120">
        <v>7</v>
      </c>
      <c r="S23" s="120">
        <v>4</v>
      </c>
      <c r="T23" s="120">
        <f t="shared" si="10"/>
        <v>3</v>
      </c>
      <c r="U23" s="120"/>
      <c r="V23" s="120">
        <v>17</v>
      </c>
      <c r="W23" s="120">
        <v>13</v>
      </c>
      <c r="X23" s="120">
        <f t="shared" si="11"/>
        <v>4</v>
      </c>
      <c r="Y23" s="120"/>
      <c r="Z23" s="120">
        <v>29</v>
      </c>
      <c r="AA23" s="120">
        <v>16</v>
      </c>
      <c r="AB23" s="120">
        <f t="shared" si="12"/>
        <v>13</v>
      </c>
      <c r="AD23" s="165">
        <v>20</v>
      </c>
      <c r="AE23" s="211">
        <v>630</v>
      </c>
      <c r="AF23" s="211">
        <v>387</v>
      </c>
      <c r="AG23" s="164">
        <v>243</v>
      </c>
      <c r="AH23" s="211"/>
      <c r="AI23" s="211">
        <v>0</v>
      </c>
      <c r="AJ23" s="211">
        <v>0</v>
      </c>
      <c r="AK23" s="164">
        <v>0</v>
      </c>
      <c r="AL23" s="211"/>
      <c r="AM23" s="211">
        <v>2</v>
      </c>
      <c r="AN23" s="211">
        <v>0</v>
      </c>
      <c r="AO23" s="164">
        <v>2</v>
      </c>
      <c r="AP23" s="211"/>
      <c r="AQ23" s="211">
        <v>5</v>
      </c>
      <c r="AR23" s="211">
        <v>4</v>
      </c>
      <c r="AS23" s="164">
        <v>1</v>
      </c>
      <c r="AT23" s="211"/>
      <c r="AU23" s="211">
        <v>61</v>
      </c>
      <c r="AV23" s="211">
        <v>40</v>
      </c>
      <c r="AW23" s="164">
        <v>21</v>
      </c>
      <c r="AX23" s="211"/>
      <c r="AY23" s="211">
        <v>118</v>
      </c>
      <c r="AZ23" s="211">
        <v>78</v>
      </c>
      <c r="BA23" s="164">
        <v>40</v>
      </c>
      <c r="BB23" s="211"/>
      <c r="BC23" s="211">
        <v>444</v>
      </c>
      <c r="BD23" s="211">
        <v>265</v>
      </c>
      <c r="BE23" s="164">
        <v>179</v>
      </c>
    </row>
    <row r="24" spans="1:57" s="116" customFormat="1" ht="14.25" customHeight="1" x14ac:dyDescent="0.2">
      <c r="A24" s="244">
        <v>21</v>
      </c>
      <c r="B24" s="120">
        <v>12</v>
      </c>
      <c r="C24" s="120">
        <v>7</v>
      </c>
      <c r="D24" s="120">
        <v>5</v>
      </c>
      <c r="E24" s="120"/>
      <c r="F24" s="276">
        <v>0</v>
      </c>
      <c r="G24" s="276">
        <v>0</v>
      </c>
      <c r="H24" s="276">
        <f t="shared" si="7"/>
        <v>0</v>
      </c>
      <c r="I24" s="120"/>
      <c r="J24" s="276">
        <v>0</v>
      </c>
      <c r="K24" s="276">
        <v>0</v>
      </c>
      <c r="L24" s="276">
        <f t="shared" si="8"/>
        <v>0</v>
      </c>
      <c r="M24" s="276"/>
      <c r="N24" s="276">
        <v>0</v>
      </c>
      <c r="O24" s="276">
        <v>0</v>
      </c>
      <c r="P24" s="276">
        <f t="shared" si="9"/>
        <v>0</v>
      </c>
      <c r="Q24" s="120"/>
      <c r="R24" s="120">
        <v>3</v>
      </c>
      <c r="S24" s="120">
        <v>2</v>
      </c>
      <c r="T24" s="120">
        <f t="shared" si="10"/>
        <v>1</v>
      </c>
      <c r="U24" s="120"/>
      <c r="V24" s="120">
        <v>3</v>
      </c>
      <c r="W24" s="120">
        <v>2</v>
      </c>
      <c r="X24" s="120">
        <f t="shared" si="11"/>
        <v>1</v>
      </c>
      <c r="Y24" s="120"/>
      <c r="Z24" s="120">
        <v>6</v>
      </c>
      <c r="AA24" s="120">
        <v>3</v>
      </c>
      <c r="AB24" s="120">
        <f t="shared" si="12"/>
        <v>3</v>
      </c>
      <c r="AD24" s="165">
        <v>21</v>
      </c>
      <c r="AE24" s="211">
        <v>187</v>
      </c>
      <c r="AF24" s="211">
        <v>119</v>
      </c>
      <c r="AG24" s="164">
        <v>68</v>
      </c>
      <c r="AH24" s="211"/>
      <c r="AI24" s="211">
        <v>0</v>
      </c>
      <c r="AJ24" s="211">
        <v>0</v>
      </c>
      <c r="AK24" s="164">
        <v>0</v>
      </c>
      <c r="AL24" s="211"/>
      <c r="AM24" s="211">
        <v>1</v>
      </c>
      <c r="AN24" s="211">
        <v>0</v>
      </c>
      <c r="AO24" s="164">
        <v>1</v>
      </c>
      <c r="AP24" s="211"/>
      <c r="AQ24" s="211">
        <v>2</v>
      </c>
      <c r="AR24" s="211">
        <v>2</v>
      </c>
      <c r="AS24" s="164">
        <v>0</v>
      </c>
      <c r="AT24" s="211"/>
      <c r="AU24" s="211">
        <v>16</v>
      </c>
      <c r="AV24" s="211">
        <v>9</v>
      </c>
      <c r="AW24" s="164">
        <v>7</v>
      </c>
      <c r="AX24" s="211"/>
      <c r="AY24" s="211">
        <v>47</v>
      </c>
      <c r="AZ24" s="211">
        <v>31</v>
      </c>
      <c r="BA24" s="164">
        <v>16</v>
      </c>
      <c r="BB24" s="211"/>
      <c r="BC24" s="211">
        <v>121</v>
      </c>
      <c r="BD24" s="211">
        <v>77</v>
      </c>
      <c r="BE24" s="164">
        <v>44</v>
      </c>
    </row>
    <row r="25" spans="1:57" s="116" customFormat="1" ht="14.25" customHeight="1" x14ac:dyDescent="0.2">
      <c r="A25" s="244">
        <v>22</v>
      </c>
      <c r="B25" s="120">
        <v>4</v>
      </c>
      <c r="C25" s="120">
        <v>1</v>
      </c>
      <c r="D25" s="120">
        <v>3</v>
      </c>
      <c r="E25" s="120"/>
      <c r="F25" s="276">
        <v>0</v>
      </c>
      <c r="G25" s="276">
        <v>0</v>
      </c>
      <c r="H25" s="276">
        <f t="shared" si="7"/>
        <v>0</v>
      </c>
      <c r="I25" s="120"/>
      <c r="J25" s="276">
        <v>0</v>
      </c>
      <c r="K25" s="276">
        <v>0</v>
      </c>
      <c r="L25" s="276">
        <f t="shared" si="8"/>
        <v>0</v>
      </c>
      <c r="M25" s="276"/>
      <c r="N25" s="276">
        <v>0</v>
      </c>
      <c r="O25" s="276">
        <v>0</v>
      </c>
      <c r="P25" s="276">
        <f t="shared" si="9"/>
        <v>0</v>
      </c>
      <c r="Q25" s="120"/>
      <c r="R25" s="276">
        <v>0</v>
      </c>
      <c r="S25" s="276">
        <v>0</v>
      </c>
      <c r="T25" s="276">
        <f t="shared" si="10"/>
        <v>0</v>
      </c>
      <c r="U25" s="120"/>
      <c r="V25" s="120">
        <v>1</v>
      </c>
      <c r="W25" s="120">
        <v>0</v>
      </c>
      <c r="X25" s="120">
        <f t="shared" si="11"/>
        <v>1</v>
      </c>
      <c r="Y25" s="120"/>
      <c r="Z25" s="120">
        <v>3</v>
      </c>
      <c r="AA25" s="120">
        <v>1</v>
      </c>
      <c r="AB25" s="120">
        <f t="shared" si="12"/>
        <v>2</v>
      </c>
      <c r="AD25" s="165">
        <v>22</v>
      </c>
      <c r="AE25" s="211">
        <v>48</v>
      </c>
      <c r="AF25" s="211">
        <v>23</v>
      </c>
      <c r="AG25" s="164">
        <v>25</v>
      </c>
      <c r="AH25" s="211"/>
      <c r="AI25" s="211">
        <v>0</v>
      </c>
      <c r="AJ25" s="211">
        <v>0</v>
      </c>
      <c r="AK25" s="164">
        <v>0</v>
      </c>
      <c r="AL25" s="211"/>
      <c r="AM25" s="211">
        <v>1</v>
      </c>
      <c r="AN25" s="211">
        <v>0</v>
      </c>
      <c r="AO25" s="164">
        <v>1</v>
      </c>
      <c r="AP25" s="211"/>
      <c r="AQ25" s="211">
        <v>0</v>
      </c>
      <c r="AR25" s="211">
        <v>0</v>
      </c>
      <c r="AS25" s="164">
        <v>0</v>
      </c>
      <c r="AT25" s="211"/>
      <c r="AU25" s="211">
        <v>3</v>
      </c>
      <c r="AV25" s="211">
        <v>2</v>
      </c>
      <c r="AW25" s="164">
        <v>1</v>
      </c>
      <c r="AX25" s="211"/>
      <c r="AY25" s="211">
        <v>9</v>
      </c>
      <c r="AZ25" s="211">
        <v>3</v>
      </c>
      <c r="BA25" s="164">
        <v>6</v>
      </c>
      <c r="BB25" s="211"/>
      <c r="BC25" s="211">
        <v>35</v>
      </c>
      <c r="BD25" s="211">
        <v>18</v>
      </c>
      <c r="BE25" s="164">
        <v>17</v>
      </c>
    </row>
    <row r="26" spans="1:57" s="116" customFormat="1" ht="14.25" customHeight="1" x14ac:dyDescent="0.2">
      <c r="A26" s="244">
        <v>23</v>
      </c>
      <c r="B26" s="276">
        <v>0</v>
      </c>
      <c r="C26" s="276">
        <v>0</v>
      </c>
      <c r="D26" s="276">
        <v>0</v>
      </c>
      <c r="E26" s="276"/>
      <c r="F26" s="276">
        <v>0</v>
      </c>
      <c r="G26" s="276">
        <v>0</v>
      </c>
      <c r="H26" s="276">
        <f t="shared" si="7"/>
        <v>0</v>
      </c>
      <c r="I26" s="276"/>
      <c r="J26" s="276">
        <v>0</v>
      </c>
      <c r="K26" s="276">
        <v>0</v>
      </c>
      <c r="L26" s="276">
        <f t="shared" si="8"/>
        <v>0</v>
      </c>
      <c r="M26" s="276"/>
      <c r="N26" s="276">
        <v>0</v>
      </c>
      <c r="O26" s="276">
        <v>0</v>
      </c>
      <c r="P26" s="276">
        <f t="shared" si="9"/>
        <v>0</v>
      </c>
      <c r="Q26" s="276"/>
      <c r="R26" s="276">
        <v>0</v>
      </c>
      <c r="S26" s="276">
        <v>0</v>
      </c>
      <c r="T26" s="276">
        <f t="shared" si="10"/>
        <v>0</v>
      </c>
      <c r="U26" s="276"/>
      <c r="V26" s="276">
        <v>0</v>
      </c>
      <c r="W26" s="276">
        <v>0</v>
      </c>
      <c r="X26" s="276">
        <f t="shared" si="11"/>
        <v>0</v>
      </c>
      <c r="Y26" s="276"/>
      <c r="Z26" s="276">
        <v>0</v>
      </c>
      <c r="AA26" s="276">
        <v>0</v>
      </c>
      <c r="AB26" s="276">
        <f t="shared" si="12"/>
        <v>0</v>
      </c>
      <c r="AD26" s="165">
        <v>23</v>
      </c>
      <c r="AE26" s="211">
        <v>20</v>
      </c>
      <c r="AF26" s="211">
        <v>11</v>
      </c>
      <c r="AG26" s="164">
        <v>9</v>
      </c>
      <c r="AH26" s="211"/>
      <c r="AI26" s="211">
        <v>0</v>
      </c>
      <c r="AJ26" s="211">
        <v>0</v>
      </c>
      <c r="AK26" s="164">
        <v>0</v>
      </c>
      <c r="AL26" s="211"/>
      <c r="AM26" s="211">
        <v>1</v>
      </c>
      <c r="AN26" s="211">
        <v>1</v>
      </c>
      <c r="AO26" s="164">
        <v>0</v>
      </c>
      <c r="AP26" s="211"/>
      <c r="AQ26" s="211">
        <v>0</v>
      </c>
      <c r="AR26" s="211">
        <v>0</v>
      </c>
      <c r="AS26" s="164">
        <v>0</v>
      </c>
      <c r="AT26" s="211"/>
      <c r="AU26" s="211">
        <v>4</v>
      </c>
      <c r="AV26" s="211">
        <v>2</v>
      </c>
      <c r="AW26" s="164">
        <v>2</v>
      </c>
      <c r="AX26" s="211"/>
      <c r="AY26" s="211">
        <v>2</v>
      </c>
      <c r="AZ26" s="211">
        <v>2</v>
      </c>
      <c r="BA26" s="164">
        <v>0</v>
      </c>
      <c r="BB26" s="211"/>
      <c r="BC26" s="211">
        <v>13</v>
      </c>
      <c r="BD26" s="211">
        <v>6</v>
      </c>
      <c r="BE26" s="164">
        <v>7</v>
      </c>
    </row>
    <row r="27" spans="1:57" s="116" customFormat="1" ht="14.25" customHeight="1" x14ac:dyDescent="0.2">
      <c r="A27" s="244">
        <v>24</v>
      </c>
      <c r="B27" s="276">
        <v>0</v>
      </c>
      <c r="C27" s="276">
        <v>0</v>
      </c>
      <c r="D27" s="276">
        <v>0</v>
      </c>
      <c r="E27" s="276"/>
      <c r="F27" s="276">
        <v>0</v>
      </c>
      <c r="G27" s="276">
        <v>0</v>
      </c>
      <c r="H27" s="276">
        <f t="shared" si="7"/>
        <v>0</v>
      </c>
      <c r="I27" s="276"/>
      <c r="J27" s="276">
        <v>0</v>
      </c>
      <c r="K27" s="276">
        <v>0</v>
      </c>
      <c r="L27" s="276">
        <f t="shared" si="8"/>
        <v>0</v>
      </c>
      <c r="M27" s="276"/>
      <c r="N27" s="276">
        <v>0</v>
      </c>
      <c r="O27" s="276">
        <v>0</v>
      </c>
      <c r="P27" s="276">
        <f t="shared" si="9"/>
        <v>0</v>
      </c>
      <c r="Q27" s="276"/>
      <c r="R27" s="276">
        <v>0</v>
      </c>
      <c r="S27" s="276">
        <v>0</v>
      </c>
      <c r="T27" s="276">
        <f t="shared" si="10"/>
        <v>0</v>
      </c>
      <c r="U27" s="276"/>
      <c r="V27" s="276">
        <v>0</v>
      </c>
      <c r="W27" s="276">
        <v>0</v>
      </c>
      <c r="X27" s="276">
        <f t="shared" si="11"/>
        <v>0</v>
      </c>
      <c r="Y27" s="276"/>
      <c r="Z27" s="276">
        <v>0</v>
      </c>
      <c r="AA27" s="276">
        <v>0</v>
      </c>
      <c r="AB27" s="276">
        <f t="shared" si="12"/>
        <v>0</v>
      </c>
      <c r="AD27" s="165">
        <v>24</v>
      </c>
      <c r="AE27" s="211">
        <v>9</v>
      </c>
      <c r="AF27" s="211">
        <v>8</v>
      </c>
      <c r="AG27" s="164">
        <v>1</v>
      </c>
      <c r="AH27" s="211"/>
      <c r="AI27" s="211">
        <v>0</v>
      </c>
      <c r="AJ27" s="211">
        <v>0</v>
      </c>
      <c r="AK27" s="164">
        <v>0</v>
      </c>
      <c r="AL27" s="211"/>
      <c r="AM27" s="211">
        <v>0</v>
      </c>
      <c r="AN27" s="211">
        <v>0</v>
      </c>
      <c r="AO27" s="164">
        <v>0</v>
      </c>
      <c r="AP27" s="211"/>
      <c r="AQ27" s="211">
        <v>1</v>
      </c>
      <c r="AR27" s="211">
        <v>1</v>
      </c>
      <c r="AS27" s="164">
        <v>0</v>
      </c>
      <c r="AT27" s="211"/>
      <c r="AU27" s="211">
        <v>3</v>
      </c>
      <c r="AV27" s="211">
        <v>3</v>
      </c>
      <c r="AW27" s="164">
        <v>0</v>
      </c>
      <c r="AX27" s="211"/>
      <c r="AY27" s="211">
        <v>1</v>
      </c>
      <c r="AZ27" s="211">
        <v>1</v>
      </c>
      <c r="BA27" s="164">
        <v>0</v>
      </c>
      <c r="BB27" s="211"/>
      <c r="BC27" s="211">
        <v>4</v>
      </c>
      <c r="BD27" s="211">
        <v>3</v>
      </c>
      <c r="BE27" s="164">
        <v>1</v>
      </c>
    </row>
    <row r="28" spans="1:57" s="116" customFormat="1" ht="14.25" customHeight="1" x14ac:dyDescent="0.2">
      <c r="A28" s="244" t="s">
        <v>43</v>
      </c>
      <c r="B28" s="276">
        <v>0</v>
      </c>
      <c r="C28" s="276">
        <v>0</v>
      </c>
      <c r="D28" s="276">
        <v>0</v>
      </c>
      <c r="E28" s="276"/>
      <c r="F28" s="276">
        <v>0</v>
      </c>
      <c r="G28" s="276">
        <v>0</v>
      </c>
      <c r="H28" s="276">
        <f t="shared" si="7"/>
        <v>0</v>
      </c>
      <c r="I28" s="276"/>
      <c r="J28" s="276">
        <v>0</v>
      </c>
      <c r="K28" s="276">
        <v>0</v>
      </c>
      <c r="L28" s="276">
        <f t="shared" si="8"/>
        <v>0</v>
      </c>
      <c r="M28" s="276"/>
      <c r="N28" s="276">
        <v>0</v>
      </c>
      <c r="O28" s="276">
        <v>0</v>
      </c>
      <c r="P28" s="276">
        <f t="shared" si="9"/>
        <v>0</v>
      </c>
      <c r="Q28" s="276"/>
      <c r="R28" s="276">
        <v>0</v>
      </c>
      <c r="S28" s="276">
        <v>0</v>
      </c>
      <c r="T28" s="276">
        <f t="shared" si="10"/>
        <v>0</v>
      </c>
      <c r="U28" s="276"/>
      <c r="V28" s="276">
        <v>0</v>
      </c>
      <c r="W28" s="276">
        <v>0</v>
      </c>
      <c r="X28" s="276">
        <f t="shared" si="11"/>
        <v>0</v>
      </c>
      <c r="Y28" s="276"/>
      <c r="Z28" s="276">
        <v>0</v>
      </c>
      <c r="AA28" s="276">
        <v>0</v>
      </c>
      <c r="AB28" s="276">
        <f t="shared" si="12"/>
        <v>0</v>
      </c>
      <c r="AD28" s="165" t="s">
        <v>43</v>
      </c>
      <c r="AE28" s="211">
        <v>7</v>
      </c>
      <c r="AF28" s="211">
        <v>4</v>
      </c>
      <c r="AG28" s="164">
        <v>3</v>
      </c>
      <c r="AH28" s="211"/>
      <c r="AI28" s="211">
        <v>0</v>
      </c>
      <c r="AJ28" s="211">
        <v>0</v>
      </c>
      <c r="AK28" s="164">
        <v>0</v>
      </c>
      <c r="AL28" s="211"/>
      <c r="AM28" s="211">
        <v>0</v>
      </c>
      <c r="AN28" s="211">
        <v>0</v>
      </c>
      <c r="AO28" s="164">
        <v>0</v>
      </c>
      <c r="AP28" s="211"/>
      <c r="AQ28" s="211">
        <v>0</v>
      </c>
      <c r="AR28" s="211">
        <v>0</v>
      </c>
      <c r="AS28" s="164">
        <v>0</v>
      </c>
      <c r="AT28" s="211"/>
      <c r="AU28" s="211">
        <v>2</v>
      </c>
      <c r="AV28" s="211">
        <v>2</v>
      </c>
      <c r="AW28" s="164">
        <v>0</v>
      </c>
      <c r="AX28" s="211"/>
      <c r="AY28" s="211">
        <v>4</v>
      </c>
      <c r="AZ28" s="211">
        <v>2</v>
      </c>
      <c r="BA28" s="164">
        <v>2</v>
      </c>
      <c r="BB28" s="211"/>
      <c r="BC28" s="211">
        <v>1</v>
      </c>
      <c r="BD28" s="211">
        <v>0</v>
      </c>
      <c r="BE28" s="164">
        <v>1</v>
      </c>
    </row>
    <row r="29" spans="1:57" s="116" customFormat="1" ht="14.25" customHeight="1" x14ac:dyDescent="0.2">
      <c r="A29" s="244" t="s">
        <v>44</v>
      </c>
      <c r="B29" s="276">
        <v>0</v>
      </c>
      <c r="C29" s="276">
        <v>0</v>
      </c>
      <c r="D29" s="276">
        <v>0</v>
      </c>
      <c r="E29" s="276"/>
      <c r="F29" s="276">
        <v>0</v>
      </c>
      <c r="G29" s="276">
        <v>0</v>
      </c>
      <c r="H29" s="276">
        <f t="shared" si="7"/>
        <v>0</v>
      </c>
      <c r="I29" s="276"/>
      <c r="J29" s="276">
        <v>0</v>
      </c>
      <c r="K29" s="276">
        <v>0</v>
      </c>
      <c r="L29" s="276">
        <f t="shared" si="8"/>
        <v>0</v>
      </c>
      <c r="M29" s="276"/>
      <c r="N29" s="276">
        <v>0</v>
      </c>
      <c r="O29" s="276">
        <v>0</v>
      </c>
      <c r="P29" s="276">
        <f t="shared" si="9"/>
        <v>0</v>
      </c>
      <c r="Q29" s="276"/>
      <c r="R29" s="276">
        <v>0</v>
      </c>
      <c r="S29" s="276">
        <v>0</v>
      </c>
      <c r="T29" s="276">
        <f t="shared" si="10"/>
        <v>0</v>
      </c>
      <c r="U29" s="276"/>
      <c r="V29" s="276">
        <v>0</v>
      </c>
      <c r="W29" s="276">
        <v>0</v>
      </c>
      <c r="X29" s="276">
        <f t="shared" si="11"/>
        <v>0</v>
      </c>
      <c r="Y29" s="276"/>
      <c r="Z29" s="276">
        <v>0</v>
      </c>
      <c r="AA29" s="276">
        <v>0</v>
      </c>
      <c r="AB29" s="276">
        <f t="shared" si="12"/>
        <v>0</v>
      </c>
      <c r="AD29" s="165" t="s">
        <v>44</v>
      </c>
      <c r="AE29" s="211">
        <v>1</v>
      </c>
      <c r="AF29" s="211">
        <v>0</v>
      </c>
      <c r="AG29" s="164">
        <v>1</v>
      </c>
      <c r="AH29" s="211"/>
      <c r="AI29" s="211">
        <v>0</v>
      </c>
      <c r="AJ29" s="211">
        <v>0</v>
      </c>
      <c r="AK29" s="164">
        <v>0</v>
      </c>
      <c r="AL29" s="211"/>
      <c r="AM29" s="211">
        <v>0</v>
      </c>
      <c r="AN29" s="211">
        <v>0</v>
      </c>
      <c r="AO29" s="164">
        <v>0</v>
      </c>
      <c r="AP29" s="211"/>
      <c r="AQ29" s="211">
        <v>0</v>
      </c>
      <c r="AR29" s="211">
        <v>0</v>
      </c>
      <c r="AS29" s="164">
        <v>0</v>
      </c>
      <c r="AT29" s="211"/>
      <c r="AU29" s="211">
        <v>0</v>
      </c>
      <c r="AV29" s="211">
        <v>0</v>
      </c>
      <c r="AW29" s="164">
        <v>0</v>
      </c>
      <c r="AX29" s="211"/>
      <c r="AY29" s="211">
        <v>1</v>
      </c>
      <c r="AZ29" s="211">
        <v>0</v>
      </c>
      <c r="BA29" s="164">
        <v>1</v>
      </c>
      <c r="BB29" s="211"/>
      <c r="BC29" s="211">
        <v>0</v>
      </c>
      <c r="BD29" s="211">
        <v>0</v>
      </c>
      <c r="BE29" s="164">
        <v>0</v>
      </c>
    </row>
    <row r="30" spans="1:57" s="116" customFormat="1" ht="14.25" customHeight="1" x14ac:dyDescent="0.2">
      <c r="A30" s="244" t="s">
        <v>45</v>
      </c>
      <c r="B30" s="276">
        <v>0</v>
      </c>
      <c r="C30" s="276">
        <v>0</v>
      </c>
      <c r="D30" s="276">
        <v>0</v>
      </c>
      <c r="E30" s="276"/>
      <c r="F30" s="276">
        <v>0</v>
      </c>
      <c r="G30" s="276">
        <v>0</v>
      </c>
      <c r="H30" s="276">
        <f t="shared" si="7"/>
        <v>0</v>
      </c>
      <c r="I30" s="276"/>
      <c r="J30" s="276">
        <v>0</v>
      </c>
      <c r="K30" s="276">
        <v>0</v>
      </c>
      <c r="L30" s="276">
        <f t="shared" si="8"/>
        <v>0</v>
      </c>
      <c r="M30" s="276"/>
      <c r="N30" s="276">
        <v>0</v>
      </c>
      <c r="O30" s="276">
        <v>0</v>
      </c>
      <c r="P30" s="276">
        <f t="shared" si="9"/>
        <v>0</v>
      </c>
      <c r="Q30" s="276"/>
      <c r="R30" s="276">
        <v>0</v>
      </c>
      <c r="S30" s="276">
        <v>0</v>
      </c>
      <c r="T30" s="276">
        <f t="shared" si="10"/>
        <v>0</v>
      </c>
      <c r="U30" s="276"/>
      <c r="V30" s="276">
        <v>0</v>
      </c>
      <c r="W30" s="276">
        <v>0</v>
      </c>
      <c r="X30" s="276">
        <f t="shared" si="11"/>
        <v>0</v>
      </c>
      <c r="Y30" s="276"/>
      <c r="Z30" s="276">
        <v>0</v>
      </c>
      <c r="AA30" s="276">
        <v>0</v>
      </c>
      <c r="AB30" s="276">
        <f t="shared" si="12"/>
        <v>0</v>
      </c>
      <c r="AD30" s="165" t="s">
        <v>45</v>
      </c>
      <c r="AE30" s="211">
        <v>2</v>
      </c>
      <c r="AF30" s="211">
        <v>1</v>
      </c>
      <c r="AG30" s="164">
        <v>1</v>
      </c>
      <c r="AH30" s="211"/>
      <c r="AI30" s="211">
        <v>0</v>
      </c>
      <c r="AJ30" s="211">
        <v>0</v>
      </c>
      <c r="AK30" s="164">
        <v>0</v>
      </c>
      <c r="AL30" s="211"/>
      <c r="AM30" s="211">
        <v>0</v>
      </c>
      <c r="AN30" s="211">
        <v>0</v>
      </c>
      <c r="AO30" s="164">
        <v>0</v>
      </c>
      <c r="AP30" s="211"/>
      <c r="AQ30" s="211">
        <v>0</v>
      </c>
      <c r="AR30" s="211">
        <v>0</v>
      </c>
      <c r="AS30" s="164">
        <v>0</v>
      </c>
      <c r="AT30" s="211"/>
      <c r="AU30" s="211">
        <v>0</v>
      </c>
      <c r="AV30" s="211">
        <v>0</v>
      </c>
      <c r="AW30" s="164">
        <v>0</v>
      </c>
      <c r="AX30" s="211"/>
      <c r="AY30" s="211">
        <v>1</v>
      </c>
      <c r="AZ30" s="211">
        <v>1</v>
      </c>
      <c r="BA30" s="164">
        <v>0</v>
      </c>
      <c r="BB30" s="211"/>
      <c r="BC30" s="211">
        <v>1</v>
      </c>
      <c r="BD30" s="211">
        <v>0</v>
      </c>
      <c r="BE30" s="164">
        <v>1</v>
      </c>
    </row>
    <row r="31" spans="1:57" s="116" customFormat="1" ht="14.25" customHeight="1" x14ac:dyDescent="0.2">
      <c r="A31" s="244" t="s">
        <v>46</v>
      </c>
      <c r="B31" s="276">
        <v>0</v>
      </c>
      <c r="C31" s="276">
        <v>0</v>
      </c>
      <c r="D31" s="276">
        <v>0</v>
      </c>
      <c r="E31" s="276"/>
      <c r="F31" s="276">
        <v>0</v>
      </c>
      <c r="G31" s="276">
        <v>0</v>
      </c>
      <c r="H31" s="276">
        <f t="shared" si="7"/>
        <v>0</v>
      </c>
      <c r="I31" s="276"/>
      <c r="J31" s="276">
        <v>0</v>
      </c>
      <c r="K31" s="276">
        <v>0</v>
      </c>
      <c r="L31" s="276">
        <f t="shared" si="8"/>
        <v>0</v>
      </c>
      <c r="M31" s="276"/>
      <c r="N31" s="276">
        <v>0</v>
      </c>
      <c r="O31" s="276">
        <v>0</v>
      </c>
      <c r="P31" s="276">
        <f t="shared" si="9"/>
        <v>0</v>
      </c>
      <c r="Q31" s="276"/>
      <c r="R31" s="276">
        <v>0</v>
      </c>
      <c r="S31" s="276">
        <v>0</v>
      </c>
      <c r="T31" s="276">
        <f t="shared" si="10"/>
        <v>0</v>
      </c>
      <c r="U31" s="276"/>
      <c r="V31" s="276">
        <v>0</v>
      </c>
      <c r="W31" s="276">
        <v>0</v>
      </c>
      <c r="X31" s="276">
        <f t="shared" si="11"/>
        <v>0</v>
      </c>
      <c r="Y31" s="276"/>
      <c r="Z31" s="276">
        <v>0</v>
      </c>
      <c r="AA31" s="276">
        <v>0</v>
      </c>
      <c r="AB31" s="276">
        <f t="shared" si="12"/>
        <v>0</v>
      </c>
      <c r="AD31" s="165" t="s">
        <v>46</v>
      </c>
      <c r="AE31" s="211">
        <v>0</v>
      </c>
      <c r="AF31" s="211">
        <v>0</v>
      </c>
      <c r="AG31" s="164">
        <v>0</v>
      </c>
      <c r="AH31" s="211"/>
      <c r="AI31" s="211">
        <v>0</v>
      </c>
      <c r="AJ31" s="211">
        <v>0</v>
      </c>
      <c r="AK31" s="164">
        <v>0</v>
      </c>
      <c r="AL31" s="211"/>
      <c r="AM31" s="211">
        <v>0</v>
      </c>
      <c r="AN31" s="211">
        <v>0</v>
      </c>
      <c r="AO31" s="164">
        <v>0</v>
      </c>
      <c r="AP31" s="211"/>
      <c r="AQ31" s="211">
        <v>0</v>
      </c>
      <c r="AR31" s="211">
        <v>0</v>
      </c>
      <c r="AS31" s="164">
        <v>0</v>
      </c>
      <c r="AT31" s="211"/>
      <c r="AU31" s="211">
        <v>0</v>
      </c>
      <c r="AV31" s="211">
        <v>0</v>
      </c>
      <c r="AW31" s="164">
        <v>0</v>
      </c>
      <c r="AX31" s="211"/>
      <c r="AY31" s="211">
        <v>0</v>
      </c>
      <c r="AZ31" s="211">
        <v>0</v>
      </c>
      <c r="BA31" s="164">
        <v>0</v>
      </c>
      <c r="BB31" s="211"/>
      <c r="BC31" s="211">
        <v>0</v>
      </c>
      <c r="BD31" s="211">
        <v>0</v>
      </c>
      <c r="BE31" s="164">
        <v>0</v>
      </c>
    </row>
    <row r="32" spans="1:57" s="116" customFormat="1" ht="14.25" customHeight="1" x14ac:dyDescent="0.2">
      <c r="A32" s="244" t="s">
        <v>97</v>
      </c>
      <c r="B32" s="276">
        <v>0</v>
      </c>
      <c r="C32" s="276">
        <v>0</v>
      </c>
      <c r="D32" s="276">
        <v>0</v>
      </c>
      <c r="E32" s="276"/>
      <c r="F32" s="276">
        <v>0</v>
      </c>
      <c r="G32" s="276">
        <v>0</v>
      </c>
      <c r="H32" s="276">
        <f t="shared" si="7"/>
        <v>0</v>
      </c>
      <c r="I32" s="276"/>
      <c r="J32" s="276">
        <v>0</v>
      </c>
      <c r="K32" s="276">
        <v>0</v>
      </c>
      <c r="L32" s="276">
        <f t="shared" si="8"/>
        <v>0</v>
      </c>
      <c r="M32" s="276"/>
      <c r="N32" s="276">
        <v>0</v>
      </c>
      <c r="O32" s="276">
        <v>0</v>
      </c>
      <c r="P32" s="276">
        <f t="shared" si="9"/>
        <v>0</v>
      </c>
      <c r="Q32" s="276"/>
      <c r="R32" s="276">
        <v>0</v>
      </c>
      <c r="S32" s="276">
        <v>0</v>
      </c>
      <c r="T32" s="276">
        <f t="shared" si="10"/>
        <v>0</v>
      </c>
      <c r="U32" s="276"/>
      <c r="V32" s="276">
        <v>0</v>
      </c>
      <c r="W32" s="276">
        <v>0</v>
      </c>
      <c r="X32" s="276">
        <f t="shared" si="11"/>
        <v>0</v>
      </c>
      <c r="Y32" s="276"/>
      <c r="Z32" s="276">
        <v>0</v>
      </c>
      <c r="AA32" s="276">
        <v>0</v>
      </c>
      <c r="AB32" s="276">
        <f t="shared" si="12"/>
        <v>0</v>
      </c>
      <c r="AD32" s="165" t="s">
        <v>97</v>
      </c>
      <c r="AE32" s="211">
        <v>1</v>
      </c>
      <c r="AF32" s="211">
        <v>1</v>
      </c>
      <c r="AG32" s="164">
        <v>0</v>
      </c>
      <c r="AH32" s="211"/>
      <c r="AI32" s="211">
        <v>0</v>
      </c>
      <c r="AJ32" s="211">
        <v>0</v>
      </c>
      <c r="AK32" s="164">
        <v>0</v>
      </c>
      <c r="AL32" s="211"/>
      <c r="AM32" s="211">
        <v>0</v>
      </c>
      <c r="AN32" s="211">
        <v>0</v>
      </c>
      <c r="AO32" s="164">
        <v>0</v>
      </c>
      <c r="AP32" s="211"/>
      <c r="AQ32" s="211">
        <v>0</v>
      </c>
      <c r="AR32" s="211">
        <v>0</v>
      </c>
      <c r="AS32" s="164">
        <v>0</v>
      </c>
      <c r="AT32" s="211"/>
      <c r="AU32" s="211">
        <v>0</v>
      </c>
      <c r="AV32" s="211">
        <v>0</v>
      </c>
      <c r="AW32" s="164">
        <v>0</v>
      </c>
      <c r="AX32" s="211"/>
      <c r="AY32" s="211">
        <v>1</v>
      </c>
      <c r="AZ32" s="211">
        <v>1</v>
      </c>
      <c r="BA32" s="164">
        <v>0</v>
      </c>
      <c r="BB32" s="211"/>
      <c r="BC32" s="211">
        <v>0</v>
      </c>
      <c r="BD32" s="211">
        <v>0</v>
      </c>
      <c r="BE32" s="164">
        <v>0</v>
      </c>
    </row>
    <row r="33" spans="1:57" s="116" customFormat="1" ht="14.25" customHeight="1" thickBot="1" x14ac:dyDescent="0.25">
      <c r="A33" s="245" t="s">
        <v>48</v>
      </c>
      <c r="B33" s="276">
        <v>0</v>
      </c>
      <c r="C33" s="276">
        <v>0</v>
      </c>
      <c r="D33" s="276">
        <v>0</v>
      </c>
      <c r="E33" s="276"/>
      <c r="F33" s="276">
        <v>0</v>
      </c>
      <c r="G33" s="276">
        <v>0</v>
      </c>
      <c r="H33" s="276">
        <f t="shared" si="7"/>
        <v>0</v>
      </c>
      <c r="I33" s="276"/>
      <c r="J33" s="276">
        <v>0</v>
      </c>
      <c r="K33" s="276">
        <v>0</v>
      </c>
      <c r="L33" s="276">
        <f t="shared" si="8"/>
        <v>0</v>
      </c>
      <c r="M33" s="276"/>
      <c r="N33" s="276">
        <v>0</v>
      </c>
      <c r="O33" s="276">
        <v>0</v>
      </c>
      <c r="P33" s="276">
        <f t="shared" si="9"/>
        <v>0</v>
      </c>
      <c r="Q33" s="276"/>
      <c r="R33" s="276">
        <v>0</v>
      </c>
      <c r="S33" s="276">
        <v>0</v>
      </c>
      <c r="T33" s="276">
        <f t="shared" si="10"/>
        <v>0</v>
      </c>
      <c r="U33" s="276"/>
      <c r="V33" s="276">
        <v>0</v>
      </c>
      <c r="W33" s="276">
        <v>0</v>
      </c>
      <c r="X33" s="276">
        <f t="shared" si="11"/>
        <v>0</v>
      </c>
      <c r="Y33" s="276"/>
      <c r="Z33" s="276">
        <v>0</v>
      </c>
      <c r="AA33" s="276">
        <v>0</v>
      </c>
      <c r="AB33" s="276">
        <f t="shared" si="12"/>
        <v>0</v>
      </c>
      <c r="AD33" s="208" t="s">
        <v>48</v>
      </c>
      <c r="AE33" s="168">
        <v>0</v>
      </c>
      <c r="AF33" s="168">
        <v>0</v>
      </c>
      <c r="AG33" s="168">
        <v>0</v>
      </c>
      <c r="AH33" s="168"/>
      <c r="AI33" s="168">
        <v>0</v>
      </c>
      <c r="AJ33" s="168">
        <v>0</v>
      </c>
      <c r="AK33" s="168">
        <v>0</v>
      </c>
      <c r="AL33" s="168"/>
      <c r="AM33" s="168">
        <v>0</v>
      </c>
      <c r="AN33" s="168">
        <v>0</v>
      </c>
      <c r="AO33" s="168">
        <v>0</v>
      </c>
      <c r="AP33" s="168"/>
      <c r="AQ33" s="168">
        <v>0</v>
      </c>
      <c r="AR33" s="168">
        <v>0</v>
      </c>
      <c r="AS33" s="168">
        <v>0</v>
      </c>
      <c r="AT33" s="168"/>
      <c r="AU33" s="168">
        <v>0</v>
      </c>
      <c r="AV33" s="168">
        <v>0</v>
      </c>
      <c r="AW33" s="168">
        <v>0</v>
      </c>
      <c r="AX33" s="168"/>
      <c r="AY33" s="168">
        <v>0</v>
      </c>
      <c r="AZ33" s="168">
        <v>0</v>
      </c>
      <c r="BA33" s="168">
        <v>0</v>
      </c>
      <c r="BB33" s="168"/>
      <c r="BC33" s="168">
        <v>0</v>
      </c>
      <c r="BD33" s="168">
        <v>0</v>
      </c>
      <c r="BE33" s="168">
        <v>0</v>
      </c>
    </row>
    <row r="34" spans="1:57" s="116" customFormat="1" ht="14.25" customHeight="1" x14ac:dyDescent="0.25"/>
    <row r="35" spans="1:57" s="116" customFormat="1" ht="14.25" customHeight="1" x14ac:dyDescent="0.25">
      <c r="A35" s="329" t="s">
        <v>139</v>
      </c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29"/>
    </row>
    <row r="36" spans="1:57" s="116" customFormat="1" ht="14.25" customHeight="1" x14ac:dyDescent="0.25">
      <c r="A36" s="17"/>
    </row>
    <row r="37" spans="1:57" s="123" customFormat="1" ht="14.25" customHeight="1" x14ac:dyDescent="0.25">
      <c r="A37" s="119" t="s">
        <v>11</v>
      </c>
      <c r="B37" s="125">
        <f>+B12/AE12*100</f>
        <v>6.7601263367872786</v>
      </c>
      <c r="C37" s="125">
        <f t="shared" ref="C37:AB37" si="13">+C12/AF12*100</f>
        <v>8.2891824827308689</v>
      </c>
      <c r="D37" s="125">
        <f t="shared" si="13"/>
        <v>5.2569117840974027</v>
      </c>
      <c r="E37" s="125"/>
      <c r="F37" s="125">
        <f t="shared" si="13"/>
        <v>9.2594433399602387</v>
      </c>
      <c r="G37" s="125">
        <f t="shared" si="13"/>
        <v>10.789473684210527</v>
      </c>
      <c r="H37" s="125">
        <f t="shared" si="13"/>
        <v>7.5421940928270033</v>
      </c>
      <c r="I37" s="125"/>
      <c r="J37" s="125">
        <f t="shared" si="13"/>
        <v>10.439191252825118</v>
      </c>
      <c r="K37" s="125">
        <f t="shared" si="13"/>
        <v>12.196573060447406</v>
      </c>
      <c r="L37" s="125">
        <f t="shared" si="13"/>
        <v>8.5854148361993214</v>
      </c>
      <c r="M37" s="125"/>
      <c r="N37" s="125">
        <f t="shared" si="13"/>
        <v>7.3384284336276622</v>
      </c>
      <c r="O37" s="125">
        <f t="shared" si="13"/>
        <v>9.1637010676156585</v>
      </c>
      <c r="P37" s="125">
        <f t="shared" si="13"/>
        <v>5.5101737709787617</v>
      </c>
      <c r="Q37" s="125"/>
      <c r="R37" s="125">
        <f t="shared" si="13"/>
        <v>5.7661831037425326</v>
      </c>
      <c r="S37" s="125">
        <f t="shared" si="13"/>
        <v>7.2028505981165694</v>
      </c>
      <c r="T37" s="125">
        <f t="shared" si="13"/>
        <v>4.4454843238184365</v>
      </c>
      <c r="U37" s="125"/>
      <c r="V37" s="125">
        <f t="shared" si="13"/>
        <v>3.2153346730561139</v>
      </c>
      <c r="W37" s="125">
        <f t="shared" si="13"/>
        <v>4.0249712502053558</v>
      </c>
      <c r="X37" s="125">
        <f t="shared" si="13"/>
        <v>2.4959859874470878</v>
      </c>
      <c r="Y37" s="125"/>
      <c r="Z37" s="125">
        <f t="shared" si="13"/>
        <v>1.6204339467179345</v>
      </c>
      <c r="AA37" s="125">
        <f t="shared" si="13"/>
        <v>2.12</v>
      </c>
      <c r="AB37" s="125">
        <f t="shared" si="13"/>
        <v>1.1987168664528112</v>
      </c>
    </row>
    <row r="38" spans="1:57" s="116" customFormat="1" ht="14.25" customHeight="1" x14ac:dyDescent="0.25">
      <c r="A38" s="15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</row>
    <row r="39" spans="1:57" s="116" customFormat="1" ht="14.25" customHeight="1" x14ac:dyDescent="0.25">
      <c r="A39" s="244">
        <v>11</v>
      </c>
      <c r="B39" s="286">
        <f t="shared" ref="B39:B53" si="14">+B14/AE14*100</f>
        <v>0</v>
      </c>
      <c r="C39" s="286">
        <f t="shared" ref="C39:C53" si="15">+C14/AF14*100</f>
        <v>0</v>
      </c>
      <c r="D39" s="286">
        <f t="shared" ref="D39:D53" si="16">+D14/AG14*100</f>
        <v>0</v>
      </c>
      <c r="E39" s="286"/>
      <c r="F39" s="286">
        <v>0</v>
      </c>
      <c r="G39" s="286">
        <v>0</v>
      </c>
      <c r="H39" s="286">
        <v>0</v>
      </c>
      <c r="I39" s="286"/>
      <c r="J39" s="286">
        <v>0</v>
      </c>
      <c r="K39" s="286">
        <v>0</v>
      </c>
      <c r="L39" s="286">
        <v>0</v>
      </c>
      <c r="M39" s="286"/>
      <c r="N39" s="286">
        <v>0</v>
      </c>
      <c r="O39" s="286">
        <v>0</v>
      </c>
      <c r="P39" s="286">
        <v>0</v>
      </c>
      <c r="Q39" s="286"/>
      <c r="R39" s="286">
        <v>0</v>
      </c>
      <c r="S39" s="286">
        <v>0</v>
      </c>
      <c r="T39" s="286">
        <v>0</v>
      </c>
      <c r="U39" s="286"/>
      <c r="V39" s="286">
        <v>0</v>
      </c>
      <c r="W39" s="286">
        <v>0</v>
      </c>
      <c r="X39" s="286">
        <v>0</v>
      </c>
      <c r="Y39" s="286"/>
      <c r="Z39" s="286">
        <v>0</v>
      </c>
      <c r="AA39" s="286">
        <v>0</v>
      </c>
      <c r="AB39" s="286">
        <v>0</v>
      </c>
    </row>
    <row r="40" spans="1:57" s="116" customFormat="1" ht="14.25" customHeight="1" x14ac:dyDescent="0.25">
      <c r="A40" s="244">
        <v>12</v>
      </c>
      <c r="B40" s="126">
        <f t="shared" si="14"/>
        <v>0.53084191527763025</v>
      </c>
      <c r="C40" s="126">
        <f t="shared" si="15"/>
        <v>0.59663328361389301</v>
      </c>
      <c r="D40" s="126">
        <f t="shared" si="16"/>
        <v>0.46550994498518833</v>
      </c>
      <c r="E40" s="126"/>
      <c r="F40" s="126">
        <f t="shared" ref="F40:F47" si="17">+F15/AI15*100</f>
        <v>0.55426227690943353</v>
      </c>
      <c r="G40" s="126">
        <f t="shared" ref="G40:G47" si="18">+G15/AJ15*100</f>
        <v>0.62236052456101354</v>
      </c>
      <c r="H40" s="126">
        <f t="shared" ref="H40:H47" si="19">+H15/AK15*100</f>
        <v>0.48651039363113668</v>
      </c>
      <c r="I40" s="126"/>
      <c r="J40" s="286">
        <f t="shared" ref="J40:J47" si="20">+J15/AM15*100</f>
        <v>0</v>
      </c>
      <c r="K40" s="286">
        <f t="shared" ref="K40:K47" si="21">+K15/AN15*100</f>
        <v>0</v>
      </c>
      <c r="L40" s="286">
        <f t="shared" ref="L40:L47" si="22">+L15/AO15*100</f>
        <v>0</v>
      </c>
      <c r="M40" s="286"/>
      <c r="N40" s="286">
        <v>0</v>
      </c>
      <c r="O40" s="286">
        <v>0</v>
      </c>
      <c r="P40" s="286">
        <v>0</v>
      </c>
      <c r="Q40" s="286"/>
      <c r="R40" s="286">
        <v>0</v>
      </c>
      <c r="S40" s="286">
        <v>0</v>
      </c>
      <c r="T40" s="286">
        <v>0</v>
      </c>
      <c r="U40" s="286"/>
      <c r="V40" s="286">
        <v>0</v>
      </c>
      <c r="W40" s="286">
        <v>0</v>
      </c>
      <c r="X40" s="286">
        <v>0</v>
      </c>
      <c r="Y40" s="286"/>
      <c r="Z40" s="286">
        <v>0</v>
      </c>
      <c r="AA40" s="286">
        <v>0</v>
      </c>
      <c r="AB40" s="286">
        <v>0</v>
      </c>
    </row>
    <row r="41" spans="1:57" s="116" customFormat="1" ht="14.25" customHeight="1" x14ac:dyDescent="0.25">
      <c r="A41" s="244">
        <v>13</v>
      </c>
      <c r="B41" s="126">
        <f t="shared" si="14"/>
        <v>5.5247484082973921</v>
      </c>
      <c r="C41" s="126">
        <f t="shared" si="15"/>
        <v>6.367700853542881</v>
      </c>
      <c r="D41" s="126">
        <f t="shared" si="16"/>
        <v>4.6637143647938002</v>
      </c>
      <c r="E41" s="126"/>
      <c r="F41" s="126">
        <f t="shared" si="17"/>
        <v>10.40135669869983</v>
      </c>
      <c r="G41" s="126">
        <f t="shared" si="18"/>
        <v>11.457772996234535</v>
      </c>
      <c r="H41" s="126">
        <f t="shared" si="19"/>
        <v>9.2316855270994633</v>
      </c>
      <c r="I41" s="126"/>
      <c r="J41" s="126">
        <f t="shared" si="20"/>
        <v>0.98406098406098408</v>
      </c>
      <c r="K41" s="126">
        <f t="shared" si="21"/>
        <v>1.2532042153232696</v>
      </c>
      <c r="L41" s="126">
        <f t="shared" si="22"/>
        <v>0.7289416846652268</v>
      </c>
      <c r="M41" s="126"/>
      <c r="N41" s="286">
        <f t="shared" ref="N41:N48" si="23">+N16/AQ16*100</f>
        <v>0</v>
      </c>
      <c r="O41" s="286">
        <f t="shared" ref="O41:O48" si="24">+O16/AR16*100</f>
        <v>0</v>
      </c>
      <c r="P41" s="286">
        <f t="shared" ref="P41:P48" si="25">+P16/AS16*100</f>
        <v>0</v>
      </c>
      <c r="Q41" s="286"/>
      <c r="R41" s="286">
        <v>0</v>
      </c>
      <c r="S41" s="286">
        <v>0</v>
      </c>
      <c r="T41" s="286">
        <v>0</v>
      </c>
      <c r="U41" s="286"/>
      <c r="V41" s="286">
        <v>0</v>
      </c>
      <c r="W41" s="286">
        <v>0</v>
      </c>
      <c r="X41" s="286">
        <v>0</v>
      </c>
      <c r="Y41" s="286"/>
      <c r="Z41" s="286">
        <v>0</v>
      </c>
      <c r="AA41" s="286">
        <v>0</v>
      </c>
      <c r="AB41" s="286">
        <v>0</v>
      </c>
    </row>
    <row r="42" spans="1:57" s="116" customFormat="1" ht="14.25" customHeight="1" x14ac:dyDescent="0.25">
      <c r="A42" s="244">
        <v>14</v>
      </c>
      <c r="B42" s="126">
        <f t="shared" si="14"/>
        <v>9.862037098158293</v>
      </c>
      <c r="C42" s="126">
        <f t="shared" si="15"/>
        <v>11.936408652593173</v>
      </c>
      <c r="D42" s="126">
        <f t="shared" si="16"/>
        <v>7.7324414715719065</v>
      </c>
      <c r="E42" s="126"/>
      <c r="F42" s="126">
        <f t="shared" si="17"/>
        <v>26.174496644295303</v>
      </c>
      <c r="G42" s="126">
        <f t="shared" si="18"/>
        <v>27.130325814536345</v>
      </c>
      <c r="H42" s="126">
        <f t="shared" si="19"/>
        <v>24.769797421731123</v>
      </c>
      <c r="I42" s="126"/>
      <c r="J42" s="126">
        <f t="shared" si="20"/>
        <v>12.295081967213115</v>
      </c>
      <c r="K42" s="126">
        <f t="shared" si="21"/>
        <v>14.558232931726907</v>
      </c>
      <c r="L42" s="126">
        <f t="shared" si="22"/>
        <v>9.9372384937238483</v>
      </c>
      <c r="M42" s="126"/>
      <c r="N42" s="126">
        <f t="shared" si="23"/>
        <v>1.1688311688311688</v>
      </c>
      <c r="O42" s="126">
        <f t="shared" si="24"/>
        <v>1.6483516483516485</v>
      </c>
      <c r="P42" s="126">
        <f t="shared" si="25"/>
        <v>0.73891625615763545</v>
      </c>
      <c r="Q42" s="126"/>
      <c r="R42" s="286">
        <f t="shared" ref="R42:R50" si="26">+R17/AU17*100</f>
        <v>0</v>
      </c>
      <c r="S42" s="286">
        <f t="shared" ref="S42:S50" si="27">+S17/AV17*100</f>
        <v>0</v>
      </c>
      <c r="T42" s="286">
        <f t="shared" ref="T42:T50" si="28">+T17/AW17*100</f>
        <v>0</v>
      </c>
      <c r="U42" s="286"/>
      <c r="V42" s="286">
        <v>0</v>
      </c>
      <c r="W42" s="286">
        <v>0</v>
      </c>
      <c r="X42" s="286">
        <v>0</v>
      </c>
      <c r="Y42" s="286"/>
      <c r="Z42" s="286">
        <v>0</v>
      </c>
      <c r="AA42" s="286">
        <v>0</v>
      </c>
      <c r="AB42" s="286">
        <v>0</v>
      </c>
    </row>
    <row r="43" spans="1:57" s="116" customFormat="1" ht="14.25" customHeight="1" x14ac:dyDescent="0.25">
      <c r="A43" s="244">
        <v>15</v>
      </c>
      <c r="B43" s="126">
        <f t="shared" si="14"/>
        <v>8.6208038138118255</v>
      </c>
      <c r="C43" s="126">
        <f t="shared" si="15"/>
        <v>10.312831389183456</v>
      </c>
      <c r="D43" s="126">
        <f t="shared" si="16"/>
        <v>6.9321338801428762</v>
      </c>
      <c r="E43" s="126"/>
      <c r="F43" s="126">
        <f t="shared" si="17"/>
        <v>31.550218340611352</v>
      </c>
      <c r="G43" s="126">
        <f t="shared" si="18"/>
        <v>33.3907056798623</v>
      </c>
      <c r="H43" s="126">
        <f t="shared" si="19"/>
        <v>28.35820895522388</v>
      </c>
      <c r="I43" s="126"/>
      <c r="J43" s="126">
        <f t="shared" si="20"/>
        <v>31.457127827459232</v>
      </c>
      <c r="K43" s="126">
        <f t="shared" si="21"/>
        <v>30.845323741007196</v>
      </c>
      <c r="L43" s="126">
        <f t="shared" si="22"/>
        <v>32.319391634980988</v>
      </c>
      <c r="M43" s="126"/>
      <c r="N43" s="126">
        <f t="shared" si="23"/>
        <v>7.8876170655567126</v>
      </c>
      <c r="O43" s="126">
        <f t="shared" si="24"/>
        <v>9.3829247675401515</v>
      </c>
      <c r="P43" s="126">
        <f t="shared" si="25"/>
        <v>6.4370643706437063</v>
      </c>
      <c r="Q43" s="126"/>
      <c r="R43" s="126">
        <f t="shared" si="26"/>
        <v>0.50782903089293274</v>
      </c>
      <c r="S43" s="126">
        <f t="shared" si="27"/>
        <v>0.57349833987322663</v>
      </c>
      <c r="T43" s="126">
        <f t="shared" si="28"/>
        <v>0.45021186440677968</v>
      </c>
      <c r="U43" s="126"/>
      <c r="V43" s="286">
        <f t="shared" ref="V43:V50" si="29">+V18/AY18*100</f>
        <v>0</v>
      </c>
      <c r="W43" s="286">
        <f t="shared" ref="W43:W50" si="30">+W18/AZ18*100</f>
        <v>0</v>
      </c>
      <c r="X43" s="286">
        <f t="shared" ref="X43:X50" si="31">+X18/BA18*100</f>
        <v>0</v>
      </c>
      <c r="Y43" s="286"/>
      <c r="Z43" s="286">
        <v>0</v>
      </c>
      <c r="AA43" s="286">
        <v>0</v>
      </c>
      <c r="AB43" s="286">
        <v>0</v>
      </c>
    </row>
    <row r="44" spans="1:57" s="116" customFormat="1" ht="14.25" customHeight="1" x14ac:dyDescent="0.25">
      <c r="A44" s="244">
        <v>16</v>
      </c>
      <c r="B44" s="126">
        <f t="shared" si="14"/>
        <v>7.2364182950397247</v>
      </c>
      <c r="C44" s="126">
        <f t="shared" si="15"/>
        <v>9.2840166369578139</v>
      </c>
      <c r="D44" s="126">
        <f t="shared" si="16"/>
        <v>5.3322282083160655</v>
      </c>
      <c r="E44" s="126"/>
      <c r="F44" s="126">
        <f t="shared" si="17"/>
        <v>29.72972972972973</v>
      </c>
      <c r="G44" s="126">
        <f t="shared" si="18"/>
        <v>35.97122302158273</v>
      </c>
      <c r="H44" s="126">
        <f t="shared" si="19"/>
        <v>19.277108433734941</v>
      </c>
      <c r="I44" s="126"/>
      <c r="J44" s="126">
        <f t="shared" si="20"/>
        <v>32.414698162729664</v>
      </c>
      <c r="K44" s="126">
        <f t="shared" si="21"/>
        <v>34.73451327433628</v>
      </c>
      <c r="L44" s="126">
        <f t="shared" si="22"/>
        <v>29.032258064516132</v>
      </c>
      <c r="M44" s="126"/>
      <c r="N44" s="126">
        <f t="shared" si="23"/>
        <v>23.410013531799727</v>
      </c>
      <c r="O44" s="126">
        <f t="shared" si="24"/>
        <v>25.757575757575758</v>
      </c>
      <c r="P44" s="126">
        <f t="shared" si="25"/>
        <v>20.161290322580644</v>
      </c>
      <c r="Q44" s="126"/>
      <c r="R44" s="126">
        <f t="shared" si="26"/>
        <v>5.7157658435503373</v>
      </c>
      <c r="S44" s="126">
        <f t="shared" si="27"/>
        <v>6.8290882244370614</v>
      </c>
      <c r="T44" s="126">
        <f t="shared" si="28"/>
        <v>4.7371836469824791</v>
      </c>
      <c r="U44" s="126"/>
      <c r="V44" s="126">
        <f t="shared" si="29"/>
        <v>0.38412291933418691</v>
      </c>
      <c r="W44" s="126">
        <f t="shared" si="30"/>
        <v>0.4887983706720978</v>
      </c>
      <c r="X44" s="126">
        <f t="shared" si="31"/>
        <v>0.29880478087649404</v>
      </c>
      <c r="Y44" s="126"/>
      <c r="Z44" s="286">
        <f t="shared" ref="Z44:Z52" si="32">+Z19/BC19*100</f>
        <v>0</v>
      </c>
      <c r="AA44" s="286">
        <f t="shared" ref="AA44:AA52" si="33">+AA19/BD19*100</f>
        <v>0</v>
      </c>
      <c r="AB44" s="286">
        <f t="shared" ref="AB44:AB52" si="34">+AB19/BE19*100</f>
        <v>0</v>
      </c>
    </row>
    <row r="45" spans="1:57" s="116" customFormat="1" ht="14.25" customHeight="1" x14ac:dyDescent="0.25">
      <c r="A45" s="244">
        <v>17</v>
      </c>
      <c r="B45" s="126">
        <f t="shared" si="14"/>
        <v>6.4898698731675184</v>
      </c>
      <c r="C45" s="126">
        <f t="shared" si="15"/>
        <v>8.6400552963538964</v>
      </c>
      <c r="D45" s="126">
        <f t="shared" si="16"/>
        <v>4.5318646734854449</v>
      </c>
      <c r="E45" s="126"/>
      <c r="F45" s="126">
        <f t="shared" si="17"/>
        <v>31.578947368421051</v>
      </c>
      <c r="G45" s="126">
        <f t="shared" si="18"/>
        <v>38.461538461538467</v>
      </c>
      <c r="H45" s="126">
        <f t="shared" si="19"/>
        <v>16.666666666666664</v>
      </c>
      <c r="I45" s="126"/>
      <c r="J45" s="126">
        <f t="shared" si="20"/>
        <v>32.307692307692307</v>
      </c>
      <c r="K45" s="126">
        <f t="shared" si="21"/>
        <v>32.786885245901637</v>
      </c>
      <c r="L45" s="126">
        <f t="shared" si="22"/>
        <v>31.506849315068493</v>
      </c>
      <c r="M45" s="126"/>
      <c r="N45" s="126">
        <f t="shared" si="23"/>
        <v>27.884615384615387</v>
      </c>
      <c r="O45" s="126">
        <f t="shared" si="24"/>
        <v>28.703703703703702</v>
      </c>
      <c r="P45" s="126">
        <f t="shared" si="25"/>
        <v>26.530612244897959</v>
      </c>
      <c r="Q45" s="126"/>
      <c r="R45" s="126">
        <f t="shared" si="26"/>
        <v>19.06862745098039</v>
      </c>
      <c r="S45" s="126">
        <f t="shared" si="27"/>
        <v>23.062381852551987</v>
      </c>
      <c r="T45" s="126">
        <f t="shared" si="28"/>
        <v>14.765784114052954</v>
      </c>
      <c r="U45" s="126"/>
      <c r="V45" s="126">
        <f t="shared" si="29"/>
        <v>3.3845514950166113</v>
      </c>
      <c r="W45" s="126">
        <f t="shared" si="30"/>
        <v>4.4208664898320071</v>
      </c>
      <c r="X45" s="126">
        <f t="shared" si="31"/>
        <v>2.4667188723570868</v>
      </c>
      <c r="Y45" s="126"/>
      <c r="Z45" s="126">
        <f t="shared" si="32"/>
        <v>0.2215330084182543</v>
      </c>
      <c r="AA45" s="126">
        <f t="shared" si="33"/>
        <v>0.40363269424823411</v>
      </c>
      <c r="AB45" s="126">
        <f t="shared" si="34"/>
        <v>7.8988941548183256E-2</v>
      </c>
    </row>
    <row r="46" spans="1:57" s="116" customFormat="1" ht="14.25" customHeight="1" x14ac:dyDescent="0.25">
      <c r="A46" s="244">
        <v>18</v>
      </c>
      <c r="B46" s="126">
        <f t="shared" si="14"/>
        <v>6.0713233127026225</v>
      </c>
      <c r="C46" s="126">
        <f t="shared" si="15"/>
        <v>7.5308641975308648</v>
      </c>
      <c r="D46" s="126">
        <f t="shared" si="16"/>
        <v>4.7377326565143827</v>
      </c>
      <c r="E46" s="126"/>
      <c r="F46" s="126">
        <f t="shared" si="17"/>
        <v>15.384615384615385</v>
      </c>
      <c r="G46" s="126">
        <f t="shared" si="18"/>
        <v>18.181818181818183</v>
      </c>
      <c r="H46" s="126">
        <f t="shared" si="19"/>
        <v>0</v>
      </c>
      <c r="I46" s="126"/>
      <c r="J46" s="126">
        <f t="shared" si="20"/>
        <v>20</v>
      </c>
      <c r="K46" s="126">
        <f t="shared" si="21"/>
        <v>22.727272727272727</v>
      </c>
      <c r="L46" s="126">
        <f t="shared" si="22"/>
        <v>15.384615384615385</v>
      </c>
      <c r="M46" s="126"/>
      <c r="N46" s="126">
        <f t="shared" si="23"/>
        <v>23.417721518987342</v>
      </c>
      <c r="O46" s="126">
        <f t="shared" si="24"/>
        <v>24.761904761904763</v>
      </c>
      <c r="P46" s="126">
        <f t="shared" si="25"/>
        <v>20.754716981132077</v>
      </c>
      <c r="Q46" s="126"/>
      <c r="R46" s="126">
        <f t="shared" si="26"/>
        <v>19.525801952580196</v>
      </c>
      <c r="S46" s="126">
        <f t="shared" si="27"/>
        <v>22.166246851385392</v>
      </c>
      <c r="T46" s="126">
        <f t="shared" si="28"/>
        <v>16.25</v>
      </c>
      <c r="U46" s="126"/>
      <c r="V46" s="126">
        <f t="shared" si="29"/>
        <v>9.973924380704041</v>
      </c>
      <c r="W46" s="126">
        <f t="shared" si="30"/>
        <v>10.25974025974026</v>
      </c>
      <c r="X46" s="126">
        <f t="shared" si="31"/>
        <v>9.6858638743455501</v>
      </c>
      <c r="Y46" s="126"/>
      <c r="Z46" s="126">
        <f t="shared" si="32"/>
        <v>1.6863016863016864</v>
      </c>
      <c r="AA46" s="126">
        <f t="shared" si="33"/>
        <v>2.2739018087855296</v>
      </c>
      <c r="AB46" s="126">
        <f t="shared" si="34"/>
        <v>1.2113617376775272</v>
      </c>
    </row>
    <row r="47" spans="1:57" s="116" customFormat="1" ht="14.25" customHeight="1" x14ac:dyDescent="0.25">
      <c r="A47" s="244">
        <v>19</v>
      </c>
      <c r="B47" s="126">
        <f t="shared" si="14"/>
        <v>8.2015810276679844</v>
      </c>
      <c r="C47" s="126">
        <f t="shared" si="15"/>
        <v>9.7765363128491618</v>
      </c>
      <c r="D47" s="126">
        <f t="shared" si="16"/>
        <v>6.4210526315789469</v>
      </c>
      <c r="E47" s="126"/>
      <c r="F47" s="286">
        <f t="shared" si="17"/>
        <v>0</v>
      </c>
      <c r="G47" s="286">
        <f t="shared" si="18"/>
        <v>0</v>
      </c>
      <c r="H47" s="286">
        <f t="shared" si="19"/>
        <v>0</v>
      </c>
      <c r="I47" s="126"/>
      <c r="J47" s="126">
        <f t="shared" si="20"/>
        <v>75</v>
      </c>
      <c r="K47" s="126">
        <f t="shared" si="21"/>
        <v>50</v>
      </c>
      <c r="L47" s="126">
        <f t="shared" si="22"/>
        <v>100</v>
      </c>
      <c r="M47" s="126"/>
      <c r="N47" s="126">
        <f t="shared" si="23"/>
        <v>28.125</v>
      </c>
      <c r="O47" s="126">
        <f t="shared" si="24"/>
        <v>35</v>
      </c>
      <c r="P47" s="126">
        <f t="shared" si="25"/>
        <v>16.666666666666664</v>
      </c>
      <c r="Q47" s="126"/>
      <c r="R47" s="126">
        <f t="shared" si="26"/>
        <v>17.467248908296941</v>
      </c>
      <c r="S47" s="126">
        <f t="shared" si="27"/>
        <v>16.551724137931036</v>
      </c>
      <c r="T47" s="126">
        <f t="shared" si="28"/>
        <v>19.047619047619047</v>
      </c>
      <c r="U47" s="126"/>
      <c r="V47" s="126">
        <f t="shared" si="29"/>
        <v>10.642201834862385</v>
      </c>
      <c r="W47" s="126">
        <f t="shared" si="30"/>
        <v>12.621359223300971</v>
      </c>
      <c r="X47" s="126">
        <f t="shared" si="31"/>
        <v>8.0508474576271176</v>
      </c>
      <c r="Y47" s="126"/>
      <c r="Z47" s="126">
        <f t="shared" si="32"/>
        <v>4.6280991735537187</v>
      </c>
      <c r="AA47" s="126">
        <f t="shared" si="33"/>
        <v>5.7142857142857144</v>
      </c>
      <c r="AB47" s="126">
        <f t="shared" si="34"/>
        <v>3.5772357723577239</v>
      </c>
    </row>
    <row r="48" spans="1:57" s="116" customFormat="1" ht="14.25" customHeight="1" x14ac:dyDescent="0.25">
      <c r="A48" s="244">
        <v>20</v>
      </c>
      <c r="B48" s="126">
        <f t="shared" si="14"/>
        <v>8.5714285714285712</v>
      </c>
      <c r="C48" s="126">
        <f t="shared" si="15"/>
        <v>8.7855297157622729</v>
      </c>
      <c r="D48" s="126">
        <f t="shared" si="16"/>
        <v>8.2304526748971192</v>
      </c>
      <c r="E48" s="126"/>
      <c r="F48" s="286">
        <v>0</v>
      </c>
      <c r="G48" s="286">
        <v>0</v>
      </c>
      <c r="H48" s="286">
        <v>0</v>
      </c>
      <c r="I48" s="126"/>
      <c r="J48" s="286">
        <v>0</v>
      </c>
      <c r="K48" s="286">
        <v>0</v>
      </c>
      <c r="L48" s="286">
        <v>0</v>
      </c>
      <c r="M48" s="126"/>
      <c r="N48" s="126">
        <f t="shared" si="23"/>
        <v>20</v>
      </c>
      <c r="O48" s="126">
        <f t="shared" si="24"/>
        <v>25</v>
      </c>
      <c r="P48" s="126">
        <f t="shared" si="25"/>
        <v>0</v>
      </c>
      <c r="Q48" s="126"/>
      <c r="R48" s="126">
        <f t="shared" si="26"/>
        <v>11.475409836065573</v>
      </c>
      <c r="S48" s="126">
        <f t="shared" si="27"/>
        <v>10</v>
      </c>
      <c r="T48" s="126">
        <f t="shared" si="28"/>
        <v>14.285714285714285</v>
      </c>
      <c r="U48" s="126"/>
      <c r="V48" s="126">
        <f t="shared" si="29"/>
        <v>14.40677966101695</v>
      </c>
      <c r="W48" s="126">
        <f t="shared" si="30"/>
        <v>16.666666666666664</v>
      </c>
      <c r="X48" s="126">
        <f t="shared" si="31"/>
        <v>10</v>
      </c>
      <c r="Y48" s="126"/>
      <c r="Z48" s="126">
        <f t="shared" si="32"/>
        <v>6.531531531531531</v>
      </c>
      <c r="AA48" s="126">
        <f t="shared" si="33"/>
        <v>6.0377358490566042</v>
      </c>
      <c r="AB48" s="126">
        <f t="shared" si="34"/>
        <v>7.2625698324022352</v>
      </c>
    </row>
    <row r="49" spans="1:28" s="116" customFormat="1" ht="14.25" customHeight="1" x14ac:dyDescent="0.25">
      <c r="A49" s="244">
        <v>21</v>
      </c>
      <c r="B49" s="126">
        <f t="shared" si="14"/>
        <v>6.4171122994652414</v>
      </c>
      <c r="C49" s="126">
        <f t="shared" si="15"/>
        <v>5.8823529411764701</v>
      </c>
      <c r="D49" s="126">
        <f t="shared" si="16"/>
        <v>7.3529411764705888</v>
      </c>
      <c r="E49" s="126"/>
      <c r="F49" s="286">
        <v>0</v>
      </c>
      <c r="G49" s="286">
        <v>0</v>
      </c>
      <c r="H49" s="286">
        <v>0</v>
      </c>
      <c r="I49" s="126"/>
      <c r="J49" s="286">
        <v>0</v>
      </c>
      <c r="K49" s="286">
        <v>0</v>
      </c>
      <c r="L49" s="286">
        <v>0</v>
      </c>
      <c r="M49" s="126"/>
      <c r="N49" s="286">
        <v>0</v>
      </c>
      <c r="O49" s="286">
        <v>0</v>
      </c>
      <c r="P49" s="286">
        <v>0</v>
      </c>
      <c r="Q49" s="126"/>
      <c r="R49" s="126">
        <f t="shared" si="26"/>
        <v>18.75</v>
      </c>
      <c r="S49" s="126">
        <f t="shared" si="27"/>
        <v>22.222222222222221</v>
      </c>
      <c r="T49" s="126">
        <f t="shared" si="28"/>
        <v>14.285714285714285</v>
      </c>
      <c r="U49" s="126"/>
      <c r="V49" s="126">
        <f t="shared" si="29"/>
        <v>6.3829787234042552</v>
      </c>
      <c r="W49" s="126">
        <f t="shared" si="30"/>
        <v>6.4516129032258061</v>
      </c>
      <c r="X49" s="126">
        <f t="shared" si="31"/>
        <v>6.25</v>
      </c>
      <c r="Y49" s="126"/>
      <c r="Z49" s="126">
        <f t="shared" si="32"/>
        <v>4.9586776859504136</v>
      </c>
      <c r="AA49" s="126">
        <f t="shared" si="33"/>
        <v>3.8961038961038961</v>
      </c>
      <c r="AB49" s="126">
        <f t="shared" si="34"/>
        <v>6.8181818181818175</v>
      </c>
    </row>
    <row r="50" spans="1:28" s="116" customFormat="1" ht="14.25" customHeight="1" x14ac:dyDescent="0.25">
      <c r="A50" s="244">
        <v>22</v>
      </c>
      <c r="B50" s="126">
        <f t="shared" si="14"/>
        <v>8.3333333333333321</v>
      </c>
      <c r="C50" s="126">
        <f t="shared" si="15"/>
        <v>4.3478260869565215</v>
      </c>
      <c r="D50" s="126">
        <f t="shared" si="16"/>
        <v>12</v>
      </c>
      <c r="E50" s="126"/>
      <c r="F50" s="286">
        <v>0</v>
      </c>
      <c r="G50" s="286">
        <v>0</v>
      </c>
      <c r="H50" s="286">
        <v>0</v>
      </c>
      <c r="I50" s="126"/>
      <c r="J50" s="286">
        <v>0</v>
      </c>
      <c r="K50" s="286">
        <v>0</v>
      </c>
      <c r="L50" s="286">
        <v>0</v>
      </c>
      <c r="M50" s="126"/>
      <c r="N50" s="286">
        <v>0</v>
      </c>
      <c r="O50" s="286">
        <v>0</v>
      </c>
      <c r="P50" s="286">
        <v>0</v>
      </c>
      <c r="Q50" s="126"/>
      <c r="R50" s="286">
        <f t="shared" si="26"/>
        <v>0</v>
      </c>
      <c r="S50" s="286">
        <f t="shared" si="27"/>
        <v>0</v>
      </c>
      <c r="T50" s="286">
        <f t="shared" si="28"/>
        <v>0</v>
      </c>
      <c r="U50" s="126"/>
      <c r="V50" s="126">
        <f t="shared" si="29"/>
        <v>11.111111111111111</v>
      </c>
      <c r="W50" s="126">
        <f t="shared" si="30"/>
        <v>0</v>
      </c>
      <c r="X50" s="126">
        <f t="shared" si="31"/>
        <v>16.666666666666664</v>
      </c>
      <c r="Y50" s="126"/>
      <c r="Z50" s="126">
        <f t="shared" si="32"/>
        <v>8.5714285714285712</v>
      </c>
      <c r="AA50" s="126">
        <f t="shared" si="33"/>
        <v>5.5555555555555554</v>
      </c>
      <c r="AB50" s="126">
        <f t="shared" si="34"/>
        <v>11.76470588235294</v>
      </c>
    </row>
    <row r="51" spans="1:28" s="116" customFormat="1" ht="14.25" customHeight="1" x14ac:dyDescent="0.25">
      <c r="A51" s="244">
        <v>23</v>
      </c>
      <c r="B51" s="286">
        <f t="shared" si="14"/>
        <v>0</v>
      </c>
      <c r="C51" s="286">
        <f t="shared" si="15"/>
        <v>0</v>
      </c>
      <c r="D51" s="286">
        <f t="shared" si="16"/>
        <v>0</v>
      </c>
      <c r="E51" s="286"/>
      <c r="F51" s="286">
        <v>0</v>
      </c>
      <c r="G51" s="286">
        <v>0</v>
      </c>
      <c r="H51" s="286">
        <v>0</v>
      </c>
      <c r="I51" s="286"/>
      <c r="J51" s="286">
        <v>0</v>
      </c>
      <c r="K51" s="286">
        <v>0</v>
      </c>
      <c r="L51" s="286">
        <v>0</v>
      </c>
      <c r="M51" s="286"/>
      <c r="N51" s="286">
        <v>0</v>
      </c>
      <c r="O51" s="286">
        <v>0</v>
      </c>
      <c r="P51" s="286">
        <v>0</v>
      </c>
      <c r="Q51" s="286"/>
      <c r="R51" s="286">
        <v>0</v>
      </c>
      <c r="S51" s="286">
        <v>0</v>
      </c>
      <c r="T51" s="286">
        <v>0</v>
      </c>
      <c r="U51" s="286"/>
      <c r="V51" s="286">
        <v>0</v>
      </c>
      <c r="W51" s="286">
        <v>0</v>
      </c>
      <c r="X51" s="286">
        <v>0</v>
      </c>
      <c r="Y51" s="286"/>
      <c r="Z51" s="286">
        <f t="shared" si="32"/>
        <v>0</v>
      </c>
      <c r="AA51" s="286">
        <f t="shared" si="33"/>
        <v>0</v>
      </c>
      <c r="AB51" s="286">
        <f t="shared" si="34"/>
        <v>0</v>
      </c>
    </row>
    <row r="52" spans="1:28" s="116" customFormat="1" ht="14.25" customHeight="1" x14ac:dyDescent="0.25">
      <c r="A52" s="244">
        <v>24</v>
      </c>
      <c r="B52" s="286">
        <f t="shared" si="14"/>
        <v>0</v>
      </c>
      <c r="C52" s="286">
        <f t="shared" si="15"/>
        <v>0</v>
      </c>
      <c r="D52" s="286">
        <f t="shared" si="16"/>
        <v>0</v>
      </c>
      <c r="E52" s="286"/>
      <c r="F52" s="286">
        <v>0</v>
      </c>
      <c r="G52" s="286">
        <v>0</v>
      </c>
      <c r="H52" s="286">
        <v>0</v>
      </c>
      <c r="I52" s="286"/>
      <c r="J52" s="286">
        <v>0</v>
      </c>
      <c r="K52" s="286">
        <v>0</v>
      </c>
      <c r="L52" s="286">
        <v>0</v>
      </c>
      <c r="M52" s="286"/>
      <c r="N52" s="286">
        <v>0</v>
      </c>
      <c r="O52" s="286">
        <v>0</v>
      </c>
      <c r="P52" s="286">
        <v>0</v>
      </c>
      <c r="Q52" s="286"/>
      <c r="R52" s="286">
        <v>0</v>
      </c>
      <c r="S52" s="286">
        <v>0</v>
      </c>
      <c r="T52" s="286">
        <v>0</v>
      </c>
      <c r="U52" s="286"/>
      <c r="V52" s="286">
        <v>0</v>
      </c>
      <c r="W52" s="286">
        <v>0</v>
      </c>
      <c r="X52" s="286">
        <v>0</v>
      </c>
      <c r="Y52" s="286"/>
      <c r="Z52" s="286">
        <f t="shared" si="32"/>
        <v>0</v>
      </c>
      <c r="AA52" s="286">
        <f t="shared" si="33"/>
        <v>0</v>
      </c>
      <c r="AB52" s="286">
        <f t="shared" si="34"/>
        <v>0</v>
      </c>
    </row>
    <row r="53" spans="1:28" s="116" customFormat="1" ht="14.25" customHeight="1" x14ac:dyDescent="0.25">
      <c r="A53" s="244" t="s">
        <v>43</v>
      </c>
      <c r="B53" s="286">
        <f t="shared" si="14"/>
        <v>0</v>
      </c>
      <c r="C53" s="286">
        <f t="shared" si="15"/>
        <v>0</v>
      </c>
      <c r="D53" s="286">
        <f t="shared" si="16"/>
        <v>0</v>
      </c>
      <c r="E53" s="286"/>
      <c r="F53" s="286">
        <v>0</v>
      </c>
      <c r="G53" s="286">
        <v>0</v>
      </c>
      <c r="H53" s="286">
        <v>0</v>
      </c>
      <c r="I53" s="286"/>
      <c r="J53" s="286">
        <v>0</v>
      </c>
      <c r="K53" s="286">
        <v>0</v>
      </c>
      <c r="L53" s="286">
        <v>0</v>
      </c>
      <c r="M53" s="286"/>
      <c r="N53" s="286">
        <v>0</v>
      </c>
      <c r="O53" s="286">
        <v>0</v>
      </c>
      <c r="P53" s="286">
        <v>0</v>
      </c>
      <c r="Q53" s="286"/>
      <c r="R53" s="286">
        <v>0</v>
      </c>
      <c r="S53" s="286">
        <v>0</v>
      </c>
      <c r="T53" s="286">
        <v>0</v>
      </c>
      <c r="U53" s="286"/>
      <c r="V53" s="286">
        <v>0</v>
      </c>
      <c r="W53" s="286">
        <v>0</v>
      </c>
      <c r="X53" s="286">
        <v>0</v>
      </c>
      <c r="Y53" s="286"/>
      <c r="Z53" s="286">
        <v>0</v>
      </c>
      <c r="AA53" s="286">
        <v>0</v>
      </c>
      <c r="AB53" s="286">
        <v>0</v>
      </c>
    </row>
    <row r="54" spans="1:28" s="116" customFormat="1" ht="14.25" customHeight="1" x14ac:dyDescent="0.25">
      <c r="A54" s="244" t="s">
        <v>44</v>
      </c>
      <c r="B54" s="286">
        <v>0</v>
      </c>
      <c r="C54" s="286">
        <v>0</v>
      </c>
      <c r="D54" s="286">
        <v>0</v>
      </c>
      <c r="E54" s="286"/>
      <c r="F54" s="286">
        <v>0</v>
      </c>
      <c r="G54" s="286">
        <v>0</v>
      </c>
      <c r="H54" s="286">
        <v>0</v>
      </c>
      <c r="I54" s="286"/>
      <c r="J54" s="286">
        <v>0</v>
      </c>
      <c r="K54" s="286">
        <v>0</v>
      </c>
      <c r="L54" s="286">
        <v>0</v>
      </c>
      <c r="M54" s="286"/>
      <c r="N54" s="286">
        <v>0</v>
      </c>
      <c r="O54" s="286">
        <v>0</v>
      </c>
      <c r="P54" s="286">
        <v>0</v>
      </c>
      <c r="Q54" s="286"/>
      <c r="R54" s="286">
        <v>0</v>
      </c>
      <c r="S54" s="286">
        <v>0</v>
      </c>
      <c r="T54" s="286">
        <v>0</v>
      </c>
      <c r="U54" s="286"/>
      <c r="V54" s="286">
        <v>0</v>
      </c>
      <c r="W54" s="286">
        <v>0</v>
      </c>
      <c r="X54" s="286">
        <v>0</v>
      </c>
      <c r="Y54" s="286"/>
      <c r="Z54" s="286">
        <v>0</v>
      </c>
      <c r="AA54" s="286">
        <v>0</v>
      </c>
      <c r="AB54" s="286">
        <v>0</v>
      </c>
    </row>
    <row r="55" spans="1:28" s="116" customFormat="1" ht="14.25" customHeight="1" x14ac:dyDescent="0.25">
      <c r="A55" s="244" t="s">
        <v>45</v>
      </c>
      <c r="B55" s="286">
        <v>0</v>
      </c>
      <c r="C55" s="286">
        <v>0</v>
      </c>
      <c r="D55" s="286">
        <v>0</v>
      </c>
      <c r="E55" s="286"/>
      <c r="F55" s="286">
        <v>0</v>
      </c>
      <c r="G55" s="286">
        <v>0</v>
      </c>
      <c r="H55" s="286">
        <v>0</v>
      </c>
      <c r="I55" s="286"/>
      <c r="J55" s="286">
        <v>0</v>
      </c>
      <c r="K55" s="286">
        <v>0</v>
      </c>
      <c r="L55" s="286">
        <v>0</v>
      </c>
      <c r="M55" s="286"/>
      <c r="N55" s="286">
        <v>0</v>
      </c>
      <c r="O55" s="286">
        <v>0</v>
      </c>
      <c r="P55" s="286">
        <v>0</v>
      </c>
      <c r="Q55" s="286"/>
      <c r="R55" s="286">
        <v>0</v>
      </c>
      <c r="S55" s="286">
        <v>0</v>
      </c>
      <c r="T55" s="286">
        <v>0</v>
      </c>
      <c r="U55" s="286"/>
      <c r="V55" s="286">
        <v>0</v>
      </c>
      <c r="W55" s="286">
        <v>0</v>
      </c>
      <c r="X55" s="286">
        <v>0</v>
      </c>
      <c r="Y55" s="286"/>
      <c r="Z55" s="286">
        <v>0</v>
      </c>
      <c r="AA55" s="286">
        <v>0</v>
      </c>
      <c r="AB55" s="286">
        <v>0</v>
      </c>
    </row>
    <row r="56" spans="1:28" s="116" customFormat="1" ht="14.25" customHeight="1" x14ac:dyDescent="0.25">
      <c r="A56" s="244" t="s">
        <v>46</v>
      </c>
      <c r="B56" s="286">
        <v>0</v>
      </c>
      <c r="C56" s="286">
        <v>0</v>
      </c>
      <c r="D56" s="286">
        <v>0</v>
      </c>
      <c r="E56" s="286"/>
      <c r="F56" s="286">
        <v>0</v>
      </c>
      <c r="G56" s="286">
        <v>0</v>
      </c>
      <c r="H56" s="286">
        <v>0</v>
      </c>
      <c r="I56" s="286"/>
      <c r="J56" s="286">
        <v>0</v>
      </c>
      <c r="K56" s="286">
        <v>0</v>
      </c>
      <c r="L56" s="286">
        <v>0</v>
      </c>
      <c r="M56" s="286"/>
      <c r="N56" s="286">
        <v>0</v>
      </c>
      <c r="O56" s="286">
        <v>0</v>
      </c>
      <c r="P56" s="286">
        <v>0</v>
      </c>
      <c r="Q56" s="286"/>
      <c r="R56" s="286">
        <v>0</v>
      </c>
      <c r="S56" s="286">
        <v>0</v>
      </c>
      <c r="T56" s="286">
        <v>0</v>
      </c>
      <c r="U56" s="286"/>
      <c r="V56" s="286">
        <v>0</v>
      </c>
      <c r="W56" s="286">
        <v>0</v>
      </c>
      <c r="X56" s="286">
        <v>0</v>
      </c>
      <c r="Y56" s="286"/>
      <c r="Z56" s="286">
        <v>0</v>
      </c>
      <c r="AA56" s="286">
        <v>0</v>
      </c>
      <c r="AB56" s="286">
        <v>0</v>
      </c>
    </row>
    <row r="57" spans="1:28" s="116" customFormat="1" ht="14.25" customHeight="1" x14ac:dyDescent="0.25">
      <c r="A57" s="244" t="s">
        <v>97</v>
      </c>
      <c r="B57" s="286">
        <v>0</v>
      </c>
      <c r="C57" s="286">
        <v>0</v>
      </c>
      <c r="D57" s="286">
        <v>0</v>
      </c>
      <c r="E57" s="286"/>
      <c r="F57" s="286">
        <v>0</v>
      </c>
      <c r="G57" s="286">
        <v>0</v>
      </c>
      <c r="H57" s="286">
        <v>0</v>
      </c>
      <c r="I57" s="286"/>
      <c r="J57" s="286">
        <v>0</v>
      </c>
      <c r="K57" s="286">
        <v>0</v>
      </c>
      <c r="L57" s="286">
        <v>0</v>
      </c>
      <c r="M57" s="286"/>
      <c r="N57" s="286">
        <v>0</v>
      </c>
      <c r="O57" s="286">
        <v>0</v>
      </c>
      <c r="P57" s="286">
        <v>0</v>
      </c>
      <c r="Q57" s="286"/>
      <c r="R57" s="286">
        <v>0</v>
      </c>
      <c r="S57" s="286">
        <v>0</v>
      </c>
      <c r="T57" s="286">
        <v>0</v>
      </c>
      <c r="U57" s="286"/>
      <c r="V57" s="286">
        <v>0</v>
      </c>
      <c r="W57" s="286">
        <v>0</v>
      </c>
      <c r="X57" s="286">
        <v>0</v>
      </c>
      <c r="Y57" s="286"/>
      <c r="Z57" s="286">
        <v>0</v>
      </c>
      <c r="AA57" s="286">
        <v>0</v>
      </c>
      <c r="AB57" s="286">
        <v>0</v>
      </c>
    </row>
    <row r="58" spans="1:28" s="116" customFormat="1" ht="14.25" customHeight="1" thickBot="1" x14ac:dyDescent="0.3">
      <c r="A58" s="246" t="s">
        <v>48</v>
      </c>
      <c r="B58" s="286">
        <v>0</v>
      </c>
      <c r="C58" s="286">
        <v>0</v>
      </c>
      <c r="D58" s="286">
        <v>0</v>
      </c>
      <c r="E58" s="286"/>
      <c r="F58" s="286">
        <v>0</v>
      </c>
      <c r="G58" s="286">
        <v>0</v>
      </c>
      <c r="H58" s="286">
        <v>0</v>
      </c>
      <c r="I58" s="286"/>
      <c r="J58" s="286">
        <v>0</v>
      </c>
      <c r="K58" s="286">
        <v>0</v>
      </c>
      <c r="L58" s="286">
        <v>0</v>
      </c>
      <c r="M58" s="286"/>
      <c r="N58" s="286">
        <v>0</v>
      </c>
      <c r="O58" s="286">
        <v>0</v>
      </c>
      <c r="P58" s="286">
        <v>0</v>
      </c>
      <c r="Q58" s="286"/>
      <c r="R58" s="286">
        <v>0</v>
      </c>
      <c r="S58" s="286">
        <v>0</v>
      </c>
      <c r="T58" s="286">
        <v>0</v>
      </c>
      <c r="U58" s="286"/>
      <c r="V58" s="286">
        <v>0</v>
      </c>
      <c r="W58" s="286">
        <v>0</v>
      </c>
      <c r="X58" s="286">
        <v>0</v>
      </c>
      <c r="Y58" s="286"/>
      <c r="Z58" s="286">
        <v>0</v>
      </c>
      <c r="AA58" s="286">
        <v>0</v>
      </c>
      <c r="AB58" s="286">
        <v>0</v>
      </c>
    </row>
    <row r="59" spans="1:28" ht="14.25" customHeight="1" x14ac:dyDescent="0.25">
      <c r="A59" s="314" t="s">
        <v>140</v>
      </c>
      <c r="B59" s="314"/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</row>
    <row r="60" spans="1:28" ht="14.25" customHeight="1" x14ac:dyDescent="0.25">
      <c r="A60" s="328" t="s">
        <v>116</v>
      </c>
      <c r="B60" s="328"/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</row>
  </sheetData>
  <mergeCells count="32">
    <mergeCell ref="A60:AB60"/>
    <mergeCell ref="F8:H8"/>
    <mergeCell ref="B8:D8"/>
    <mergeCell ref="A3:AB3"/>
    <mergeCell ref="A4:AB4"/>
    <mergeCell ref="A5:AB5"/>
    <mergeCell ref="A6:AB6"/>
    <mergeCell ref="A8:A9"/>
    <mergeCell ref="Z8:AB8"/>
    <mergeCell ref="V8:X8"/>
    <mergeCell ref="R8:T8"/>
    <mergeCell ref="N8:P8"/>
    <mergeCell ref="J8:L8"/>
    <mergeCell ref="A59:AB59"/>
    <mergeCell ref="A10:AB10"/>
    <mergeCell ref="A35:AB35"/>
    <mergeCell ref="AD6:BD6"/>
    <mergeCell ref="AD7:BD7"/>
    <mergeCell ref="AD8:BE8"/>
    <mergeCell ref="AD9:AD10"/>
    <mergeCell ref="AE9:AG9"/>
    <mergeCell ref="AI9:AK9"/>
    <mergeCell ref="AM9:AO9"/>
    <mergeCell ref="AQ9:AS9"/>
    <mergeCell ref="AU9:AW9"/>
    <mergeCell ref="AY9:BA9"/>
    <mergeCell ref="BC9:BE9"/>
    <mergeCell ref="A1:AB1"/>
    <mergeCell ref="A2:AB2"/>
    <mergeCell ref="AD3:BD3"/>
    <mergeCell ref="AD4:BD4"/>
    <mergeCell ref="AD5:BD5"/>
  </mergeCells>
  <hyperlinks>
    <hyperlink ref="BG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74" orientation="portrait" horizontalDpi="300" verticalDpi="300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90"/>
  <sheetViews>
    <sheetView zoomScaleNormal="100" zoomScaleSheetLayoutView="100" workbookViewId="0">
      <selection activeCell="BG36" sqref="BG36"/>
    </sheetView>
  </sheetViews>
  <sheetFormatPr baseColWidth="10" defaultRowHeight="12.75" x14ac:dyDescent="0.25"/>
  <cols>
    <col min="1" max="1" width="16.140625" style="4" customWidth="1"/>
    <col min="2" max="2" width="6.42578125" style="4" bestFit="1" customWidth="1"/>
    <col min="3" max="3" width="6.140625" style="4" bestFit="1" customWidth="1"/>
    <col min="4" max="4" width="5.85546875" style="4" bestFit="1" customWidth="1"/>
    <col min="5" max="5" width="1.7109375" style="4" customWidth="1"/>
    <col min="6" max="6" width="6.140625" style="4" bestFit="1" customWidth="1"/>
    <col min="7" max="7" width="5.42578125" style="4" customWidth="1"/>
    <col min="8" max="8" width="5" style="4" customWidth="1"/>
    <col min="9" max="9" width="1.7109375" style="4" customWidth="1"/>
    <col min="10" max="10" width="5.7109375" style="4" customWidth="1"/>
    <col min="11" max="11" width="5.42578125" style="4" customWidth="1"/>
    <col min="12" max="12" width="5" style="4" customWidth="1"/>
    <col min="13" max="13" width="1.7109375" style="4" customWidth="1"/>
    <col min="14" max="16" width="4.7109375" style="4" customWidth="1"/>
    <col min="17" max="17" width="1.7109375" style="4" customWidth="1"/>
    <col min="18" max="20" width="4.7109375" style="4" customWidth="1"/>
    <col min="21" max="21" width="1.7109375" style="4" customWidth="1"/>
    <col min="22" max="24" width="4.7109375" style="4" customWidth="1"/>
    <col min="25" max="25" width="1.7109375" style="4" customWidth="1"/>
    <col min="26" max="28" width="4.7109375" style="4" customWidth="1"/>
    <col min="29" max="29" width="8.85546875" style="4" customWidth="1"/>
    <col min="30" max="30" width="12" style="8" hidden="1" customWidth="1"/>
    <col min="31" max="33" width="6" style="24" hidden="1" customWidth="1"/>
    <col min="34" max="34" width="1.7109375" style="24" hidden="1" customWidth="1"/>
    <col min="35" max="35" width="6.140625" style="24" hidden="1" customWidth="1"/>
    <col min="36" max="37" width="5.140625" style="24" hidden="1" customWidth="1"/>
    <col min="38" max="38" width="1.7109375" style="24" hidden="1" customWidth="1"/>
    <col min="39" max="41" width="5" style="24" hidden="1" customWidth="1"/>
    <col min="42" max="42" width="1.7109375" style="24" hidden="1" customWidth="1"/>
    <col min="43" max="45" width="5" style="24" hidden="1" customWidth="1"/>
    <col min="46" max="46" width="1.7109375" style="24" hidden="1" customWidth="1"/>
    <col min="47" max="49" width="5" style="24" hidden="1" customWidth="1"/>
    <col min="50" max="50" width="1.7109375" style="24" hidden="1" customWidth="1"/>
    <col min="51" max="53" width="5.140625" style="24" hidden="1" customWidth="1"/>
    <col min="54" max="54" width="1.7109375" style="24" hidden="1" customWidth="1"/>
    <col min="55" max="56" width="5" style="24" hidden="1" customWidth="1"/>
    <col min="57" max="57" width="5.28515625" style="24" hidden="1" customWidth="1"/>
    <col min="58" max="58" width="11.42578125" style="4" customWidth="1"/>
    <col min="59" max="256" width="11.42578125" style="4"/>
    <col min="257" max="257" width="16.140625" style="4" customWidth="1"/>
    <col min="258" max="258" width="6" style="4" customWidth="1"/>
    <col min="259" max="259" width="6" style="4" bestFit="1" customWidth="1"/>
    <col min="260" max="260" width="5.7109375" style="4" bestFit="1" customWidth="1"/>
    <col min="261" max="261" width="1.7109375" style="4" customWidth="1"/>
    <col min="262" max="262" width="6" style="4" bestFit="1" customWidth="1"/>
    <col min="263" max="264" width="5" style="4" customWidth="1"/>
    <col min="265" max="265" width="1.7109375" style="4" customWidth="1"/>
    <col min="266" max="268" width="5" style="4" customWidth="1"/>
    <col min="269" max="269" width="1.7109375" style="4" customWidth="1"/>
    <col min="270" max="272" width="5.140625" style="4" bestFit="1" customWidth="1"/>
    <col min="273" max="273" width="1.7109375" style="4" customWidth="1"/>
    <col min="274" max="276" width="5.140625" style="4" bestFit="1" customWidth="1"/>
    <col min="277" max="277" width="1.7109375" style="4" customWidth="1"/>
    <col min="278" max="280" width="5.140625" style="4" bestFit="1" customWidth="1"/>
    <col min="281" max="281" width="1.7109375" style="4" customWidth="1"/>
    <col min="282" max="282" width="4.85546875" style="4" bestFit="1" customWidth="1"/>
    <col min="283" max="284" width="4.42578125" style="4" customWidth="1"/>
    <col min="285" max="285" width="8.85546875" style="4" customWidth="1"/>
    <col min="286" max="286" width="12" style="4" customWidth="1"/>
    <col min="287" max="289" width="6" style="4" customWidth="1"/>
    <col min="290" max="290" width="1.7109375" style="4" customWidth="1"/>
    <col min="291" max="291" width="6.140625" style="4" customWidth="1"/>
    <col min="292" max="293" width="5.140625" style="4" customWidth="1"/>
    <col min="294" max="294" width="1.7109375" style="4" customWidth="1"/>
    <col min="295" max="297" width="5" style="4" customWidth="1"/>
    <col min="298" max="298" width="1.7109375" style="4" customWidth="1"/>
    <col min="299" max="301" width="5" style="4" customWidth="1"/>
    <col min="302" max="302" width="1.7109375" style="4" customWidth="1"/>
    <col min="303" max="305" width="5" style="4" customWidth="1"/>
    <col min="306" max="306" width="1.7109375" style="4" customWidth="1"/>
    <col min="307" max="309" width="5.140625" style="4" customWidth="1"/>
    <col min="310" max="310" width="1.7109375" style="4" customWidth="1"/>
    <col min="311" max="312" width="5" style="4" customWidth="1"/>
    <col min="313" max="313" width="5.28515625" style="4" customWidth="1"/>
    <col min="314" max="512" width="11.42578125" style="4"/>
    <col min="513" max="513" width="16.140625" style="4" customWidth="1"/>
    <col min="514" max="514" width="6" style="4" customWidth="1"/>
    <col min="515" max="515" width="6" style="4" bestFit="1" customWidth="1"/>
    <col min="516" max="516" width="5.7109375" style="4" bestFit="1" customWidth="1"/>
    <col min="517" max="517" width="1.7109375" style="4" customWidth="1"/>
    <col min="518" max="518" width="6" style="4" bestFit="1" customWidth="1"/>
    <col min="519" max="520" width="5" style="4" customWidth="1"/>
    <col min="521" max="521" width="1.7109375" style="4" customWidth="1"/>
    <col min="522" max="524" width="5" style="4" customWidth="1"/>
    <col min="525" max="525" width="1.7109375" style="4" customWidth="1"/>
    <col min="526" max="528" width="5.140625" style="4" bestFit="1" customWidth="1"/>
    <col min="529" max="529" width="1.7109375" style="4" customWidth="1"/>
    <col min="530" max="532" width="5.140625" style="4" bestFit="1" customWidth="1"/>
    <col min="533" max="533" width="1.7109375" style="4" customWidth="1"/>
    <col min="534" max="536" width="5.140625" style="4" bestFit="1" customWidth="1"/>
    <col min="537" max="537" width="1.7109375" style="4" customWidth="1"/>
    <col min="538" max="538" width="4.85546875" style="4" bestFit="1" customWidth="1"/>
    <col min="539" max="540" width="4.42578125" style="4" customWidth="1"/>
    <col min="541" max="541" width="8.85546875" style="4" customWidth="1"/>
    <col min="542" max="542" width="12" style="4" customWidth="1"/>
    <col min="543" max="545" width="6" style="4" customWidth="1"/>
    <col min="546" max="546" width="1.7109375" style="4" customWidth="1"/>
    <col min="547" max="547" width="6.140625" style="4" customWidth="1"/>
    <col min="548" max="549" width="5.140625" style="4" customWidth="1"/>
    <col min="550" max="550" width="1.7109375" style="4" customWidth="1"/>
    <col min="551" max="553" width="5" style="4" customWidth="1"/>
    <col min="554" max="554" width="1.7109375" style="4" customWidth="1"/>
    <col min="555" max="557" width="5" style="4" customWidth="1"/>
    <col min="558" max="558" width="1.7109375" style="4" customWidth="1"/>
    <col min="559" max="561" width="5" style="4" customWidth="1"/>
    <col min="562" max="562" width="1.7109375" style="4" customWidth="1"/>
    <col min="563" max="565" width="5.140625" style="4" customWidth="1"/>
    <col min="566" max="566" width="1.7109375" style="4" customWidth="1"/>
    <col min="567" max="568" width="5" style="4" customWidth="1"/>
    <col min="569" max="569" width="5.28515625" style="4" customWidth="1"/>
    <col min="570" max="768" width="11.42578125" style="4"/>
    <col min="769" max="769" width="16.140625" style="4" customWidth="1"/>
    <col min="770" max="770" width="6" style="4" customWidth="1"/>
    <col min="771" max="771" width="6" style="4" bestFit="1" customWidth="1"/>
    <col min="772" max="772" width="5.7109375" style="4" bestFit="1" customWidth="1"/>
    <col min="773" max="773" width="1.7109375" style="4" customWidth="1"/>
    <col min="774" max="774" width="6" style="4" bestFit="1" customWidth="1"/>
    <col min="775" max="776" width="5" style="4" customWidth="1"/>
    <col min="777" max="777" width="1.7109375" style="4" customWidth="1"/>
    <col min="778" max="780" width="5" style="4" customWidth="1"/>
    <col min="781" max="781" width="1.7109375" style="4" customWidth="1"/>
    <col min="782" max="784" width="5.140625" style="4" bestFit="1" customWidth="1"/>
    <col min="785" max="785" width="1.7109375" style="4" customWidth="1"/>
    <col min="786" max="788" width="5.140625" style="4" bestFit="1" customWidth="1"/>
    <col min="789" max="789" width="1.7109375" style="4" customWidth="1"/>
    <col min="790" max="792" width="5.140625" style="4" bestFit="1" customWidth="1"/>
    <col min="793" max="793" width="1.7109375" style="4" customWidth="1"/>
    <col min="794" max="794" width="4.85546875" style="4" bestFit="1" customWidth="1"/>
    <col min="795" max="796" width="4.42578125" style="4" customWidth="1"/>
    <col min="797" max="797" width="8.85546875" style="4" customWidth="1"/>
    <col min="798" max="798" width="12" style="4" customWidth="1"/>
    <col min="799" max="801" width="6" style="4" customWidth="1"/>
    <col min="802" max="802" width="1.7109375" style="4" customWidth="1"/>
    <col min="803" max="803" width="6.140625" style="4" customWidth="1"/>
    <col min="804" max="805" width="5.140625" style="4" customWidth="1"/>
    <col min="806" max="806" width="1.7109375" style="4" customWidth="1"/>
    <col min="807" max="809" width="5" style="4" customWidth="1"/>
    <col min="810" max="810" width="1.7109375" style="4" customWidth="1"/>
    <col min="811" max="813" width="5" style="4" customWidth="1"/>
    <col min="814" max="814" width="1.7109375" style="4" customWidth="1"/>
    <col min="815" max="817" width="5" style="4" customWidth="1"/>
    <col min="818" max="818" width="1.7109375" style="4" customWidth="1"/>
    <col min="819" max="821" width="5.140625" style="4" customWidth="1"/>
    <col min="822" max="822" width="1.7109375" style="4" customWidth="1"/>
    <col min="823" max="824" width="5" style="4" customWidth="1"/>
    <col min="825" max="825" width="5.28515625" style="4" customWidth="1"/>
    <col min="826" max="1024" width="11.42578125" style="4"/>
    <col min="1025" max="1025" width="16.140625" style="4" customWidth="1"/>
    <col min="1026" max="1026" width="6" style="4" customWidth="1"/>
    <col min="1027" max="1027" width="6" style="4" bestFit="1" customWidth="1"/>
    <col min="1028" max="1028" width="5.7109375" style="4" bestFit="1" customWidth="1"/>
    <col min="1029" max="1029" width="1.7109375" style="4" customWidth="1"/>
    <col min="1030" max="1030" width="6" style="4" bestFit="1" customWidth="1"/>
    <col min="1031" max="1032" width="5" style="4" customWidth="1"/>
    <col min="1033" max="1033" width="1.7109375" style="4" customWidth="1"/>
    <col min="1034" max="1036" width="5" style="4" customWidth="1"/>
    <col min="1037" max="1037" width="1.7109375" style="4" customWidth="1"/>
    <col min="1038" max="1040" width="5.140625" style="4" bestFit="1" customWidth="1"/>
    <col min="1041" max="1041" width="1.7109375" style="4" customWidth="1"/>
    <col min="1042" max="1044" width="5.140625" style="4" bestFit="1" customWidth="1"/>
    <col min="1045" max="1045" width="1.7109375" style="4" customWidth="1"/>
    <col min="1046" max="1048" width="5.140625" style="4" bestFit="1" customWidth="1"/>
    <col min="1049" max="1049" width="1.7109375" style="4" customWidth="1"/>
    <col min="1050" max="1050" width="4.85546875" style="4" bestFit="1" customWidth="1"/>
    <col min="1051" max="1052" width="4.42578125" style="4" customWidth="1"/>
    <col min="1053" max="1053" width="8.85546875" style="4" customWidth="1"/>
    <col min="1054" max="1054" width="12" style="4" customWidth="1"/>
    <col min="1055" max="1057" width="6" style="4" customWidth="1"/>
    <col min="1058" max="1058" width="1.7109375" style="4" customWidth="1"/>
    <col min="1059" max="1059" width="6.140625" style="4" customWidth="1"/>
    <col min="1060" max="1061" width="5.140625" style="4" customWidth="1"/>
    <col min="1062" max="1062" width="1.7109375" style="4" customWidth="1"/>
    <col min="1063" max="1065" width="5" style="4" customWidth="1"/>
    <col min="1066" max="1066" width="1.7109375" style="4" customWidth="1"/>
    <col min="1067" max="1069" width="5" style="4" customWidth="1"/>
    <col min="1070" max="1070" width="1.7109375" style="4" customWidth="1"/>
    <col min="1071" max="1073" width="5" style="4" customWidth="1"/>
    <col min="1074" max="1074" width="1.7109375" style="4" customWidth="1"/>
    <col min="1075" max="1077" width="5.140625" style="4" customWidth="1"/>
    <col min="1078" max="1078" width="1.7109375" style="4" customWidth="1"/>
    <col min="1079" max="1080" width="5" style="4" customWidth="1"/>
    <col min="1081" max="1081" width="5.28515625" style="4" customWidth="1"/>
    <col min="1082" max="1280" width="11.42578125" style="4"/>
    <col min="1281" max="1281" width="16.140625" style="4" customWidth="1"/>
    <col min="1282" max="1282" width="6" style="4" customWidth="1"/>
    <col min="1283" max="1283" width="6" style="4" bestFit="1" customWidth="1"/>
    <col min="1284" max="1284" width="5.7109375" style="4" bestFit="1" customWidth="1"/>
    <col min="1285" max="1285" width="1.7109375" style="4" customWidth="1"/>
    <col min="1286" max="1286" width="6" style="4" bestFit="1" customWidth="1"/>
    <col min="1287" max="1288" width="5" style="4" customWidth="1"/>
    <col min="1289" max="1289" width="1.7109375" style="4" customWidth="1"/>
    <col min="1290" max="1292" width="5" style="4" customWidth="1"/>
    <col min="1293" max="1293" width="1.7109375" style="4" customWidth="1"/>
    <col min="1294" max="1296" width="5.140625" style="4" bestFit="1" customWidth="1"/>
    <col min="1297" max="1297" width="1.7109375" style="4" customWidth="1"/>
    <col min="1298" max="1300" width="5.140625" style="4" bestFit="1" customWidth="1"/>
    <col min="1301" max="1301" width="1.7109375" style="4" customWidth="1"/>
    <col min="1302" max="1304" width="5.140625" style="4" bestFit="1" customWidth="1"/>
    <col min="1305" max="1305" width="1.7109375" style="4" customWidth="1"/>
    <col min="1306" max="1306" width="4.85546875" style="4" bestFit="1" customWidth="1"/>
    <col min="1307" max="1308" width="4.42578125" style="4" customWidth="1"/>
    <col min="1309" max="1309" width="8.85546875" style="4" customWidth="1"/>
    <col min="1310" max="1310" width="12" style="4" customWidth="1"/>
    <col min="1311" max="1313" width="6" style="4" customWidth="1"/>
    <col min="1314" max="1314" width="1.7109375" style="4" customWidth="1"/>
    <col min="1315" max="1315" width="6.140625" style="4" customWidth="1"/>
    <col min="1316" max="1317" width="5.140625" style="4" customWidth="1"/>
    <col min="1318" max="1318" width="1.7109375" style="4" customWidth="1"/>
    <col min="1319" max="1321" width="5" style="4" customWidth="1"/>
    <col min="1322" max="1322" width="1.7109375" style="4" customWidth="1"/>
    <col min="1323" max="1325" width="5" style="4" customWidth="1"/>
    <col min="1326" max="1326" width="1.7109375" style="4" customWidth="1"/>
    <col min="1327" max="1329" width="5" style="4" customWidth="1"/>
    <col min="1330" max="1330" width="1.7109375" style="4" customWidth="1"/>
    <col min="1331" max="1333" width="5.140625" style="4" customWidth="1"/>
    <col min="1334" max="1334" width="1.7109375" style="4" customWidth="1"/>
    <col min="1335" max="1336" width="5" style="4" customWidth="1"/>
    <col min="1337" max="1337" width="5.28515625" style="4" customWidth="1"/>
    <col min="1338" max="1536" width="11.42578125" style="4"/>
    <col min="1537" max="1537" width="16.140625" style="4" customWidth="1"/>
    <col min="1538" max="1538" width="6" style="4" customWidth="1"/>
    <col min="1539" max="1539" width="6" style="4" bestFit="1" customWidth="1"/>
    <col min="1540" max="1540" width="5.7109375" style="4" bestFit="1" customWidth="1"/>
    <col min="1541" max="1541" width="1.7109375" style="4" customWidth="1"/>
    <col min="1542" max="1542" width="6" style="4" bestFit="1" customWidth="1"/>
    <col min="1543" max="1544" width="5" style="4" customWidth="1"/>
    <col min="1545" max="1545" width="1.7109375" style="4" customWidth="1"/>
    <col min="1546" max="1548" width="5" style="4" customWidth="1"/>
    <col min="1549" max="1549" width="1.7109375" style="4" customWidth="1"/>
    <col min="1550" max="1552" width="5.140625" style="4" bestFit="1" customWidth="1"/>
    <col min="1553" max="1553" width="1.7109375" style="4" customWidth="1"/>
    <col min="1554" max="1556" width="5.140625" style="4" bestFit="1" customWidth="1"/>
    <col min="1557" max="1557" width="1.7109375" style="4" customWidth="1"/>
    <col min="1558" max="1560" width="5.140625" style="4" bestFit="1" customWidth="1"/>
    <col min="1561" max="1561" width="1.7109375" style="4" customWidth="1"/>
    <col min="1562" max="1562" width="4.85546875" style="4" bestFit="1" customWidth="1"/>
    <col min="1563" max="1564" width="4.42578125" style="4" customWidth="1"/>
    <col min="1565" max="1565" width="8.85546875" style="4" customWidth="1"/>
    <col min="1566" max="1566" width="12" style="4" customWidth="1"/>
    <col min="1567" max="1569" width="6" style="4" customWidth="1"/>
    <col min="1570" max="1570" width="1.7109375" style="4" customWidth="1"/>
    <col min="1571" max="1571" width="6.140625" style="4" customWidth="1"/>
    <col min="1572" max="1573" width="5.140625" style="4" customWidth="1"/>
    <col min="1574" max="1574" width="1.7109375" style="4" customWidth="1"/>
    <col min="1575" max="1577" width="5" style="4" customWidth="1"/>
    <col min="1578" max="1578" width="1.7109375" style="4" customWidth="1"/>
    <col min="1579" max="1581" width="5" style="4" customWidth="1"/>
    <col min="1582" max="1582" width="1.7109375" style="4" customWidth="1"/>
    <col min="1583" max="1585" width="5" style="4" customWidth="1"/>
    <col min="1586" max="1586" width="1.7109375" style="4" customWidth="1"/>
    <col min="1587" max="1589" width="5.140625" style="4" customWidth="1"/>
    <col min="1590" max="1590" width="1.7109375" style="4" customWidth="1"/>
    <col min="1591" max="1592" width="5" style="4" customWidth="1"/>
    <col min="1593" max="1593" width="5.28515625" style="4" customWidth="1"/>
    <col min="1594" max="1792" width="11.42578125" style="4"/>
    <col min="1793" max="1793" width="16.140625" style="4" customWidth="1"/>
    <col min="1794" max="1794" width="6" style="4" customWidth="1"/>
    <col min="1795" max="1795" width="6" style="4" bestFit="1" customWidth="1"/>
    <col min="1796" max="1796" width="5.7109375" style="4" bestFit="1" customWidth="1"/>
    <col min="1797" max="1797" width="1.7109375" style="4" customWidth="1"/>
    <col min="1798" max="1798" width="6" style="4" bestFit="1" customWidth="1"/>
    <col min="1799" max="1800" width="5" style="4" customWidth="1"/>
    <col min="1801" max="1801" width="1.7109375" style="4" customWidth="1"/>
    <col min="1802" max="1804" width="5" style="4" customWidth="1"/>
    <col min="1805" max="1805" width="1.7109375" style="4" customWidth="1"/>
    <col min="1806" max="1808" width="5.140625" style="4" bestFit="1" customWidth="1"/>
    <col min="1809" max="1809" width="1.7109375" style="4" customWidth="1"/>
    <col min="1810" max="1812" width="5.140625" style="4" bestFit="1" customWidth="1"/>
    <col min="1813" max="1813" width="1.7109375" style="4" customWidth="1"/>
    <col min="1814" max="1816" width="5.140625" style="4" bestFit="1" customWidth="1"/>
    <col min="1817" max="1817" width="1.7109375" style="4" customWidth="1"/>
    <col min="1818" max="1818" width="4.85546875" style="4" bestFit="1" customWidth="1"/>
    <col min="1819" max="1820" width="4.42578125" style="4" customWidth="1"/>
    <col min="1821" max="1821" width="8.85546875" style="4" customWidth="1"/>
    <col min="1822" max="1822" width="12" style="4" customWidth="1"/>
    <col min="1823" max="1825" width="6" style="4" customWidth="1"/>
    <col min="1826" max="1826" width="1.7109375" style="4" customWidth="1"/>
    <col min="1827" max="1827" width="6.140625" style="4" customWidth="1"/>
    <col min="1828" max="1829" width="5.140625" style="4" customWidth="1"/>
    <col min="1830" max="1830" width="1.7109375" style="4" customWidth="1"/>
    <col min="1831" max="1833" width="5" style="4" customWidth="1"/>
    <col min="1834" max="1834" width="1.7109375" style="4" customWidth="1"/>
    <col min="1835" max="1837" width="5" style="4" customWidth="1"/>
    <col min="1838" max="1838" width="1.7109375" style="4" customWidth="1"/>
    <col min="1839" max="1841" width="5" style="4" customWidth="1"/>
    <col min="1842" max="1842" width="1.7109375" style="4" customWidth="1"/>
    <col min="1843" max="1845" width="5.140625" style="4" customWidth="1"/>
    <col min="1846" max="1846" width="1.7109375" style="4" customWidth="1"/>
    <col min="1847" max="1848" width="5" style="4" customWidth="1"/>
    <col min="1849" max="1849" width="5.28515625" style="4" customWidth="1"/>
    <col min="1850" max="2048" width="11.42578125" style="4"/>
    <col min="2049" max="2049" width="16.140625" style="4" customWidth="1"/>
    <col min="2050" max="2050" width="6" style="4" customWidth="1"/>
    <col min="2051" max="2051" width="6" style="4" bestFit="1" customWidth="1"/>
    <col min="2052" max="2052" width="5.7109375" style="4" bestFit="1" customWidth="1"/>
    <col min="2053" max="2053" width="1.7109375" style="4" customWidth="1"/>
    <col min="2054" max="2054" width="6" style="4" bestFit="1" customWidth="1"/>
    <col min="2055" max="2056" width="5" style="4" customWidth="1"/>
    <col min="2057" max="2057" width="1.7109375" style="4" customWidth="1"/>
    <col min="2058" max="2060" width="5" style="4" customWidth="1"/>
    <col min="2061" max="2061" width="1.7109375" style="4" customWidth="1"/>
    <col min="2062" max="2064" width="5.140625" style="4" bestFit="1" customWidth="1"/>
    <col min="2065" max="2065" width="1.7109375" style="4" customWidth="1"/>
    <col min="2066" max="2068" width="5.140625" style="4" bestFit="1" customWidth="1"/>
    <col min="2069" max="2069" width="1.7109375" style="4" customWidth="1"/>
    <col min="2070" max="2072" width="5.140625" style="4" bestFit="1" customWidth="1"/>
    <col min="2073" max="2073" width="1.7109375" style="4" customWidth="1"/>
    <col min="2074" max="2074" width="4.85546875" style="4" bestFit="1" customWidth="1"/>
    <col min="2075" max="2076" width="4.42578125" style="4" customWidth="1"/>
    <col min="2077" max="2077" width="8.85546875" style="4" customWidth="1"/>
    <col min="2078" max="2078" width="12" style="4" customWidth="1"/>
    <col min="2079" max="2081" width="6" style="4" customWidth="1"/>
    <col min="2082" max="2082" width="1.7109375" style="4" customWidth="1"/>
    <col min="2083" max="2083" width="6.140625" style="4" customWidth="1"/>
    <col min="2084" max="2085" width="5.140625" style="4" customWidth="1"/>
    <col min="2086" max="2086" width="1.7109375" style="4" customWidth="1"/>
    <col min="2087" max="2089" width="5" style="4" customWidth="1"/>
    <col min="2090" max="2090" width="1.7109375" style="4" customWidth="1"/>
    <col min="2091" max="2093" width="5" style="4" customWidth="1"/>
    <col min="2094" max="2094" width="1.7109375" style="4" customWidth="1"/>
    <col min="2095" max="2097" width="5" style="4" customWidth="1"/>
    <col min="2098" max="2098" width="1.7109375" style="4" customWidth="1"/>
    <col min="2099" max="2101" width="5.140625" style="4" customWidth="1"/>
    <col min="2102" max="2102" width="1.7109375" style="4" customWidth="1"/>
    <col min="2103" max="2104" width="5" style="4" customWidth="1"/>
    <col min="2105" max="2105" width="5.28515625" style="4" customWidth="1"/>
    <col min="2106" max="2304" width="11.42578125" style="4"/>
    <col min="2305" max="2305" width="16.140625" style="4" customWidth="1"/>
    <col min="2306" max="2306" width="6" style="4" customWidth="1"/>
    <col min="2307" max="2307" width="6" style="4" bestFit="1" customWidth="1"/>
    <col min="2308" max="2308" width="5.7109375" style="4" bestFit="1" customWidth="1"/>
    <col min="2309" max="2309" width="1.7109375" style="4" customWidth="1"/>
    <col min="2310" max="2310" width="6" style="4" bestFit="1" customWidth="1"/>
    <col min="2311" max="2312" width="5" style="4" customWidth="1"/>
    <col min="2313" max="2313" width="1.7109375" style="4" customWidth="1"/>
    <col min="2314" max="2316" width="5" style="4" customWidth="1"/>
    <col min="2317" max="2317" width="1.7109375" style="4" customWidth="1"/>
    <col min="2318" max="2320" width="5.140625" style="4" bestFit="1" customWidth="1"/>
    <col min="2321" max="2321" width="1.7109375" style="4" customWidth="1"/>
    <col min="2322" max="2324" width="5.140625" style="4" bestFit="1" customWidth="1"/>
    <col min="2325" max="2325" width="1.7109375" style="4" customWidth="1"/>
    <col min="2326" max="2328" width="5.140625" style="4" bestFit="1" customWidth="1"/>
    <col min="2329" max="2329" width="1.7109375" style="4" customWidth="1"/>
    <col min="2330" max="2330" width="4.85546875" style="4" bestFit="1" customWidth="1"/>
    <col min="2331" max="2332" width="4.42578125" style="4" customWidth="1"/>
    <col min="2333" max="2333" width="8.85546875" style="4" customWidth="1"/>
    <col min="2334" max="2334" width="12" style="4" customWidth="1"/>
    <col min="2335" max="2337" width="6" style="4" customWidth="1"/>
    <col min="2338" max="2338" width="1.7109375" style="4" customWidth="1"/>
    <col min="2339" max="2339" width="6.140625" style="4" customWidth="1"/>
    <col min="2340" max="2341" width="5.140625" style="4" customWidth="1"/>
    <col min="2342" max="2342" width="1.7109375" style="4" customWidth="1"/>
    <col min="2343" max="2345" width="5" style="4" customWidth="1"/>
    <col min="2346" max="2346" width="1.7109375" style="4" customWidth="1"/>
    <col min="2347" max="2349" width="5" style="4" customWidth="1"/>
    <col min="2350" max="2350" width="1.7109375" style="4" customWidth="1"/>
    <col min="2351" max="2353" width="5" style="4" customWidth="1"/>
    <col min="2354" max="2354" width="1.7109375" style="4" customWidth="1"/>
    <col min="2355" max="2357" width="5.140625" style="4" customWidth="1"/>
    <col min="2358" max="2358" width="1.7109375" style="4" customWidth="1"/>
    <col min="2359" max="2360" width="5" style="4" customWidth="1"/>
    <col min="2361" max="2361" width="5.28515625" style="4" customWidth="1"/>
    <col min="2362" max="2560" width="11.42578125" style="4"/>
    <col min="2561" max="2561" width="16.140625" style="4" customWidth="1"/>
    <col min="2562" max="2562" width="6" style="4" customWidth="1"/>
    <col min="2563" max="2563" width="6" style="4" bestFit="1" customWidth="1"/>
    <col min="2564" max="2564" width="5.7109375" style="4" bestFit="1" customWidth="1"/>
    <col min="2565" max="2565" width="1.7109375" style="4" customWidth="1"/>
    <col min="2566" max="2566" width="6" style="4" bestFit="1" customWidth="1"/>
    <col min="2567" max="2568" width="5" style="4" customWidth="1"/>
    <col min="2569" max="2569" width="1.7109375" style="4" customWidth="1"/>
    <col min="2570" max="2572" width="5" style="4" customWidth="1"/>
    <col min="2573" max="2573" width="1.7109375" style="4" customWidth="1"/>
    <col min="2574" max="2576" width="5.140625" style="4" bestFit="1" customWidth="1"/>
    <col min="2577" max="2577" width="1.7109375" style="4" customWidth="1"/>
    <col min="2578" max="2580" width="5.140625" style="4" bestFit="1" customWidth="1"/>
    <col min="2581" max="2581" width="1.7109375" style="4" customWidth="1"/>
    <col min="2582" max="2584" width="5.140625" style="4" bestFit="1" customWidth="1"/>
    <col min="2585" max="2585" width="1.7109375" style="4" customWidth="1"/>
    <col min="2586" max="2586" width="4.85546875" style="4" bestFit="1" customWidth="1"/>
    <col min="2587" max="2588" width="4.42578125" style="4" customWidth="1"/>
    <col min="2589" max="2589" width="8.85546875" style="4" customWidth="1"/>
    <col min="2590" max="2590" width="12" style="4" customWidth="1"/>
    <col min="2591" max="2593" width="6" style="4" customWidth="1"/>
    <col min="2594" max="2594" width="1.7109375" style="4" customWidth="1"/>
    <col min="2595" max="2595" width="6.140625" style="4" customWidth="1"/>
    <col min="2596" max="2597" width="5.140625" style="4" customWidth="1"/>
    <col min="2598" max="2598" width="1.7109375" style="4" customWidth="1"/>
    <col min="2599" max="2601" width="5" style="4" customWidth="1"/>
    <col min="2602" max="2602" width="1.7109375" style="4" customWidth="1"/>
    <col min="2603" max="2605" width="5" style="4" customWidth="1"/>
    <col min="2606" max="2606" width="1.7109375" style="4" customWidth="1"/>
    <col min="2607" max="2609" width="5" style="4" customWidth="1"/>
    <col min="2610" max="2610" width="1.7109375" style="4" customWidth="1"/>
    <col min="2611" max="2613" width="5.140625" style="4" customWidth="1"/>
    <col min="2614" max="2614" width="1.7109375" style="4" customWidth="1"/>
    <col min="2615" max="2616" width="5" style="4" customWidth="1"/>
    <col min="2617" max="2617" width="5.28515625" style="4" customWidth="1"/>
    <col min="2618" max="2816" width="11.42578125" style="4"/>
    <col min="2817" max="2817" width="16.140625" style="4" customWidth="1"/>
    <col min="2818" max="2818" width="6" style="4" customWidth="1"/>
    <col min="2819" max="2819" width="6" style="4" bestFit="1" customWidth="1"/>
    <col min="2820" max="2820" width="5.7109375" style="4" bestFit="1" customWidth="1"/>
    <col min="2821" max="2821" width="1.7109375" style="4" customWidth="1"/>
    <col min="2822" max="2822" width="6" style="4" bestFit="1" customWidth="1"/>
    <col min="2823" max="2824" width="5" style="4" customWidth="1"/>
    <col min="2825" max="2825" width="1.7109375" style="4" customWidth="1"/>
    <col min="2826" max="2828" width="5" style="4" customWidth="1"/>
    <col min="2829" max="2829" width="1.7109375" style="4" customWidth="1"/>
    <col min="2830" max="2832" width="5.140625" style="4" bestFit="1" customWidth="1"/>
    <col min="2833" max="2833" width="1.7109375" style="4" customWidth="1"/>
    <col min="2834" max="2836" width="5.140625" style="4" bestFit="1" customWidth="1"/>
    <col min="2837" max="2837" width="1.7109375" style="4" customWidth="1"/>
    <col min="2838" max="2840" width="5.140625" style="4" bestFit="1" customWidth="1"/>
    <col min="2841" max="2841" width="1.7109375" style="4" customWidth="1"/>
    <col min="2842" max="2842" width="4.85546875" style="4" bestFit="1" customWidth="1"/>
    <col min="2843" max="2844" width="4.42578125" style="4" customWidth="1"/>
    <col min="2845" max="2845" width="8.85546875" style="4" customWidth="1"/>
    <col min="2846" max="2846" width="12" style="4" customWidth="1"/>
    <col min="2847" max="2849" width="6" style="4" customWidth="1"/>
    <col min="2850" max="2850" width="1.7109375" style="4" customWidth="1"/>
    <col min="2851" max="2851" width="6.140625" style="4" customWidth="1"/>
    <col min="2852" max="2853" width="5.140625" style="4" customWidth="1"/>
    <col min="2854" max="2854" width="1.7109375" style="4" customWidth="1"/>
    <col min="2855" max="2857" width="5" style="4" customWidth="1"/>
    <col min="2858" max="2858" width="1.7109375" style="4" customWidth="1"/>
    <col min="2859" max="2861" width="5" style="4" customWidth="1"/>
    <col min="2862" max="2862" width="1.7109375" style="4" customWidth="1"/>
    <col min="2863" max="2865" width="5" style="4" customWidth="1"/>
    <col min="2866" max="2866" width="1.7109375" style="4" customWidth="1"/>
    <col min="2867" max="2869" width="5.140625" style="4" customWidth="1"/>
    <col min="2870" max="2870" width="1.7109375" style="4" customWidth="1"/>
    <col min="2871" max="2872" width="5" style="4" customWidth="1"/>
    <col min="2873" max="2873" width="5.28515625" style="4" customWidth="1"/>
    <col min="2874" max="3072" width="11.42578125" style="4"/>
    <col min="3073" max="3073" width="16.140625" style="4" customWidth="1"/>
    <col min="3074" max="3074" width="6" style="4" customWidth="1"/>
    <col min="3075" max="3075" width="6" style="4" bestFit="1" customWidth="1"/>
    <col min="3076" max="3076" width="5.7109375" style="4" bestFit="1" customWidth="1"/>
    <col min="3077" max="3077" width="1.7109375" style="4" customWidth="1"/>
    <col min="3078" max="3078" width="6" style="4" bestFit="1" customWidth="1"/>
    <col min="3079" max="3080" width="5" style="4" customWidth="1"/>
    <col min="3081" max="3081" width="1.7109375" style="4" customWidth="1"/>
    <col min="3082" max="3084" width="5" style="4" customWidth="1"/>
    <col min="3085" max="3085" width="1.7109375" style="4" customWidth="1"/>
    <col min="3086" max="3088" width="5.140625" style="4" bestFit="1" customWidth="1"/>
    <col min="3089" max="3089" width="1.7109375" style="4" customWidth="1"/>
    <col min="3090" max="3092" width="5.140625" style="4" bestFit="1" customWidth="1"/>
    <col min="3093" max="3093" width="1.7109375" style="4" customWidth="1"/>
    <col min="3094" max="3096" width="5.140625" style="4" bestFit="1" customWidth="1"/>
    <col min="3097" max="3097" width="1.7109375" style="4" customWidth="1"/>
    <col min="3098" max="3098" width="4.85546875" style="4" bestFit="1" customWidth="1"/>
    <col min="3099" max="3100" width="4.42578125" style="4" customWidth="1"/>
    <col min="3101" max="3101" width="8.85546875" style="4" customWidth="1"/>
    <col min="3102" max="3102" width="12" style="4" customWidth="1"/>
    <col min="3103" max="3105" width="6" style="4" customWidth="1"/>
    <col min="3106" max="3106" width="1.7109375" style="4" customWidth="1"/>
    <col min="3107" max="3107" width="6.140625" style="4" customWidth="1"/>
    <col min="3108" max="3109" width="5.140625" style="4" customWidth="1"/>
    <col min="3110" max="3110" width="1.7109375" style="4" customWidth="1"/>
    <col min="3111" max="3113" width="5" style="4" customWidth="1"/>
    <col min="3114" max="3114" width="1.7109375" style="4" customWidth="1"/>
    <col min="3115" max="3117" width="5" style="4" customWidth="1"/>
    <col min="3118" max="3118" width="1.7109375" style="4" customWidth="1"/>
    <col min="3119" max="3121" width="5" style="4" customWidth="1"/>
    <col min="3122" max="3122" width="1.7109375" style="4" customWidth="1"/>
    <col min="3123" max="3125" width="5.140625" style="4" customWidth="1"/>
    <col min="3126" max="3126" width="1.7109375" style="4" customWidth="1"/>
    <col min="3127" max="3128" width="5" style="4" customWidth="1"/>
    <col min="3129" max="3129" width="5.28515625" style="4" customWidth="1"/>
    <col min="3130" max="3328" width="11.42578125" style="4"/>
    <col min="3329" max="3329" width="16.140625" style="4" customWidth="1"/>
    <col min="3330" max="3330" width="6" style="4" customWidth="1"/>
    <col min="3331" max="3331" width="6" style="4" bestFit="1" customWidth="1"/>
    <col min="3332" max="3332" width="5.7109375" style="4" bestFit="1" customWidth="1"/>
    <col min="3333" max="3333" width="1.7109375" style="4" customWidth="1"/>
    <col min="3334" max="3334" width="6" style="4" bestFit="1" customWidth="1"/>
    <col min="3335" max="3336" width="5" style="4" customWidth="1"/>
    <col min="3337" max="3337" width="1.7109375" style="4" customWidth="1"/>
    <col min="3338" max="3340" width="5" style="4" customWidth="1"/>
    <col min="3341" max="3341" width="1.7109375" style="4" customWidth="1"/>
    <col min="3342" max="3344" width="5.140625" style="4" bestFit="1" customWidth="1"/>
    <col min="3345" max="3345" width="1.7109375" style="4" customWidth="1"/>
    <col min="3346" max="3348" width="5.140625" style="4" bestFit="1" customWidth="1"/>
    <col min="3349" max="3349" width="1.7109375" style="4" customWidth="1"/>
    <col min="3350" max="3352" width="5.140625" style="4" bestFit="1" customWidth="1"/>
    <col min="3353" max="3353" width="1.7109375" style="4" customWidth="1"/>
    <col min="3354" max="3354" width="4.85546875" style="4" bestFit="1" customWidth="1"/>
    <col min="3355" max="3356" width="4.42578125" style="4" customWidth="1"/>
    <col min="3357" max="3357" width="8.85546875" style="4" customWidth="1"/>
    <col min="3358" max="3358" width="12" style="4" customWidth="1"/>
    <col min="3359" max="3361" width="6" style="4" customWidth="1"/>
    <col min="3362" max="3362" width="1.7109375" style="4" customWidth="1"/>
    <col min="3363" max="3363" width="6.140625" style="4" customWidth="1"/>
    <col min="3364" max="3365" width="5.140625" style="4" customWidth="1"/>
    <col min="3366" max="3366" width="1.7109375" style="4" customWidth="1"/>
    <col min="3367" max="3369" width="5" style="4" customWidth="1"/>
    <col min="3370" max="3370" width="1.7109375" style="4" customWidth="1"/>
    <col min="3371" max="3373" width="5" style="4" customWidth="1"/>
    <col min="3374" max="3374" width="1.7109375" style="4" customWidth="1"/>
    <col min="3375" max="3377" width="5" style="4" customWidth="1"/>
    <col min="3378" max="3378" width="1.7109375" style="4" customWidth="1"/>
    <col min="3379" max="3381" width="5.140625" style="4" customWidth="1"/>
    <col min="3382" max="3382" width="1.7109375" style="4" customWidth="1"/>
    <col min="3383" max="3384" width="5" style="4" customWidth="1"/>
    <col min="3385" max="3385" width="5.28515625" style="4" customWidth="1"/>
    <col min="3386" max="3584" width="11.42578125" style="4"/>
    <col min="3585" max="3585" width="16.140625" style="4" customWidth="1"/>
    <col min="3586" max="3586" width="6" style="4" customWidth="1"/>
    <col min="3587" max="3587" width="6" style="4" bestFit="1" customWidth="1"/>
    <col min="3588" max="3588" width="5.7109375" style="4" bestFit="1" customWidth="1"/>
    <col min="3589" max="3589" width="1.7109375" style="4" customWidth="1"/>
    <col min="3590" max="3590" width="6" style="4" bestFit="1" customWidth="1"/>
    <col min="3591" max="3592" width="5" style="4" customWidth="1"/>
    <col min="3593" max="3593" width="1.7109375" style="4" customWidth="1"/>
    <col min="3594" max="3596" width="5" style="4" customWidth="1"/>
    <col min="3597" max="3597" width="1.7109375" style="4" customWidth="1"/>
    <col min="3598" max="3600" width="5.140625" style="4" bestFit="1" customWidth="1"/>
    <col min="3601" max="3601" width="1.7109375" style="4" customWidth="1"/>
    <col min="3602" max="3604" width="5.140625" style="4" bestFit="1" customWidth="1"/>
    <col min="3605" max="3605" width="1.7109375" style="4" customWidth="1"/>
    <col min="3606" max="3608" width="5.140625" style="4" bestFit="1" customWidth="1"/>
    <col min="3609" max="3609" width="1.7109375" style="4" customWidth="1"/>
    <col min="3610" max="3610" width="4.85546875" style="4" bestFit="1" customWidth="1"/>
    <col min="3611" max="3612" width="4.42578125" style="4" customWidth="1"/>
    <col min="3613" max="3613" width="8.85546875" style="4" customWidth="1"/>
    <col min="3614" max="3614" width="12" style="4" customWidth="1"/>
    <col min="3615" max="3617" width="6" style="4" customWidth="1"/>
    <col min="3618" max="3618" width="1.7109375" style="4" customWidth="1"/>
    <col min="3619" max="3619" width="6.140625" style="4" customWidth="1"/>
    <col min="3620" max="3621" width="5.140625" style="4" customWidth="1"/>
    <col min="3622" max="3622" width="1.7109375" style="4" customWidth="1"/>
    <col min="3623" max="3625" width="5" style="4" customWidth="1"/>
    <col min="3626" max="3626" width="1.7109375" style="4" customWidth="1"/>
    <col min="3627" max="3629" width="5" style="4" customWidth="1"/>
    <col min="3630" max="3630" width="1.7109375" style="4" customWidth="1"/>
    <col min="3631" max="3633" width="5" style="4" customWidth="1"/>
    <col min="3634" max="3634" width="1.7109375" style="4" customWidth="1"/>
    <col min="3635" max="3637" width="5.140625" style="4" customWidth="1"/>
    <col min="3638" max="3638" width="1.7109375" style="4" customWidth="1"/>
    <col min="3639" max="3640" width="5" style="4" customWidth="1"/>
    <col min="3641" max="3641" width="5.28515625" style="4" customWidth="1"/>
    <col min="3642" max="3840" width="11.42578125" style="4"/>
    <col min="3841" max="3841" width="16.140625" style="4" customWidth="1"/>
    <col min="3842" max="3842" width="6" style="4" customWidth="1"/>
    <col min="3843" max="3843" width="6" style="4" bestFit="1" customWidth="1"/>
    <col min="3844" max="3844" width="5.7109375" style="4" bestFit="1" customWidth="1"/>
    <col min="3845" max="3845" width="1.7109375" style="4" customWidth="1"/>
    <col min="3846" max="3846" width="6" style="4" bestFit="1" customWidth="1"/>
    <col min="3847" max="3848" width="5" style="4" customWidth="1"/>
    <col min="3849" max="3849" width="1.7109375" style="4" customWidth="1"/>
    <col min="3850" max="3852" width="5" style="4" customWidth="1"/>
    <col min="3853" max="3853" width="1.7109375" style="4" customWidth="1"/>
    <col min="3854" max="3856" width="5.140625" style="4" bestFit="1" customWidth="1"/>
    <col min="3857" max="3857" width="1.7109375" style="4" customWidth="1"/>
    <col min="3858" max="3860" width="5.140625" style="4" bestFit="1" customWidth="1"/>
    <col min="3861" max="3861" width="1.7109375" style="4" customWidth="1"/>
    <col min="3862" max="3864" width="5.140625" style="4" bestFit="1" customWidth="1"/>
    <col min="3865" max="3865" width="1.7109375" style="4" customWidth="1"/>
    <col min="3866" max="3866" width="4.85546875" style="4" bestFit="1" customWidth="1"/>
    <col min="3867" max="3868" width="4.42578125" style="4" customWidth="1"/>
    <col min="3869" max="3869" width="8.85546875" style="4" customWidth="1"/>
    <col min="3870" max="3870" width="12" style="4" customWidth="1"/>
    <col min="3871" max="3873" width="6" style="4" customWidth="1"/>
    <col min="3874" max="3874" width="1.7109375" style="4" customWidth="1"/>
    <col min="3875" max="3875" width="6.140625" style="4" customWidth="1"/>
    <col min="3876" max="3877" width="5.140625" style="4" customWidth="1"/>
    <col min="3878" max="3878" width="1.7109375" style="4" customWidth="1"/>
    <col min="3879" max="3881" width="5" style="4" customWidth="1"/>
    <col min="3882" max="3882" width="1.7109375" style="4" customWidth="1"/>
    <col min="3883" max="3885" width="5" style="4" customWidth="1"/>
    <col min="3886" max="3886" width="1.7109375" style="4" customWidth="1"/>
    <col min="3887" max="3889" width="5" style="4" customWidth="1"/>
    <col min="3890" max="3890" width="1.7109375" style="4" customWidth="1"/>
    <col min="3891" max="3893" width="5.140625" style="4" customWidth="1"/>
    <col min="3894" max="3894" width="1.7109375" style="4" customWidth="1"/>
    <col min="3895" max="3896" width="5" style="4" customWidth="1"/>
    <col min="3897" max="3897" width="5.28515625" style="4" customWidth="1"/>
    <col min="3898" max="4096" width="11.42578125" style="4"/>
    <col min="4097" max="4097" width="16.140625" style="4" customWidth="1"/>
    <col min="4098" max="4098" width="6" style="4" customWidth="1"/>
    <col min="4099" max="4099" width="6" style="4" bestFit="1" customWidth="1"/>
    <col min="4100" max="4100" width="5.7109375" style="4" bestFit="1" customWidth="1"/>
    <col min="4101" max="4101" width="1.7109375" style="4" customWidth="1"/>
    <col min="4102" max="4102" width="6" style="4" bestFit="1" customWidth="1"/>
    <col min="4103" max="4104" width="5" style="4" customWidth="1"/>
    <col min="4105" max="4105" width="1.7109375" style="4" customWidth="1"/>
    <col min="4106" max="4108" width="5" style="4" customWidth="1"/>
    <col min="4109" max="4109" width="1.7109375" style="4" customWidth="1"/>
    <col min="4110" max="4112" width="5.140625" style="4" bestFit="1" customWidth="1"/>
    <col min="4113" max="4113" width="1.7109375" style="4" customWidth="1"/>
    <col min="4114" max="4116" width="5.140625" style="4" bestFit="1" customWidth="1"/>
    <col min="4117" max="4117" width="1.7109375" style="4" customWidth="1"/>
    <col min="4118" max="4120" width="5.140625" style="4" bestFit="1" customWidth="1"/>
    <col min="4121" max="4121" width="1.7109375" style="4" customWidth="1"/>
    <col min="4122" max="4122" width="4.85546875" style="4" bestFit="1" customWidth="1"/>
    <col min="4123" max="4124" width="4.42578125" style="4" customWidth="1"/>
    <col min="4125" max="4125" width="8.85546875" style="4" customWidth="1"/>
    <col min="4126" max="4126" width="12" style="4" customWidth="1"/>
    <col min="4127" max="4129" width="6" style="4" customWidth="1"/>
    <col min="4130" max="4130" width="1.7109375" style="4" customWidth="1"/>
    <col min="4131" max="4131" width="6.140625" style="4" customWidth="1"/>
    <col min="4132" max="4133" width="5.140625" style="4" customWidth="1"/>
    <col min="4134" max="4134" width="1.7109375" style="4" customWidth="1"/>
    <col min="4135" max="4137" width="5" style="4" customWidth="1"/>
    <col min="4138" max="4138" width="1.7109375" style="4" customWidth="1"/>
    <col min="4139" max="4141" width="5" style="4" customWidth="1"/>
    <col min="4142" max="4142" width="1.7109375" style="4" customWidth="1"/>
    <col min="4143" max="4145" width="5" style="4" customWidth="1"/>
    <col min="4146" max="4146" width="1.7109375" style="4" customWidth="1"/>
    <col min="4147" max="4149" width="5.140625" style="4" customWidth="1"/>
    <col min="4150" max="4150" width="1.7109375" style="4" customWidth="1"/>
    <col min="4151" max="4152" width="5" style="4" customWidth="1"/>
    <col min="4153" max="4153" width="5.28515625" style="4" customWidth="1"/>
    <col min="4154" max="4352" width="11.42578125" style="4"/>
    <col min="4353" max="4353" width="16.140625" style="4" customWidth="1"/>
    <col min="4354" max="4354" width="6" style="4" customWidth="1"/>
    <col min="4355" max="4355" width="6" style="4" bestFit="1" customWidth="1"/>
    <col min="4356" max="4356" width="5.7109375" style="4" bestFit="1" customWidth="1"/>
    <col min="4357" max="4357" width="1.7109375" style="4" customWidth="1"/>
    <col min="4358" max="4358" width="6" style="4" bestFit="1" customWidth="1"/>
    <col min="4359" max="4360" width="5" style="4" customWidth="1"/>
    <col min="4361" max="4361" width="1.7109375" style="4" customWidth="1"/>
    <col min="4362" max="4364" width="5" style="4" customWidth="1"/>
    <col min="4365" max="4365" width="1.7109375" style="4" customWidth="1"/>
    <col min="4366" max="4368" width="5.140625" style="4" bestFit="1" customWidth="1"/>
    <col min="4369" max="4369" width="1.7109375" style="4" customWidth="1"/>
    <col min="4370" max="4372" width="5.140625" style="4" bestFit="1" customWidth="1"/>
    <col min="4373" max="4373" width="1.7109375" style="4" customWidth="1"/>
    <col min="4374" max="4376" width="5.140625" style="4" bestFit="1" customWidth="1"/>
    <col min="4377" max="4377" width="1.7109375" style="4" customWidth="1"/>
    <col min="4378" max="4378" width="4.85546875" style="4" bestFit="1" customWidth="1"/>
    <col min="4379" max="4380" width="4.42578125" style="4" customWidth="1"/>
    <col min="4381" max="4381" width="8.85546875" style="4" customWidth="1"/>
    <col min="4382" max="4382" width="12" style="4" customWidth="1"/>
    <col min="4383" max="4385" width="6" style="4" customWidth="1"/>
    <col min="4386" max="4386" width="1.7109375" style="4" customWidth="1"/>
    <col min="4387" max="4387" width="6.140625" style="4" customWidth="1"/>
    <col min="4388" max="4389" width="5.140625" style="4" customWidth="1"/>
    <col min="4390" max="4390" width="1.7109375" style="4" customWidth="1"/>
    <col min="4391" max="4393" width="5" style="4" customWidth="1"/>
    <col min="4394" max="4394" width="1.7109375" style="4" customWidth="1"/>
    <col min="4395" max="4397" width="5" style="4" customWidth="1"/>
    <col min="4398" max="4398" width="1.7109375" style="4" customWidth="1"/>
    <col min="4399" max="4401" width="5" style="4" customWidth="1"/>
    <col min="4402" max="4402" width="1.7109375" style="4" customWidth="1"/>
    <col min="4403" max="4405" width="5.140625" style="4" customWidth="1"/>
    <col min="4406" max="4406" width="1.7109375" style="4" customWidth="1"/>
    <col min="4407" max="4408" width="5" style="4" customWidth="1"/>
    <col min="4409" max="4409" width="5.28515625" style="4" customWidth="1"/>
    <col min="4410" max="4608" width="11.42578125" style="4"/>
    <col min="4609" max="4609" width="16.140625" style="4" customWidth="1"/>
    <col min="4610" max="4610" width="6" style="4" customWidth="1"/>
    <col min="4611" max="4611" width="6" style="4" bestFit="1" customWidth="1"/>
    <col min="4612" max="4612" width="5.7109375" style="4" bestFit="1" customWidth="1"/>
    <col min="4613" max="4613" width="1.7109375" style="4" customWidth="1"/>
    <col min="4614" max="4614" width="6" style="4" bestFit="1" customWidth="1"/>
    <col min="4615" max="4616" width="5" style="4" customWidth="1"/>
    <col min="4617" max="4617" width="1.7109375" style="4" customWidth="1"/>
    <col min="4618" max="4620" width="5" style="4" customWidth="1"/>
    <col min="4621" max="4621" width="1.7109375" style="4" customWidth="1"/>
    <col min="4622" max="4624" width="5.140625" style="4" bestFit="1" customWidth="1"/>
    <col min="4625" max="4625" width="1.7109375" style="4" customWidth="1"/>
    <col min="4626" max="4628" width="5.140625" style="4" bestFit="1" customWidth="1"/>
    <col min="4629" max="4629" width="1.7109375" style="4" customWidth="1"/>
    <col min="4630" max="4632" width="5.140625" style="4" bestFit="1" customWidth="1"/>
    <col min="4633" max="4633" width="1.7109375" style="4" customWidth="1"/>
    <col min="4634" max="4634" width="4.85546875" style="4" bestFit="1" customWidth="1"/>
    <col min="4635" max="4636" width="4.42578125" style="4" customWidth="1"/>
    <col min="4637" max="4637" width="8.85546875" style="4" customWidth="1"/>
    <col min="4638" max="4638" width="12" style="4" customWidth="1"/>
    <col min="4639" max="4641" width="6" style="4" customWidth="1"/>
    <col min="4642" max="4642" width="1.7109375" style="4" customWidth="1"/>
    <col min="4643" max="4643" width="6.140625" style="4" customWidth="1"/>
    <col min="4644" max="4645" width="5.140625" style="4" customWidth="1"/>
    <col min="4646" max="4646" width="1.7109375" style="4" customWidth="1"/>
    <col min="4647" max="4649" width="5" style="4" customWidth="1"/>
    <col min="4650" max="4650" width="1.7109375" style="4" customWidth="1"/>
    <col min="4651" max="4653" width="5" style="4" customWidth="1"/>
    <col min="4654" max="4654" width="1.7109375" style="4" customWidth="1"/>
    <col min="4655" max="4657" width="5" style="4" customWidth="1"/>
    <col min="4658" max="4658" width="1.7109375" style="4" customWidth="1"/>
    <col min="4659" max="4661" width="5.140625" style="4" customWidth="1"/>
    <col min="4662" max="4662" width="1.7109375" style="4" customWidth="1"/>
    <col min="4663" max="4664" width="5" style="4" customWidth="1"/>
    <col min="4665" max="4665" width="5.28515625" style="4" customWidth="1"/>
    <col min="4666" max="4864" width="11.42578125" style="4"/>
    <col min="4865" max="4865" width="16.140625" style="4" customWidth="1"/>
    <col min="4866" max="4866" width="6" style="4" customWidth="1"/>
    <col min="4867" max="4867" width="6" style="4" bestFit="1" customWidth="1"/>
    <col min="4868" max="4868" width="5.7109375" style="4" bestFit="1" customWidth="1"/>
    <col min="4869" max="4869" width="1.7109375" style="4" customWidth="1"/>
    <col min="4870" max="4870" width="6" style="4" bestFit="1" customWidth="1"/>
    <col min="4871" max="4872" width="5" style="4" customWidth="1"/>
    <col min="4873" max="4873" width="1.7109375" style="4" customWidth="1"/>
    <col min="4874" max="4876" width="5" style="4" customWidth="1"/>
    <col min="4877" max="4877" width="1.7109375" style="4" customWidth="1"/>
    <col min="4878" max="4880" width="5.140625" style="4" bestFit="1" customWidth="1"/>
    <col min="4881" max="4881" width="1.7109375" style="4" customWidth="1"/>
    <col min="4882" max="4884" width="5.140625" style="4" bestFit="1" customWidth="1"/>
    <col min="4885" max="4885" width="1.7109375" style="4" customWidth="1"/>
    <col min="4886" max="4888" width="5.140625" style="4" bestFit="1" customWidth="1"/>
    <col min="4889" max="4889" width="1.7109375" style="4" customWidth="1"/>
    <col min="4890" max="4890" width="4.85546875" style="4" bestFit="1" customWidth="1"/>
    <col min="4891" max="4892" width="4.42578125" style="4" customWidth="1"/>
    <col min="4893" max="4893" width="8.85546875" style="4" customWidth="1"/>
    <col min="4894" max="4894" width="12" style="4" customWidth="1"/>
    <col min="4895" max="4897" width="6" style="4" customWidth="1"/>
    <col min="4898" max="4898" width="1.7109375" style="4" customWidth="1"/>
    <col min="4899" max="4899" width="6.140625" style="4" customWidth="1"/>
    <col min="4900" max="4901" width="5.140625" style="4" customWidth="1"/>
    <col min="4902" max="4902" width="1.7109375" style="4" customWidth="1"/>
    <col min="4903" max="4905" width="5" style="4" customWidth="1"/>
    <col min="4906" max="4906" width="1.7109375" style="4" customWidth="1"/>
    <col min="4907" max="4909" width="5" style="4" customWidth="1"/>
    <col min="4910" max="4910" width="1.7109375" style="4" customWidth="1"/>
    <col min="4911" max="4913" width="5" style="4" customWidth="1"/>
    <col min="4914" max="4914" width="1.7109375" style="4" customWidth="1"/>
    <col min="4915" max="4917" width="5.140625" style="4" customWidth="1"/>
    <col min="4918" max="4918" width="1.7109375" style="4" customWidth="1"/>
    <col min="4919" max="4920" width="5" style="4" customWidth="1"/>
    <col min="4921" max="4921" width="5.28515625" style="4" customWidth="1"/>
    <col min="4922" max="5120" width="11.42578125" style="4"/>
    <col min="5121" max="5121" width="16.140625" style="4" customWidth="1"/>
    <col min="5122" max="5122" width="6" style="4" customWidth="1"/>
    <col min="5123" max="5123" width="6" style="4" bestFit="1" customWidth="1"/>
    <col min="5124" max="5124" width="5.7109375" style="4" bestFit="1" customWidth="1"/>
    <col min="5125" max="5125" width="1.7109375" style="4" customWidth="1"/>
    <col min="5126" max="5126" width="6" style="4" bestFit="1" customWidth="1"/>
    <col min="5127" max="5128" width="5" style="4" customWidth="1"/>
    <col min="5129" max="5129" width="1.7109375" style="4" customWidth="1"/>
    <col min="5130" max="5132" width="5" style="4" customWidth="1"/>
    <col min="5133" max="5133" width="1.7109375" style="4" customWidth="1"/>
    <col min="5134" max="5136" width="5.140625" style="4" bestFit="1" customWidth="1"/>
    <col min="5137" max="5137" width="1.7109375" style="4" customWidth="1"/>
    <col min="5138" max="5140" width="5.140625" style="4" bestFit="1" customWidth="1"/>
    <col min="5141" max="5141" width="1.7109375" style="4" customWidth="1"/>
    <col min="5142" max="5144" width="5.140625" style="4" bestFit="1" customWidth="1"/>
    <col min="5145" max="5145" width="1.7109375" style="4" customWidth="1"/>
    <col min="5146" max="5146" width="4.85546875" style="4" bestFit="1" customWidth="1"/>
    <col min="5147" max="5148" width="4.42578125" style="4" customWidth="1"/>
    <col min="5149" max="5149" width="8.85546875" style="4" customWidth="1"/>
    <col min="5150" max="5150" width="12" style="4" customWidth="1"/>
    <col min="5151" max="5153" width="6" style="4" customWidth="1"/>
    <col min="5154" max="5154" width="1.7109375" style="4" customWidth="1"/>
    <col min="5155" max="5155" width="6.140625" style="4" customWidth="1"/>
    <col min="5156" max="5157" width="5.140625" style="4" customWidth="1"/>
    <col min="5158" max="5158" width="1.7109375" style="4" customWidth="1"/>
    <col min="5159" max="5161" width="5" style="4" customWidth="1"/>
    <col min="5162" max="5162" width="1.7109375" style="4" customWidth="1"/>
    <col min="5163" max="5165" width="5" style="4" customWidth="1"/>
    <col min="5166" max="5166" width="1.7109375" style="4" customWidth="1"/>
    <col min="5167" max="5169" width="5" style="4" customWidth="1"/>
    <col min="5170" max="5170" width="1.7109375" style="4" customWidth="1"/>
    <col min="5171" max="5173" width="5.140625" style="4" customWidth="1"/>
    <col min="5174" max="5174" width="1.7109375" style="4" customWidth="1"/>
    <col min="5175" max="5176" width="5" style="4" customWidth="1"/>
    <col min="5177" max="5177" width="5.28515625" style="4" customWidth="1"/>
    <col min="5178" max="5376" width="11.42578125" style="4"/>
    <col min="5377" max="5377" width="16.140625" style="4" customWidth="1"/>
    <col min="5378" max="5378" width="6" style="4" customWidth="1"/>
    <col min="5379" max="5379" width="6" style="4" bestFit="1" customWidth="1"/>
    <col min="5380" max="5380" width="5.7109375" style="4" bestFit="1" customWidth="1"/>
    <col min="5381" max="5381" width="1.7109375" style="4" customWidth="1"/>
    <col min="5382" max="5382" width="6" style="4" bestFit="1" customWidth="1"/>
    <col min="5383" max="5384" width="5" style="4" customWidth="1"/>
    <col min="5385" max="5385" width="1.7109375" style="4" customWidth="1"/>
    <col min="5386" max="5388" width="5" style="4" customWidth="1"/>
    <col min="5389" max="5389" width="1.7109375" style="4" customWidth="1"/>
    <col min="5390" max="5392" width="5.140625" style="4" bestFit="1" customWidth="1"/>
    <col min="5393" max="5393" width="1.7109375" style="4" customWidth="1"/>
    <col min="5394" max="5396" width="5.140625" style="4" bestFit="1" customWidth="1"/>
    <col min="5397" max="5397" width="1.7109375" style="4" customWidth="1"/>
    <col min="5398" max="5400" width="5.140625" style="4" bestFit="1" customWidth="1"/>
    <col min="5401" max="5401" width="1.7109375" style="4" customWidth="1"/>
    <col min="5402" max="5402" width="4.85546875" style="4" bestFit="1" customWidth="1"/>
    <col min="5403" max="5404" width="4.42578125" style="4" customWidth="1"/>
    <col min="5405" max="5405" width="8.85546875" style="4" customWidth="1"/>
    <col min="5406" max="5406" width="12" style="4" customWidth="1"/>
    <col min="5407" max="5409" width="6" style="4" customWidth="1"/>
    <col min="5410" max="5410" width="1.7109375" style="4" customWidth="1"/>
    <col min="5411" max="5411" width="6.140625" style="4" customWidth="1"/>
    <col min="5412" max="5413" width="5.140625" style="4" customWidth="1"/>
    <col min="5414" max="5414" width="1.7109375" style="4" customWidth="1"/>
    <col min="5415" max="5417" width="5" style="4" customWidth="1"/>
    <col min="5418" max="5418" width="1.7109375" style="4" customWidth="1"/>
    <col min="5419" max="5421" width="5" style="4" customWidth="1"/>
    <col min="5422" max="5422" width="1.7109375" style="4" customWidth="1"/>
    <col min="5423" max="5425" width="5" style="4" customWidth="1"/>
    <col min="5426" max="5426" width="1.7109375" style="4" customWidth="1"/>
    <col min="5427" max="5429" width="5.140625" style="4" customWidth="1"/>
    <col min="5430" max="5430" width="1.7109375" style="4" customWidth="1"/>
    <col min="5431" max="5432" width="5" style="4" customWidth="1"/>
    <col min="5433" max="5433" width="5.28515625" style="4" customWidth="1"/>
    <col min="5434" max="5632" width="11.42578125" style="4"/>
    <col min="5633" max="5633" width="16.140625" style="4" customWidth="1"/>
    <col min="5634" max="5634" width="6" style="4" customWidth="1"/>
    <col min="5635" max="5635" width="6" style="4" bestFit="1" customWidth="1"/>
    <col min="5636" max="5636" width="5.7109375" style="4" bestFit="1" customWidth="1"/>
    <col min="5637" max="5637" width="1.7109375" style="4" customWidth="1"/>
    <col min="5638" max="5638" width="6" style="4" bestFit="1" customWidth="1"/>
    <col min="5639" max="5640" width="5" style="4" customWidth="1"/>
    <col min="5641" max="5641" width="1.7109375" style="4" customWidth="1"/>
    <col min="5642" max="5644" width="5" style="4" customWidth="1"/>
    <col min="5645" max="5645" width="1.7109375" style="4" customWidth="1"/>
    <col min="5646" max="5648" width="5.140625" style="4" bestFit="1" customWidth="1"/>
    <col min="5649" max="5649" width="1.7109375" style="4" customWidth="1"/>
    <col min="5650" max="5652" width="5.140625" style="4" bestFit="1" customWidth="1"/>
    <col min="5653" max="5653" width="1.7109375" style="4" customWidth="1"/>
    <col min="5654" max="5656" width="5.140625" style="4" bestFit="1" customWidth="1"/>
    <col min="5657" max="5657" width="1.7109375" style="4" customWidth="1"/>
    <col min="5658" max="5658" width="4.85546875" style="4" bestFit="1" customWidth="1"/>
    <col min="5659" max="5660" width="4.42578125" style="4" customWidth="1"/>
    <col min="5661" max="5661" width="8.85546875" style="4" customWidth="1"/>
    <col min="5662" max="5662" width="12" style="4" customWidth="1"/>
    <col min="5663" max="5665" width="6" style="4" customWidth="1"/>
    <col min="5666" max="5666" width="1.7109375" style="4" customWidth="1"/>
    <col min="5667" max="5667" width="6.140625" style="4" customWidth="1"/>
    <col min="5668" max="5669" width="5.140625" style="4" customWidth="1"/>
    <col min="5670" max="5670" width="1.7109375" style="4" customWidth="1"/>
    <col min="5671" max="5673" width="5" style="4" customWidth="1"/>
    <col min="5674" max="5674" width="1.7109375" style="4" customWidth="1"/>
    <col min="5675" max="5677" width="5" style="4" customWidth="1"/>
    <col min="5678" max="5678" width="1.7109375" style="4" customWidth="1"/>
    <col min="5679" max="5681" width="5" style="4" customWidth="1"/>
    <col min="5682" max="5682" width="1.7109375" style="4" customWidth="1"/>
    <col min="5683" max="5685" width="5.140625" style="4" customWidth="1"/>
    <col min="5686" max="5686" width="1.7109375" style="4" customWidth="1"/>
    <col min="5687" max="5688" width="5" style="4" customWidth="1"/>
    <col min="5689" max="5689" width="5.28515625" style="4" customWidth="1"/>
    <col min="5690" max="5888" width="11.42578125" style="4"/>
    <col min="5889" max="5889" width="16.140625" style="4" customWidth="1"/>
    <col min="5890" max="5890" width="6" style="4" customWidth="1"/>
    <col min="5891" max="5891" width="6" style="4" bestFit="1" customWidth="1"/>
    <col min="5892" max="5892" width="5.7109375" style="4" bestFit="1" customWidth="1"/>
    <col min="5893" max="5893" width="1.7109375" style="4" customWidth="1"/>
    <col min="5894" max="5894" width="6" style="4" bestFit="1" customWidth="1"/>
    <col min="5895" max="5896" width="5" style="4" customWidth="1"/>
    <col min="5897" max="5897" width="1.7109375" style="4" customWidth="1"/>
    <col min="5898" max="5900" width="5" style="4" customWidth="1"/>
    <col min="5901" max="5901" width="1.7109375" style="4" customWidth="1"/>
    <col min="5902" max="5904" width="5.140625" style="4" bestFit="1" customWidth="1"/>
    <col min="5905" max="5905" width="1.7109375" style="4" customWidth="1"/>
    <col min="5906" max="5908" width="5.140625" style="4" bestFit="1" customWidth="1"/>
    <col min="5909" max="5909" width="1.7109375" style="4" customWidth="1"/>
    <col min="5910" max="5912" width="5.140625" style="4" bestFit="1" customWidth="1"/>
    <col min="5913" max="5913" width="1.7109375" style="4" customWidth="1"/>
    <col min="5914" max="5914" width="4.85546875" style="4" bestFit="1" customWidth="1"/>
    <col min="5915" max="5916" width="4.42578125" style="4" customWidth="1"/>
    <col min="5917" max="5917" width="8.85546875" style="4" customWidth="1"/>
    <col min="5918" max="5918" width="12" style="4" customWidth="1"/>
    <col min="5919" max="5921" width="6" style="4" customWidth="1"/>
    <col min="5922" max="5922" width="1.7109375" style="4" customWidth="1"/>
    <col min="5923" max="5923" width="6.140625" style="4" customWidth="1"/>
    <col min="5924" max="5925" width="5.140625" style="4" customWidth="1"/>
    <col min="5926" max="5926" width="1.7109375" style="4" customWidth="1"/>
    <col min="5927" max="5929" width="5" style="4" customWidth="1"/>
    <col min="5930" max="5930" width="1.7109375" style="4" customWidth="1"/>
    <col min="5931" max="5933" width="5" style="4" customWidth="1"/>
    <col min="5934" max="5934" width="1.7109375" style="4" customWidth="1"/>
    <col min="5935" max="5937" width="5" style="4" customWidth="1"/>
    <col min="5938" max="5938" width="1.7109375" style="4" customWidth="1"/>
    <col min="5939" max="5941" width="5.140625" style="4" customWidth="1"/>
    <col min="5942" max="5942" width="1.7109375" style="4" customWidth="1"/>
    <col min="5943" max="5944" width="5" style="4" customWidth="1"/>
    <col min="5945" max="5945" width="5.28515625" style="4" customWidth="1"/>
    <col min="5946" max="6144" width="11.42578125" style="4"/>
    <col min="6145" max="6145" width="16.140625" style="4" customWidth="1"/>
    <col min="6146" max="6146" width="6" style="4" customWidth="1"/>
    <col min="6147" max="6147" width="6" style="4" bestFit="1" customWidth="1"/>
    <col min="6148" max="6148" width="5.7109375" style="4" bestFit="1" customWidth="1"/>
    <col min="6149" max="6149" width="1.7109375" style="4" customWidth="1"/>
    <col min="6150" max="6150" width="6" style="4" bestFit="1" customWidth="1"/>
    <col min="6151" max="6152" width="5" style="4" customWidth="1"/>
    <col min="6153" max="6153" width="1.7109375" style="4" customWidth="1"/>
    <col min="6154" max="6156" width="5" style="4" customWidth="1"/>
    <col min="6157" max="6157" width="1.7109375" style="4" customWidth="1"/>
    <col min="6158" max="6160" width="5.140625" style="4" bestFit="1" customWidth="1"/>
    <col min="6161" max="6161" width="1.7109375" style="4" customWidth="1"/>
    <col min="6162" max="6164" width="5.140625" style="4" bestFit="1" customWidth="1"/>
    <col min="6165" max="6165" width="1.7109375" style="4" customWidth="1"/>
    <col min="6166" max="6168" width="5.140625" style="4" bestFit="1" customWidth="1"/>
    <col min="6169" max="6169" width="1.7109375" style="4" customWidth="1"/>
    <col min="6170" max="6170" width="4.85546875" style="4" bestFit="1" customWidth="1"/>
    <col min="6171" max="6172" width="4.42578125" style="4" customWidth="1"/>
    <col min="6173" max="6173" width="8.85546875" style="4" customWidth="1"/>
    <col min="6174" max="6174" width="12" style="4" customWidth="1"/>
    <col min="6175" max="6177" width="6" style="4" customWidth="1"/>
    <col min="6178" max="6178" width="1.7109375" style="4" customWidth="1"/>
    <col min="6179" max="6179" width="6.140625" style="4" customWidth="1"/>
    <col min="6180" max="6181" width="5.140625" style="4" customWidth="1"/>
    <col min="6182" max="6182" width="1.7109375" style="4" customWidth="1"/>
    <col min="6183" max="6185" width="5" style="4" customWidth="1"/>
    <col min="6186" max="6186" width="1.7109375" style="4" customWidth="1"/>
    <col min="6187" max="6189" width="5" style="4" customWidth="1"/>
    <col min="6190" max="6190" width="1.7109375" style="4" customWidth="1"/>
    <col min="6191" max="6193" width="5" style="4" customWidth="1"/>
    <col min="6194" max="6194" width="1.7109375" style="4" customWidth="1"/>
    <col min="6195" max="6197" width="5.140625" style="4" customWidth="1"/>
    <col min="6198" max="6198" width="1.7109375" style="4" customWidth="1"/>
    <col min="6199" max="6200" width="5" style="4" customWidth="1"/>
    <col min="6201" max="6201" width="5.28515625" style="4" customWidth="1"/>
    <col min="6202" max="6400" width="11.42578125" style="4"/>
    <col min="6401" max="6401" width="16.140625" style="4" customWidth="1"/>
    <col min="6402" max="6402" width="6" style="4" customWidth="1"/>
    <col min="6403" max="6403" width="6" style="4" bestFit="1" customWidth="1"/>
    <col min="6404" max="6404" width="5.7109375" style="4" bestFit="1" customWidth="1"/>
    <col min="6405" max="6405" width="1.7109375" style="4" customWidth="1"/>
    <col min="6406" max="6406" width="6" style="4" bestFit="1" customWidth="1"/>
    <col min="6407" max="6408" width="5" style="4" customWidth="1"/>
    <col min="6409" max="6409" width="1.7109375" style="4" customWidth="1"/>
    <col min="6410" max="6412" width="5" style="4" customWidth="1"/>
    <col min="6413" max="6413" width="1.7109375" style="4" customWidth="1"/>
    <col min="6414" max="6416" width="5.140625" style="4" bestFit="1" customWidth="1"/>
    <col min="6417" max="6417" width="1.7109375" style="4" customWidth="1"/>
    <col min="6418" max="6420" width="5.140625" style="4" bestFit="1" customWidth="1"/>
    <col min="6421" max="6421" width="1.7109375" style="4" customWidth="1"/>
    <col min="6422" max="6424" width="5.140625" style="4" bestFit="1" customWidth="1"/>
    <col min="6425" max="6425" width="1.7109375" style="4" customWidth="1"/>
    <col min="6426" max="6426" width="4.85546875" style="4" bestFit="1" customWidth="1"/>
    <col min="6427" max="6428" width="4.42578125" style="4" customWidth="1"/>
    <col min="6429" max="6429" width="8.85546875" style="4" customWidth="1"/>
    <col min="6430" max="6430" width="12" style="4" customWidth="1"/>
    <col min="6431" max="6433" width="6" style="4" customWidth="1"/>
    <col min="6434" max="6434" width="1.7109375" style="4" customWidth="1"/>
    <col min="6435" max="6435" width="6.140625" style="4" customWidth="1"/>
    <col min="6436" max="6437" width="5.140625" style="4" customWidth="1"/>
    <col min="6438" max="6438" width="1.7109375" style="4" customWidth="1"/>
    <col min="6439" max="6441" width="5" style="4" customWidth="1"/>
    <col min="6442" max="6442" width="1.7109375" style="4" customWidth="1"/>
    <col min="6443" max="6445" width="5" style="4" customWidth="1"/>
    <col min="6446" max="6446" width="1.7109375" style="4" customWidth="1"/>
    <col min="6447" max="6449" width="5" style="4" customWidth="1"/>
    <col min="6450" max="6450" width="1.7109375" style="4" customWidth="1"/>
    <col min="6451" max="6453" width="5.140625" style="4" customWidth="1"/>
    <col min="6454" max="6454" width="1.7109375" style="4" customWidth="1"/>
    <col min="6455" max="6456" width="5" style="4" customWidth="1"/>
    <col min="6457" max="6457" width="5.28515625" style="4" customWidth="1"/>
    <col min="6458" max="6656" width="11.42578125" style="4"/>
    <col min="6657" max="6657" width="16.140625" style="4" customWidth="1"/>
    <col min="6658" max="6658" width="6" style="4" customWidth="1"/>
    <col min="6659" max="6659" width="6" style="4" bestFit="1" customWidth="1"/>
    <col min="6660" max="6660" width="5.7109375" style="4" bestFit="1" customWidth="1"/>
    <col min="6661" max="6661" width="1.7109375" style="4" customWidth="1"/>
    <col min="6662" max="6662" width="6" style="4" bestFit="1" customWidth="1"/>
    <col min="6663" max="6664" width="5" style="4" customWidth="1"/>
    <col min="6665" max="6665" width="1.7109375" style="4" customWidth="1"/>
    <col min="6666" max="6668" width="5" style="4" customWidth="1"/>
    <col min="6669" max="6669" width="1.7109375" style="4" customWidth="1"/>
    <col min="6670" max="6672" width="5.140625" style="4" bestFit="1" customWidth="1"/>
    <col min="6673" max="6673" width="1.7109375" style="4" customWidth="1"/>
    <col min="6674" max="6676" width="5.140625" style="4" bestFit="1" customWidth="1"/>
    <col min="6677" max="6677" width="1.7109375" style="4" customWidth="1"/>
    <col min="6678" max="6680" width="5.140625" style="4" bestFit="1" customWidth="1"/>
    <col min="6681" max="6681" width="1.7109375" style="4" customWidth="1"/>
    <col min="6682" max="6682" width="4.85546875" style="4" bestFit="1" customWidth="1"/>
    <col min="6683" max="6684" width="4.42578125" style="4" customWidth="1"/>
    <col min="6685" max="6685" width="8.85546875" style="4" customWidth="1"/>
    <col min="6686" max="6686" width="12" style="4" customWidth="1"/>
    <col min="6687" max="6689" width="6" style="4" customWidth="1"/>
    <col min="6690" max="6690" width="1.7109375" style="4" customWidth="1"/>
    <col min="6691" max="6691" width="6.140625" style="4" customWidth="1"/>
    <col min="6692" max="6693" width="5.140625" style="4" customWidth="1"/>
    <col min="6694" max="6694" width="1.7109375" style="4" customWidth="1"/>
    <col min="6695" max="6697" width="5" style="4" customWidth="1"/>
    <col min="6698" max="6698" width="1.7109375" style="4" customWidth="1"/>
    <col min="6699" max="6701" width="5" style="4" customWidth="1"/>
    <col min="6702" max="6702" width="1.7109375" style="4" customWidth="1"/>
    <col min="6703" max="6705" width="5" style="4" customWidth="1"/>
    <col min="6706" max="6706" width="1.7109375" style="4" customWidth="1"/>
    <col min="6707" max="6709" width="5.140625" style="4" customWidth="1"/>
    <col min="6710" max="6710" width="1.7109375" style="4" customWidth="1"/>
    <col min="6711" max="6712" width="5" style="4" customWidth="1"/>
    <col min="6713" max="6713" width="5.28515625" style="4" customWidth="1"/>
    <col min="6714" max="6912" width="11.42578125" style="4"/>
    <col min="6913" max="6913" width="16.140625" style="4" customWidth="1"/>
    <col min="6914" max="6914" width="6" style="4" customWidth="1"/>
    <col min="6915" max="6915" width="6" style="4" bestFit="1" customWidth="1"/>
    <col min="6916" max="6916" width="5.7109375" style="4" bestFit="1" customWidth="1"/>
    <col min="6917" max="6917" width="1.7109375" style="4" customWidth="1"/>
    <col min="6918" max="6918" width="6" style="4" bestFit="1" customWidth="1"/>
    <col min="6919" max="6920" width="5" style="4" customWidth="1"/>
    <col min="6921" max="6921" width="1.7109375" style="4" customWidth="1"/>
    <col min="6922" max="6924" width="5" style="4" customWidth="1"/>
    <col min="6925" max="6925" width="1.7109375" style="4" customWidth="1"/>
    <col min="6926" max="6928" width="5.140625" style="4" bestFit="1" customWidth="1"/>
    <col min="6929" max="6929" width="1.7109375" style="4" customWidth="1"/>
    <col min="6930" max="6932" width="5.140625" style="4" bestFit="1" customWidth="1"/>
    <col min="6933" max="6933" width="1.7109375" style="4" customWidth="1"/>
    <col min="6934" max="6936" width="5.140625" style="4" bestFit="1" customWidth="1"/>
    <col min="6937" max="6937" width="1.7109375" style="4" customWidth="1"/>
    <col min="6938" max="6938" width="4.85546875" style="4" bestFit="1" customWidth="1"/>
    <col min="6939" max="6940" width="4.42578125" style="4" customWidth="1"/>
    <col min="6941" max="6941" width="8.85546875" style="4" customWidth="1"/>
    <col min="6942" max="6942" width="12" style="4" customWidth="1"/>
    <col min="6943" max="6945" width="6" style="4" customWidth="1"/>
    <col min="6946" max="6946" width="1.7109375" style="4" customWidth="1"/>
    <col min="6947" max="6947" width="6.140625" style="4" customWidth="1"/>
    <col min="6948" max="6949" width="5.140625" style="4" customWidth="1"/>
    <col min="6950" max="6950" width="1.7109375" style="4" customWidth="1"/>
    <col min="6951" max="6953" width="5" style="4" customWidth="1"/>
    <col min="6954" max="6954" width="1.7109375" style="4" customWidth="1"/>
    <col min="6955" max="6957" width="5" style="4" customWidth="1"/>
    <col min="6958" max="6958" width="1.7109375" style="4" customWidth="1"/>
    <col min="6959" max="6961" width="5" style="4" customWidth="1"/>
    <col min="6962" max="6962" width="1.7109375" style="4" customWidth="1"/>
    <col min="6963" max="6965" width="5.140625" style="4" customWidth="1"/>
    <col min="6966" max="6966" width="1.7109375" style="4" customWidth="1"/>
    <col min="6967" max="6968" width="5" style="4" customWidth="1"/>
    <col min="6969" max="6969" width="5.28515625" style="4" customWidth="1"/>
    <col min="6970" max="7168" width="11.42578125" style="4"/>
    <col min="7169" max="7169" width="16.140625" style="4" customWidth="1"/>
    <col min="7170" max="7170" width="6" style="4" customWidth="1"/>
    <col min="7171" max="7171" width="6" style="4" bestFit="1" customWidth="1"/>
    <col min="7172" max="7172" width="5.7109375" style="4" bestFit="1" customWidth="1"/>
    <col min="7173" max="7173" width="1.7109375" style="4" customWidth="1"/>
    <col min="7174" max="7174" width="6" style="4" bestFit="1" customWidth="1"/>
    <col min="7175" max="7176" width="5" style="4" customWidth="1"/>
    <col min="7177" max="7177" width="1.7109375" style="4" customWidth="1"/>
    <col min="7178" max="7180" width="5" style="4" customWidth="1"/>
    <col min="7181" max="7181" width="1.7109375" style="4" customWidth="1"/>
    <col min="7182" max="7184" width="5.140625" style="4" bestFit="1" customWidth="1"/>
    <col min="7185" max="7185" width="1.7109375" style="4" customWidth="1"/>
    <col min="7186" max="7188" width="5.140625" style="4" bestFit="1" customWidth="1"/>
    <col min="7189" max="7189" width="1.7109375" style="4" customWidth="1"/>
    <col min="7190" max="7192" width="5.140625" style="4" bestFit="1" customWidth="1"/>
    <col min="7193" max="7193" width="1.7109375" style="4" customWidth="1"/>
    <col min="7194" max="7194" width="4.85546875" style="4" bestFit="1" customWidth="1"/>
    <col min="7195" max="7196" width="4.42578125" style="4" customWidth="1"/>
    <col min="7197" max="7197" width="8.85546875" style="4" customWidth="1"/>
    <col min="7198" max="7198" width="12" style="4" customWidth="1"/>
    <col min="7199" max="7201" width="6" style="4" customWidth="1"/>
    <col min="7202" max="7202" width="1.7109375" style="4" customWidth="1"/>
    <col min="7203" max="7203" width="6.140625" style="4" customWidth="1"/>
    <col min="7204" max="7205" width="5.140625" style="4" customWidth="1"/>
    <col min="7206" max="7206" width="1.7109375" style="4" customWidth="1"/>
    <col min="7207" max="7209" width="5" style="4" customWidth="1"/>
    <col min="7210" max="7210" width="1.7109375" style="4" customWidth="1"/>
    <col min="7211" max="7213" width="5" style="4" customWidth="1"/>
    <col min="7214" max="7214" width="1.7109375" style="4" customWidth="1"/>
    <col min="7215" max="7217" width="5" style="4" customWidth="1"/>
    <col min="7218" max="7218" width="1.7109375" style="4" customWidth="1"/>
    <col min="7219" max="7221" width="5.140625" style="4" customWidth="1"/>
    <col min="7222" max="7222" width="1.7109375" style="4" customWidth="1"/>
    <col min="7223" max="7224" width="5" style="4" customWidth="1"/>
    <col min="7225" max="7225" width="5.28515625" style="4" customWidth="1"/>
    <col min="7226" max="7424" width="11.42578125" style="4"/>
    <col min="7425" max="7425" width="16.140625" style="4" customWidth="1"/>
    <col min="7426" max="7426" width="6" style="4" customWidth="1"/>
    <col min="7427" max="7427" width="6" style="4" bestFit="1" customWidth="1"/>
    <col min="7428" max="7428" width="5.7109375" style="4" bestFit="1" customWidth="1"/>
    <col min="7429" max="7429" width="1.7109375" style="4" customWidth="1"/>
    <col min="7430" max="7430" width="6" style="4" bestFit="1" customWidth="1"/>
    <col min="7431" max="7432" width="5" style="4" customWidth="1"/>
    <col min="7433" max="7433" width="1.7109375" style="4" customWidth="1"/>
    <col min="7434" max="7436" width="5" style="4" customWidth="1"/>
    <col min="7437" max="7437" width="1.7109375" style="4" customWidth="1"/>
    <col min="7438" max="7440" width="5.140625" style="4" bestFit="1" customWidth="1"/>
    <col min="7441" max="7441" width="1.7109375" style="4" customWidth="1"/>
    <col min="7442" max="7444" width="5.140625" style="4" bestFit="1" customWidth="1"/>
    <col min="7445" max="7445" width="1.7109375" style="4" customWidth="1"/>
    <col min="7446" max="7448" width="5.140625" style="4" bestFit="1" customWidth="1"/>
    <col min="7449" max="7449" width="1.7109375" style="4" customWidth="1"/>
    <col min="7450" max="7450" width="4.85546875" style="4" bestFit="1" customWidth="1"/>
    <col min="7451" max="7452" width="4.42578125" style="4" customWidth="1"/>
    <col min="7453" max="7453" width="8.85546875" style="4" customWidth="1"/>
    <col min="7454" max="7454" width="12" style="4" customWidth="1"/>
    <col min="7455" max="7457" width="6" style="4" customWidth="1"/>
    <col min="7458" max="7458" width="1.7109375" style="4" customWidth="1"/>
    <col min="7459" max="7459" width="6.140625" style="4" customWidth="1"/>
    <col min="7460" max="7461" width="5.140625" style="4" customWidth="1"/>
    <col min="7462" max="7462" width="1.7109375" style="4" customWidth="1"/>
    <col min="7463" max="7465" width="5" style="4" customWidth="1"/>
    <col min="7466" max="7466" width="1.7109375" style="4" customWidth="1"/>
    <col min="7467" max="7469" width="5" style="4" customWidth="1"/>
    <col min="7470" max="7470" width="1.7109375" style="4" customWidth="1"/>
    <col min="7471" max="7473" width="5" style="4" customWidth="1"/>
    <col min="7474" max="7474" width="1.7109375" style="4" customWidth="1"/>
    <col min="7475" max="7477" width="5.140625" style="4" customWidth="1"/>
    <col min="7478" max="7478" width="1.7109375" style="4" customWidth="1"/>
    <col min="7479" max="7480" width="5" style="4" customWidth="1"/>
    <col min="7481" max="7481" width="5.28515625" style="4" customWidth="1"/>
    <col min="7482" max="7680" width="11.42578125" style="4"/>
    <col min="7681" max="7681" width="16.140625" style="4" customWidth="1"/>
    <col min="7682" max="7682" width="6" style="4" customWidth="1"/>
    <col min="7683" max="7683" width="6" style="4" bestFit="1" customWidth="1"/>
    <col min="7684" max="7684" width="5.7109375" style="4" bestFit="1" customWidth="1"/>
    <col min="7685" max="7685" width="1.7109375" style="4" customWidth="1"/>
    <col min="7686" max="7686" width="6" style="4" bestFit="1" customWidth="1"/>
    <col min="7687" max="7688" width="5" style="4" customWidth="1"/>
    <col min="7689" max="7689" width="1.7109375" style="4" customWidth="1"/>
    <col min="7690" max="7692" width="5" style="4" customWidth="1"/>
    <col min="7693" max="7693" width="1.7109375" style="4" customWidth="1"/>
    <col min="7694" max="7696" width="5.140625" style="4" bestFit="1" customWidth="1"/>
    <col min="7697" max="7697" width="1.7109375" style="4" customWidth="1"/>
    <col min="7698" max="7700" width="5.140625" style="4" bestFit="1" customWidth="1"/>
    <col min="7701" max="7701" width="1.7109375" style="4" customWidth="1"/>
    <col min="7702" max="7704" width="5.140625" style="4" bestFit="1" customWidth="1"/>
    <col min="7705" max="7705" width="1.7109375" style="4" customWidth="1"/>
    <col min="7706" max="7706" width="4.85546875" style="4" bestFit="1" customWidth="1"/>
    <col min="7707" max="7708" width="4.42578125" style="4" customWidth="1"/>
    <col min="7709" max="7709" width="8.85546875" style="4" customWidth="1"/>
    <col min="7710" max="7710" width="12" style="4" customWidth="1"/>
    <col min="7711" max="7713" width="6" style="4" customWidth="1"/>
    <col min="7714" max="7714" width="1.7109375" style="4" customWidth="1"/>
    <col min="7715" max="7715" width="6.140625" style="4" customWidth="1"/>
    <col min="7716" max="7717" width="5.140625" style="4" customWidth="1"/>
    <col min="7718" max="7718" width="1.7109375" style="4" customWidth="1"/>
    <col min="7719" max="7721" width="5" style="4" customWidth="1"/>
    <col min="7722" max="7722" width="1.7109375" style="4" customWidth="1"/>
    <col min="7723" max="7725" width="5" style="4" customWidth="1"/>
    <col min="7726" max="7726" width="1.7109375" style="4" customWidth="1"/>
    <col min="7727" max="7729" width="5" style="4" customWidth="1"/>
    <col min="7730" max="7730" width="1.7109375" style="4" customWidth="1"/>
    <col min="7731" max="7733" width="5.140625" style="4" customWidth="1"/>
    <col min="7734" max="7734" width="1.7109375" style="4" customWidth="1"/>
    <col min="7735" max="7736" width="5" style="4" customWidth="1"/>
    <col min="7737" max="7737" width="5.28515625" style="4" customWidth="1"/>
    <col min="7738" max="7936" width="11.42578125" style="4"/>
    <col min="7937" max="7937" width="16.140625" style="4" customWidth="1"/>
    <col min="7938" max="7938" width="6" style="4" customWidth="1"/>
    <col min="7939" max="7939" width="6" style="4" bestFit="1" customWidth="1"/>
    <col min="7940" max="7940" width="5.7109375" style="4" bestFit="1" customWidth="1"/>
    <col min="7941" max="7941" width="1.7109375" style="4" customWidth="1"/>
    <col min="7942" max="7942" width="6" style="4" bestFit="1" customWidth="1"/>
    <col min="7943" max="7944" width="5" style="4" customWidth="1"/>
    <col min="7945" max="7945" width="1.7109375" style="4" customWidth="1"/>
    <col min="7946" max="7948" width="5" style="4" customWidth="1"/>
    <col min="7949" max="7949" width="1.7109375" style="4" customWidth="1"/>
    <col min="7950" max="7952" width="5.140625" style="4" bestFit="1" customWidth="1"/>
    <col min="7953" max="7953" width="1.7109375" style="4" customWidth="1"/>
    <col min="7954" max="7956" width="5.140625" style="4" bestFit="1" customWidth="1"/>
    <col min="7957" max="7957" width="1.7109375" style="4" customWidth="1"/>
    <col min="7958" max="7960" width="5.140625" style="4" bestFit="1" customWidth="1"/>
    <col min="7961" max="7961" width="1.7109375" style="4" customWidth="1"/>
    <col min="7962" max="7962" width="4.85546875" style="4" bestFit="1" customWidth="1"/>
    <col min="7963" max="7964" width="4.42578125" style="4" customWidth="1"/>
    <col min="7965" max="7965" width="8.85546875" style="4" customWidth="1"/>
    <col min="7966" max="7966" width="12" style="4" customWidth="1"/>
    <col min="7967" max="7969" width="6" style="4" customWidth="1"/>
    <col min="7970" max="7970" width="1.7109375" style="4" customWidth="1"/>
    <col min="7971" max="7971" width="6.140625" style="4" customWidth="1"/>
    <col min="7972" max="7973" width="5.140625" style="4" customWidth="1"/>
    <col min="7974" max="7974" width="1.7109375" style="4" customWidth="1"/>
    <col min="7975" max="7977" width="5" style="4" customWidth="1"/>
    <col min="7978" max="7978" width="1.7109375" style="4" customWidth="1"/>
    <col min="7979" max="7981" width="5" style="4" customWidth="1"/>
    <col min="7982" max="7982" width="1.7109375" style="4" customWidth="1"/>
    <col min="7983" max="7985" width="5" style="4" customWidth="1"/>
    <col min="7986" max="7986" width="1.7109375" style="4" customWidth="1"/>
    <col min="7987" max="7989" width="5.140625" style="4" customWidth="1"/>
    <col min="7990" max="7990" width="1.7109375" style="4" customWidth="1"/>
    <col min="7991" max="7992" width="5" style="4" customWidth="1"/>
    <col min="7993" max="7993" width="5.28515625" style="4" customWidth="1"/>
    <col min="7994" max="8192" width="11.42578125" style="4"/>
    <col min="8193" max="8193" width="16.140625" style="4" customWidth="1"/>
    <col min="8194" max="8194" width="6" style="4" customWidth="1"/>
    <col min="8195" max="8195" width="6" style="4" bestFit="1" customWidth="1"/>
    <col min="8196" max="8196" width="5.7109375" style="4" bestFit="1" customWidth="1"/>
    <col min="8197" max="8197" width="1.7109375" style="4" customWidth="1"/>
    <col min="8198" max="8198" width="6" style="4" bestFit="1" customWidth="1"/>
    <col min="8199" max="8200" width="5" style="4" customWidth="1"/>
    <col min="8201" max="8201" width="1.7109375" style="4" customWidth="1"/>
    <col min="8202" max="8204" width="5" style="4" customWidth="1"/>
    <col min="8205" max="8205" width="1.7109375" style="4" customWidth="1"/>
    <col min="8206" max="8208" width="5.140625" style="4" bestFit="1" customWidth="1"/>
    <col min="8209" max="8209" width="1.7109375" style="4" customWidth="1"/>
    <col min="8210" max="8212" width="5.140625" style="4" bestFit="1" customWidth="1"/>
    <col min="8213" max="8213" width="1.7109375" style="4" customWidth="1"/>
    <col min="8214" max="8216" width="5.140625" style="4" bestFit="1" customWidth="1"/>
    <col min="8217" max="8217" width="1.7109375" style="4" customWidth="1"/>
    <col min="8218" max="8218" width="4.85546875" style="4" bestFit="1" customWidth="1"/>
    <col min="8219" max="8220" width="4.42578125" style="4" customWidth="1"/>
    <col min="8221" max="8221" width="8.85546875" style="4" customWidth="1"/>
    <col min="8222" max="8222" width="12" style="4" customWidth="1"/>
    <col min="8223" max="8225" width="6" style="4" customWidth="1"/>
    <col min="8226" max="8226" width="1.7109375" style="4" customWidth="1"/>
    <col min="8227" max="8227" width="6.140625" style="4" customWidth="1"/>
    <col min="8228" max="8229" width="5.140625" style="4" customWidth="1"/>
    <col min="8230" max="8230" width="1.7109375" style="4" customWidth="1"/>
    <col min="8231" max="8233" width="5" style="4" customWidth="1"/>
    <col min="8234" max="8234" width="1.7109375" style="4" customWidth="1"/>
    <col min="8235" max="8237" width="5" style="4" customWidth="1"/>
    <col min="8238" max="8238" width="1.7109375" style="4" customWidth="1"/>
    <col min="8239" max="8241" width="5" style="4" customWidth="1"/>
    <col min="8242" max="8242" width="1.7109375" style="4" customWidth="1"/>
    <col min="8243" max="8245" width="5.140625" style="4" customWidth="1"/>
    <col min="8246" max="8246" width="1.7109375" style="4" customWidth="1"/>
    <col min="8247" max="8248" width="5" style="4" customWidth="1"/>
    <col min="8249" max="8249" width="5.28515625" style="4" customWidth="1"/>
    <col min="8250" max="8448" width="11.42578125" style="4"/>
    <col min="8449" max="8449" width="16.140625" style="4" customWidth="1"/>
    <col min="8450" max="8450" width="6" style="4" customWidth="1"/>
    <col min="8451" max="8451" width="6" style="4" bestFit="1" customWidth="1"/>
    <col min="8452" max="8452" width="5.7109375" style="4" bestFit="1" customWidth="1"/>
    <col min="8453" max="8453" width="1.7109375" style="4" customWidth="1"/>
    <col min="8454" max="8454" width="6" style="4" bestFit="1" customWidth="1"/>
    <col min="8455" max="8456" width="5" style="4" customWidth="1"/>
    <col min="8457" max="8457" width="1.7109375" style="4" customWidth="1"/>
    <col min="8458" max="8460" width="5" style="4" customWidth="1"/>
    <col min="8461" max="8461" width="1.7109375" style="4" customWidth="1"/>
    <col min="8462" max="8464" width="5.140625" style="4" bestFit="1" customWidth="1"/>
    <col min="8465" max="8465" width="1.7109375" style="4" customWidth="1"/>
    <col min="8466" max="8468" width="5.140625" style="4" bestFit="1" customWidth="1"/>
    <col min="8469" max="8469" width="1.7109375" style="4" customWidth="1"/>
    <col min="8470" max="8472" width="5.140625" style="4" bestFit="1" customWidth="1"/>
    <col min="8473" max="8473" width="1.7109375" style="4" customWidth="1"/>
    <col min="8474" max="8474" width="4.85546875" style="4" bestFit="1" customWidth="1"/>
    <col min="8475" max="8476" width="4.42578125" style="4" customWidth="1"/>
    <col min="8477" max="8477" width="8.85546875" style="4" customWidth="1"/>
    <col min="8478" max="8478" width="12" style="4" customWidth="1"/>
    <col min="8479" max="8481" width="6" style="4" customWidth="1"/>
    <col min="8482" max="8482" width="1.7109375" style="4" customWidth="1"/>
    <col min="8483" max="8483" width="6.140625" style="4" customWidth="1"/>
    <col min="8484" max="8485" width="5.140625" style="4" customWidth="1"/>
    <col min="8486" max="8486" width="1.7109375" style="4" customWidth="1"/>
    <col min="8487" max="8489" width="5" style="4" customWidth="1"/>
    <col min="8490" max="8490" width="1.7109375" style="4" customWidth="1"/>
    <col min="8491" max="8493" width="5" style="4" customWidth="1"/>
    <col min="8494" max="8494" width="1.7109375" style="4" customWidth="1"/>
    <col min="8495" max="8497" width="5" style="4" customWidth="1"/>
    <col min="8498" max="8498" width="1.7109375" style="4" customWidth="1"/>
    <col min="8499" max="8501" width="5.140625" style="4" customWidth="1"/>
    <col min="8502" max="8502" width="1.7109375" style="4" customWidth="1"/>
    <col min="8503" max="8504" width="5" style="4" customWidth="1"/>
    <col min="8505" max="8505" width="5.28515625" style="4" customWidth="1"/>
    <col min="8506" max="8704" width="11.42578125" style="4"/>
    <col min="8705" max="8705" width="16.140625" style="4" customWidth="1"/>
    <col min="8706" max="8706" width="6" style="4" customWidth="1"/>
    <col min="8707" max="8707" width="6" style="4" bestFit="1" customWidth="1"/>
    <col min="8708" max="8708" width="5.7109375" style="4" bestFit="1" customWidth="1"/>
    <col min="8709" max="8709" width="1.7109375" style="4" customWidth="1"/>
    <col min="8710" max="8710" width="6" style="4" bestFit="1" customWidth="1"/>
    <col min="8711" max="8712" width="5" style="4" customWidth="1"/>
    <col min="8713" max="8713" width="1.7109375" style="4" customWidth="1"/>
    <col min="8714" max="8716" width="5" style="4" customWidth="1"/>
    <col min="8717" max="8717" width="1.7109375" style="4" customWidth="1"/>
    <col min="8718" max="8720" width="5.140625" style="4" bestFit="1" customWidth="1"/>
    <col min="8721" max="8721" width="1.7109375" style="4" customWidth="1"/>
    <col min="8722" max="8724" width="5.140625" style="4" bestFit="1" customWidth="1"/>
    <col min="8725" max="8725" width="1.7109375" style="4" customWidth="1"/>
    <col min="8726" max="8728" width="5.140625" style="4" bestFit="1" customWidth="1"/>
    <col min="8729" max="8729" width="1.7109375" style="4" customWidth="1"/>
    <col min="8730" max="8730" width="4.85546875" style="4" bestFit="1" customWidth="1"/>
    <col min="8731" max="8732" width="4.42578125" style="4" customWidth="1"/>
    <col min="8733" max="8733" width="8.85546875" style="4" customWidth="1"/>
    <col min="8734" max="8734" width="12" style="4" customWidth="1"/>
    <col min="8735" max="8737" width="6" style="4" customWidth="1"/>
    <col min="8738" max="8738" width="1.7109375" style="4" customWidth="1"/>
    <col min="8739" max="8739" width="6.140625" style="4" customWidth="1"/>
    <col min="8740" max="8741" width="5.140625" style="4" customWidth="1"/>
    <col min="8742" max="8742" width="1.7109375" style="4" customWidth="1"/>
    <col min="8743" max="8745" width="5" style="4" customWidth="1"/>
    <col min="8746" max="8746" width="1.7109375" style="4" customWidth="1"/>
    <col min="8747" max="8749" width="5" style="4" customWidth="1"/>
    <col min="8750" max="8750" width="1.7109375" style="4" customWidth="1"/>
    <col min="8751" max="8753" width="5" style="4" customWidth="1"/>
    <col min="8754" max="8754" width="1.7109375" style="4" customWidth="1"/>
    <col min="8755" max="8757" width="5.140625" style="4" customWidth="1"/>
    <col min="8758" max="8758" width="1.7109375" style="4" customWidth="1"/>
    <col min="8759" max="8760" width="5" style="4" customWidth="1"/>
    <col min="8761" max="8761" width="5.28515625" style="4" customWidth="1"/>
    <col min="8762" max="8960" width="11.42578125" style="4"/>
    <col min="8961" max="8961" width="16.140625" style="4" customWidth="1"/>
    <col min="8962" max="8962" width="6" style="4" customWidth="1"/>
    <col min="8963" max="8963" width="6" style="4" bestFit="1" customWidth="1"/>
    <col min="8964" max="8964" width="5.7109375" style="4" bestFit="1" customWidth="1"/>
    <col min="8965" max="8965" width="1.7109375" style="4" customWidth="1"/>
    <col min="8966" max="8966" width="6" style="4" bestFit="1" customWidth="1"/>
    <col min="8967" max="8968" width="5" style="4" customWidth="1"/>
    <col min="8969" max="8969" width="1.7109375" style="4" customWidth="1"/>
    <col min="8970" max="8972" width="5" style="4" customWidth="1"/>
    <col min="8973" max="8973" width="1.7109375" style="4" customWidth="1"/>
    <col min="8974" max="8976" width="5.140625" style="4" bestFit="1" customWidth="1"/>
    <col min="8977" max="8977" width="1.7109375" style="4" customWidth="1"/>
    <col min="8978" max="8980" width="5.140625" style="4" bestFit="1" customWidth="1"/>
    <col min="8981" max="8981" width="1.7109375" style="4" customWidth="1"/>
    <col min="8982" max="8984" width="5.140625" style="4" bestFit="1" customWidth="1"/>
    <col min="8985" max="8985" width="1.7109375" style="4" customWidth="1"/>
    <col min="8986" max="8986" width="4.85546875" style="4" bestFit="1" customWidth="1"/>
    <col min="8987" max="8988" width="4.42578125" style="4" customWidth="1"/>
    <col min="8989" max="8989" width="8.85546875" style="4" customWidth="1"/>
    <col min="8990" max="8990" width="12" style="4" customWidth="1"/>
    <col min="8991" max="8993" width="6" style="4" customWidth="1"/>
    <col min="8994" max="8994" width="1.7109375" style="4" customWidth="1"/>
    <col min="8995" max="8995" width="6.140625" style="4" customWidth="1"/>
    <col min="8996" max="8997" width="5.140625" style="4" customWidth="1"/>
    <col min="8998" max="8998" width="1.7109375" style="4" customWidth="1"/>
    <col min="8999" max="9001" width="5" style="4" customWidth="1"/>
    <col min="9002" max="9002" width="1.7109375" style="4" customWidth="1"/>
    <col min="9003" max="9005" width="5" style="4" customWidth="1"/>
    <col min="9006" max="9006" width="1.7109375" style="4" customWidth="1"/>
    <col min="9007" max="9009" width="5" style="4" customWidth="1"/>
    <col min="9010" max="9010" width="1.7109375" style="4" customWidth="1"/>
    <col min="9011" max="9013" width="5.140625" style="4" customWidth="1"/>
    <col min="9014" max="9014" width="1.7109375" style="4" customWidth="1"/>
    <col min="9015" max="9016" width="5" style="4" customWidth="1"/>
    <col min="9017" max="9017" width="5.28515625" style="4" customWidth="1"/>
    <col min="9018" max="9216" width="11.42578125" style="4"/>
    <col min="9217" max="9217" width="16.140625" style="4" customWidth="1"/>
    <col min="9218" max="9218" width="6" style="4" customWidth="1"/>
    <col min="9219" max="9219" width="6" style="4" bestFit="1" customWidth="1"/>
    <col min="9220" max="9220" width="5.7109375" style="4" bestFit="1" customWidth="1"/>
    <col min="9221" max="9221" width="1.7109375" style="4" customWidth="1"/>
    <col min="9222" max="9222" width="6" style="4" bestFit="1" customWidth="1"/>
    <col min="9223" max="9224" width="5" style="4" customWidth="1"/>
    <col min="9225" max="9225" width="1.7109375" style="4" customWidth="1"/>
    <col min="9226" max="9228" width="5" style="4" customWidth="1"/>
    <col min="9229" max="9229" width="1.7109375" style="4" customWidth="1"/>
    <col min="9230" max="9232" width="5.140625" style="4" bestFit="1" customWidth="1"/>
    <col min="9233" max="9233" width="1.7109375" style="4" customWidth="1"/>
    <col min="9234" max="9236" width="5.140625" style="4" bestFit="1" customWidth="1"/>
    <col min="9237" max="9237" width="1.7109375" style="4" customWidth="1"/>
    <col min="9238" max="9240" width="5.140625" style="4" bestFit="1" customWidth="1"/>
    <col min="9241" max="9241" width="1.7109375" style="4" customWidth="1"/>
    <col min="9242" max="9242" width="4.85546875" style="4" bestFit="1" customWidth="1"/>
    <col min="9243" max="9244" width="4.42578125" style="4" customWidth="1"/>
    <col min="9245" max="9245" width="8.85546875" style="4" customWidth="1"/>
    <col min="9246" max="9246" width="12" style="4" customWidth="1"/>
    <col min="9247" max="9249" width="6" style="4" customWidth="1"/>
    <col min="9250" max="9250" width="1.7109375" style="4" customWidth="1"/>
    <col min="9251" max="9251" width="6.140625" style="4" customWidth="1"/>
    <col min="9252" max="9253" width="5.140625" style="4" customWidth="1"/>
    <col min="9254" max="9254" width="1.7109375" style="4" customWidth="1"/>
    <col min="9255" max="9257" width="5" style="4" customWidth="1"/>
    <col min="9258" max="9258" width="1.7109375" style="4" customWidth="1"/>
    <col min="9259" max="9261" width="5" style="4" customWidth="1"/>
    <col min="9262" max="9262" width="1.7109375" style="4" customWidth="1"/>
    <col min="9263" max="9265" width="5" style="4" customWidth="1"/>
    <col min="9266" max="9266" width="1.7109375" style="4" customWidth="1"/>
    <col min="9267" max="9269" width="5.140625" style="4" customWidth="1"/>
    <col min="9270" max="9270" width="1.7109375" style="4" customWidth="1"/>
    <col min="9271" max="9272" width="5" style="4" customWidth="1"/>
    <col min="9273" max="9273" width="5.28515625" style="4" customWidth="1"/>
    <col min="9274" max="9472" width="11.42578125" style="4"/>
    <col min="9473" max="9473" width="16.140625" style="4" customWidth="1"/>
    <col min="9474" max="9474" width="6" style="4" customWidth="1"/>
    <col min="9475" max="9475" width="6" style="4" bestFit="1" customWidth="1"/>
    <col min="9476" max="9476" width="5.7109375" style="4" bestFit="1" customWidth="1"/>
    <col min="9477" max="9477" width="1.7109375" style="4" customWidth="1"/>
    <col min="9478" max="9478" width="6" style="4" bestFit="1" customWidth="1"/>
    <col min="9479" max="9480" width="5" style="4" customWidth="1"/>
    <col min="9481" max="9481" width="1.7109375" style="4" customWidth="1"/>
    <col min="9482" max="9484" width="5" style="4" customWidth="1"/>
    <col min="9485" max="9485" width="1.7109375" style="4" customWidth="1"/>
    <col min="9486" max="9488" width="5.140625" style="4" bestFit="1" customWidth="1"/>
    <col min="9489" max="9489" width="1.7109375" style="4" customWidth="1"/>
    <col min="9490" max="9492" width="5.140625" style="4" bestFit="1" customWidth="1"/>
    <col min="9493" max="9493" width="1.7109375" style="4" customWidth="1"/>
    <col min="9494" max="9496" width="5.140625" style="4" bestFit="1" customWidth="1"/>
    <col min="9497" max="9497" width="1.7109375" style="4" customWidth="1"/>
    <col min="9498" max="9498" width="4.85546875" style="4" bestFit="1" customWidth="1"/>
    <col min="9499" max="9500" width="4.42578125" style="4" customWidth="1"/>
    <col min="9501" max="9501" width="8.85546875" style="4" customWidth="1"/>
    <col min="9502" max="9502" width="12" style="4" customWidth="1"/>
    <col min="9503" max="9505" width="6" style="4" customWidth="1"/>
    <col min="9506" max="9506" width="1.7109375" style="4" customWidth="1"/>
    <col min="9507" max="9507" width="6.140625" style="4" customWidth="1"/>
    <col min="9508" max="9509" width="5.140625" style="4" customWidth="1"/>
    <col min="9510" max="9510" width="1.7109375" style="4" customWidth="1"/>
    <col min="9511" max="9513" width="5" style="4" customWidth="1"/>
    <col min="9514" max="9514" width="1.7109375" style="4" customWidth="1"/>
    <col min="9515" max="9517" width="5" style="4" customWidth="1"/>
    <col min="9518" max="9518" width="1.7109375" style="4" customWidth="1"/>
    <col min="9519" max="9521" width="5" style="4" customWidth="1"/>
    <col min="9522" max="9522" width="1.7109375" style="4" customWidth="1"/>
    <col min="9523" max="9525" width="5.140625" style="4" customWidth="1"/>
    <col min="9526" max="9526" width="1.7109375" style="4" customWidth="1"/>
    <col min="9527" max="9528" width="5" style="4" customWidth="1"/>
    <col min="9529" max="9529" width="5.28515625" style="4" customWidth="1"/>
    <col min="9530" max="9728" width="11.42578125" style="4"/>
    <col min="9729" max="9729" width="16.140625" style="4" customWidth="1"/>
    <col min="9730" max="9730" width="6" style="4" customWidth="1"/>
    <col min="9731" max="9731" width="6" style="4" bestFit="1" customWidth="1"/>
    <col min="9732" max="9732" width="5.7109375" style="4" bestFit="1" customWidth="1"/>
    <col min="9733" max="9733" width="1.7109375" style="4" customWidth="1"/>
    <col min="9734" max="9734" width="6" style="4" bestFit="1" customWidth="1"/>
    <col min="9735" max="9736" width="5" style="4" customWidth="1"/>
    <col min="9737" max="9737" width="1.7109375" style="4" customWidth="1"/>
    <col min="9738" max="9740" width="5" style="4" customWidth="1"/>
    <col min="9741" max="9741" width="1.7109375" style="4" customWidth="1"/>
    <col min="9742" max="9744" width="5.140625" style="4" bestFit="1" customWidth="1"/>
    <col min="9745" max="9745" width="1.7109375" style="4" customWidth="1"/>
    <col min="9746" max="9748" width="5.140625" style="4" bestFit="1" customWidth="1"/>
    <col min="9749" max="9749" width="1.7109375" style="4" customWidth="1"/>
    <col min="9750" max="9752" width="5.140625" style="4" bestFit="1" customWidth="1"/>
    <col min="9753" max="9753" width="1.7109375" style="4" customWidth="1"/>
    <col min="9754" max="9754" width="4.85546875" style="4" bestFit="1" customWidth="1"/>
    <col min="9755" max="9756" width="4.42578125" style="4" customWidth="1"/>
    <col min="9757" max="9757" width="8.85546875" style="4" customWidth="1"/>
    <col min="9758" max="9758" width="12" style="4" customWidth="1"/>
    <col min="9759" max="9761" width="6" style="4" customWidth="1"/>
    <col min="9762" max="9762" width="1.7109375" style="4" customWidth="1"/>
    <col min="9763" max="9763" width="6.140625" style="4" customWidth="1"/>
    <col min="9764" max="9765" width="5.140625" style="4" customWidth="1"/>
    <col min="9766" max="9766" width="1.7109375" style="4" customWidth="1"/>
    <col min="9767" max="9769" width="5" style="4" customWidth="1"/>
    <col min="9770" max="9770" width="1.7109375" style="4" customWidth="1"/>
    <col min="9771" max="9773" width="5" style="4" customWidth="1"/>
    <col min="9774" max="9774" width="1.7109375" style="4" customWidth="1"/>
    <col min="9775" max="9777" width="5" style="4" customWidth="1"/>
    <col min="9778" max="9778" width="1.7109375" style="4" customWidth="1"/>
    <col min="9779" max="9781" width="5.140625" style="4" customWidth="1"/>
    <col min="9782" max="9782" width="1.7109375" style="4" customWidth="1"/>
    <col min="9783" max="9784" width="5" style="4" customWidth="1"/>
    <col min="9785" max="9785" width="5.28515625" style="4" customWidth="1"/>
    <col min="9786" max="9984" width="11.42578125" style="4"/>
    <col min="9985" max="9985" width="16.140625" style="4" customWidth="1"/>
    <col min="9986" max="9986" width="6" style="4" customWidth="1"/>
    <col min="9987" max="9987" width="6" style="4" bestFit="1" customWidth="1"/>
    <col min="9988" max="9988" width="5.7109375" style="4" bestFit="1" customWidth="1"/>
    <col min="9989" max="9989" width="1.7109375" style="4" customWidth="1"/>
    <col min="9990" max="9990" width="6" style="4" bestFit="1" customWidth="1"/>
    <col min="9991" max="9992" width="5" style="4" customWidth="1"/>
    <col min="9993" max="9993" width="1.7109375" style="4" customWidth="1"/>
    <col min="9994" max="9996" width="5" style="4" customWidth="1"/>
    <col min="9997" max="9997" width="1.7109375" style="4" customWidth="1"/>
    <col min="9998" max="10000" width="5.140625" style="4" bestFit="1" customWidth="1"/>
    <col min="10001" max="10001" width="1.7109375" style="4" customWidth="1"/>
    <col min="10002" max="10004" width="5.140625" style="4" bestFit="1" customWidth="1"/>
    <col min="10005" max="10005" width="1.7109375" style="4" customWidth="1"/>
    <col min="10006" max="10008" width="5.140625" style="4" bestFit="1" customWidth="1"/>
    <col min="10009" max="10009" width="1.7109375" style="4" customWidth="1"/>
    <col min="10010" max="10010" width="4.85546875" style="4" bestFit="1" customWidth="1"/>
    <col min="10011" max="10012" width="4.42578125" style="4" customWidth="1"/>
    <col min="10013" max="10013" width="8.85546875" style="4" customWidth="1"/>
    <col min="10014" max="10014" width="12" style="4" customWidth="1"/>
    <col min="10015" max="10017" width="6" style="4" customWidth="1"/>
    <col min="10018" max="10018" width="1.7109375" style="4" customWidth="1"/>
    <col min="10019" max="10019" width="6.140625" style="4" customWidth="1"/>
    <col min="10020" max="10021" width="5.140625" style="4" customWidth="1"/>
    <col min="10022" max="10022" width="1.7109375" style="4" customWidth="1"/>
    <col min="10023" max="10025" width="5" style="4" customWidth="1"/>
    <col min="10026" max="10026" width="1.7109375" style="4" customWidth="1"/>
    <col min="10027" max="10029" width="5" style="4" customWidth="1"/>
    <col min="10030" max="10030" width="1.7109375" style="4" customWidth="1"/>
    <col min="10031" max="10033" width="5" style="4" customWidth="1"/>
    <col min="10034" max="10034" width="1.7109375" style="4" customWidth="1"/>
    <col min="10035" max="10037" width="5.140625" style="4" customWidth="1"/>
    <col min="10038" max="10038" width="1.7109375" style="4" customWidth="1"/>
    <col min="10039" max="10040" width="5" style="4" customWidth="1"/>
    <col min="10041" max="10041" width="5.28515625" style="4" customWidth="1"/>
    <col min="10042" max="10240" width="11.42578125" style="4"/>
    <col min="10241" max="10241" width="16.140625" style="4" customWidth="1"/>
    <col min="10242" max="10242" width="6" style="4" customWidth="1"/>
    <col min="10243" max="10243" width="6" style="4" bestFit="1" customWidth="1"/>
    <col min="10244" max="10244" width="5.7109375" style="4" bestFit="1" customWidth="1"/>
    <col min="10245" max="10245" width="1.7109375" style="4" customWidth="1"/>
    <col min="10246" max="10246" width="6" style="4" bestFit="1" customWidth="1"/>
    <col min="10247" max="10248" width="5" style="4" customWidth="1"/>
    <col min="10249" max="10249" width="1.7109375" style="4" customWidth="1"/>
    <col min="10250" max="10252" width="5" style="4" customWidth="1"/>
    <col min="10253" max="10253" width="1.7109375" style="4" customWidth="1"/>
    <col min="10254" max="10256" width="5.140625" style="4" bestFit="1" customWidth="1"/>
    <col min="10257" max="10257" width="1.7109375" style="4" customWidth="1"/>
    <col min="10258" max="10260" width="5.140625" style="4" bestFit="1" customWidth="1"/>
    <col min="10261" max="10261" width="1.7109375" style="4" customWidth="1"/>
    <col min="10262" max="10264" width="5.140625" style="4" bestFit="1" customWidth="1"/>
    <col min="10265" max="10265" width="1.7109375" style="4" customWidth="1"/>
    <col min="10266" max="10266" width="4.85546875" style="4" bestFit="1" customWidth="1"/>
    <col min="10267" max="10268" width="4.42578125" style="4" customWidth="1"/>
    <col min="10269" max="10269" width="8.85546875" style="4" customWidth="1"/>
    <col min="10270" max="10270" width="12" style="4" customWidth="1"/>
    <col min="10271" max="10273" width="6" style="4" customWidth="1"/>
    <col min="10274" max="10274" width="1.7109375" style="4" customWidth="1"/>
    <col min="10275" max="10275" width="6.140625" style="4" customWidth="1"/>
    <col min="10276" max="10277" width="5.140625" style="4" customWidth="1"/>
    <col min="10278" max="10278" width="1.7109375" style="4" customWidth="1"/>
    <col min="10279" max="10281" width="5" style="4" customWidth="1"/>
    <col min="10282" max="10282" width="1.7109375" style="4" customWidth="1"/>
    <col min="10283" max="10285" width="5" style="4" customWidth="1"/>
    <col min="10286" max="10286" width="1.7109375" style="4" customWidth="1"/>
    <col min="10287" max="10289" width="5" style="4" customWidth="1"/>
    <col min="10290" max="10290" width="1.7109375" style="4" customWidth="1"/>
    <col min="10291" max="10293" width="5.140625" style="4" customWidth="1"/>
    <col min="10294" max="10294" width="1.7109375" style="4" customWidth="1"/>
    <col min="10295" max="10296" width="5" style="4" customWidth="1"/>
    <col min="10297" max="10297" width="5.28515625" style="4" customWidth="1"/>
    <col min="10298" max="10496" width="11.42578125" style="4"/>
    <col min="10497" max="10497" width="16.140625" style="4" customWidth="1"/>
    <col min="10498" max="10498" width="6" style="4" customWidth="1"/>
    <col min="10499" max="10499" width="6" style="4" bestFit="1" customWidth="1"/>
    <col min="10500" max="10500" width="5.7109375" style="4" bestFit="1" customWidth="1"/>
    <col min="10501" max="10501" width="1.7109375" style="4" customWidth="1"/>
    <col min="10502" max="10502" width="6" style="4" bestFit="1" customWidth="1"/>
    <col min="10503" max="10504" width="5" style="4" customWidth="1"/>
    <col min="10505" max="10505" width="1.7109375" style="4" customWidth="1"/>
    <col min="10506" max="10508" width="5" style="4" customWidth="1"/>
    <col min="10509" max="10509" width="1.7109375" style="4" customWidth="1"/>
    <col min="10510" max="10512" width="5.140625" style="4" bestFit="1" customWidth="1"/>
    <col min="10513" max="10513" width="1.7109375" style="4" customWidth="1"/>
    <col min="10514" max="10516" width="5.140625" style="4" bestFit="1" customWidth="1"/>
    <col min="10517" max="10517" width="1.7109375" style="4" customWidth="1"/>
    <col min="10518" max="10520" width="5.140625" style="4" bestFit="1" customWidth="1"/>
    <col min="10521" max="10521" width="1.7109375" style="4" customWidth="1"/>
    <col min="10522" max="10522" width="4.85546875" style="4" bestFit="1" customWidth="1"/>
    <col min="10523" max="10524" width="4.42578125" style="4" customWidth="1"/>
    <col min="10525" max="10525" width="8.85546875" style="4" customWidth="1"/>
    <col min="10526" max="10526" width="12" style="4" customWidth="1"/>
    <col min="10527" max="10529" width="6" style="4" customWidth="1"/>
    <col min="10530" max="10530" width="1.7109375" style="4" customWidth="1"/>
    <col min="10531" max="10531" width="6.140625" style="4" customWidth="1"/>
    <col min="10532" max="10533" width="5.140625" style="4" customWidth="1"/>
    <col min="10534" max="10534" width="1.7109375" style="4" customWidth="1"/>
    <col min="10535" max="10537" width="5" style="4" customWidth="1"/>
    <col min="10538" max="10538" width="1.7109375" style="4" customWidth="1"/>
    <col min="10539" max="10541" width="5" style="4" customWidth="1"/>
    <col min="10542" max="10542" width="1.7109375" style="4" customWidth="1"/>
    <col min="10543" max="10545" width="5" style="4" customWidth="1"/>
    <col min="10546" max="10546" width="1.7109375" style="4" customWidth="1"/>
    <col min="10547" max="10549" width="5.140625" style="4" customWidth="1"/>
    <col min="10550" max="10550" width="1.7109375" style="4" customWidth="1"/>
    <col min="10551" max="10552" width="5" style="4" customWidth="1"/>
    <col min="10553" max="10553" width="5.28515625" style="4" customWidth="1"/>
    <col min="10554" max="10752" width="11.42578125" style="4"/>
    <col min="10753" max="10753" width="16.140625" style="4" customWidth="1"/>
    <col min="10754" max="10754" width="6" style="4" customWidth="1"/>
    <col min="10755" max="10755" width="6" style="4" bestFit="1" customWidth="1"/>
    <col min="10756" max="10756" width="5.7109375" style="4" bestFit="1" customWidth="1"/>
    <col min="10757" max="10757" width="1.7109375" style="4" customWidth="1"/>
    <col min="10758" max="10758" width="6" style="4" bestFit="1" customWidth="1"/>
    <col min="10759" max="10760" width="5" style="4" customWidth="1"/>
    <col min="10761" max="10761" width="1.7109375" style="4" customWidth="1"/>
    <col min="10762" max="10764" width="5" style="4" customWidth="1"/>
    <col min="10765" max="10765" width="1.7109375" style="4" customWidth="1"/>
    <col min="10766" max="10768" width="5.140625" style="4" bestFit="1" customWidth="1"/>
    <col min="10769" max="10769" width="1.7109375" style="4" customWidth="1"/>
    <col min="10770" max="10772" width="5.140625" style="4" bestFit="1" customWidth="1"/>
    <col min="10773" max="10773" width="1.7109375" style="4" customWidth="1"/>
    <col min="10774" max="10776" width="5.140625" style="4" bestFit="1" customWidth="1"/>
    <col min="10777" max="10777" width="1.7109375" style="4" customWidth="1"/>
    <col min="10778" max="10778" width="4.85546875" style="4" bestFit="1" customWidth="1"/>
    <col min="10779" max="10780" width="4.42578125" style="4" customWidth="1"/>
    <col min="10781" max="10781" width="8.85546875" style="4" customWidth="1"/>
    <col min="10782" max="10782" width="12" style="4" customWidth="1"/>
    <col min="10783" max="10785" width="6" style="4" customWidth="1"/>
    <col min="10786" max="10786" width="1.7109375" style="4" customWidth="1"/>
    <col min="10787" max="10787" width="6.140625" style="4" customWidth="1"/>
    <col min="10788" max="10789" width="5.140625" style="4" customWidth="1"/>
    <col min="10790" max="10790" width="1.7109375" style="4" customWidth="1"/>
    <col min="10791" max="10793" width="5" style="4" customWidth="1"/>
    <col min="10794" max="10794" width="1.7109375" style="4" customWidth="1"/>
    <col min="10795" max="10797" width="5" style="4" customWidth="1"/>
    <col min="10798" max="10798" width="1.7109375" style="4" customWidth="1"/>
    <col min="10799" max="10801" width="5" style="4" customWidth="1"/>
    <col min="10802" max="10802" width="1.7109375" style="4" customWidth="1"/>
    <col min="10803" max="10805" width="5.140625" style="4" customWidth="1"/>
    <col min="10806" max="10806" width="1.7109375" style="4" customWidth="1"/>
    <col min="10807" max="10808" width="5" style="4" customWidth="1"/>
    <col min="10809" max="10809" width="5.28515625" style="4" customWidth="1"/>
    <col min="10810" max="11008" width="11.42578125" style="4"/>
    <col min="11009" max="11009" width="16.140625" style="4" customWidth="1"/>
    <col min="11010" max="11010" width="6" style="4" customWidth="1"/>
    <col min="11011" max="11011" width="6" style="4" bestFit="1" customWidth="1"/>
    <col min="11012" max="11012" width="5.7109375" style="4" bestFit="1" customWidth="1"/>
    <col min="11013" max="11013" width="1.7109375" style="4" customWidth="1"/>
    <col min="11014" max="11014" width="6" style="4" bestFit="1" customWidth="1"/>
    <col min="11015" max="11016" width="5" style="4" customWidth="1"/>
    <col min="11017" max="11017" width="1.7109375" style="4" customWidth="1"/>
    <col min="11018" max="11020" width="5" style="4" customWidth="1"/>
    <col min="11021" max="11021" width="1.7109375" style="4" customWidth="1"/>
    <col min="11022" max="11024" width="5.140625" style="4" bestFit="1" customWidth="1"/>
    <col min="11025" max="11025" width="1.7109375" style="4" customWidth="1"/>
    <col min="11026" max="11028" width="5.140625" style="4" bestFit="1" customWidth="1"/>
    <col min="11029" max="11029" width="1.7109375" style="4" customWidth="1"/>
    <col min="11030" max="11032" width="5.140625" style="4" bestFit="1" customWidth="1"/>
    <col min="11033" max="11033" width="1.7109375" style="4" customWidth="1"/>
    <col min="11034" max="11034" width="4.85546875" style="4" bestFit="1" customWidth="1"/>
    <col min="11035" max="11036" width="4.42578125" style="4" customWidth="1"/>
    <col min="11037" max="11037" width="8.85546875" style="4" customWidth="1"/>
    <col min="11038" max="11038" width="12" style="4" customWidth="1"/>
    <col min="11039" max="11041" width="6" style="4" customWidth="1"/>
    <col min="11042" max="11042" width="1.7109375" style="4" customWidth="1"/>
    <col min="11043" max="11043" width="6.140625" style="4" customWidth="1"/>
    <col min="11044" max="11045" width="5.140625" style="4" customWidth="1"/>
    <col min="11046" max="11046" width="1.7109375" style="4" customWidth="1"/>
    <col min="11047" max="11049" width="5" style="4" customWidth="1"/>
    <col min="11050" max="11050" width="1.7109375" style="4" customWidth="1"/>
    <col min="11051" max="11053" width="5" style="4" customWidth="1"/>
    <col min="11054" max="11054" width="1.7109375" style="4" customWidth="1"/>
    <col min="11055" max="11057" width="5" style="4" customWidth="1"/>
    <col min="11058" max="11058" width="1.7109375" style="4" customWidth="1"/>
    <col min="11059" max="11061" width="5.140625" style="4" customWidth="1"/>
    <col min="11062" max="11062" width="1.7109375" style="4" customWidth="1"/>
    <col min="11063" max="11064" width="5" style="4" customWidth="1"/>
    <col min="11065" max="11065" width="5.28515625" style="4" customWidth="1"/>
    <col min="11066" max="11264" width="11.42578125" style="4"/>
    <col min="11265" max="11265" width="16.140625" style="4" customWidth="1"/>
    <col min="11266" max="11266" width="6" style="4" customWidth="1"/>
    <col min="11267" max="11267" width="6" style="4" bestFit="1" customWidth="1"/>
    <col min="11268" max="11268" width="5.7109375" style="4" bestFit="1" customWidth="1"/>
    <col min="11269" max="11269" width="1.7109375" style="4" customWidth="1"/>
    <col min="11270" max="11270" width="6" style="4" bestFit="1" customWidth="1"/>
    <col min="11271" max="11272" width="5" style="4" customWidth="1"/>
    <col min="11273" max="11273" width="1.7109375" style="4" customWidth="1"/>
    <col min="11274" max="11276" width="5" style="4" customWidth="1"/>
    <col min="11277" max="11277" width="1.7109375" style="4" customWidth="1"/>
    <col min="11278" max="11280" width="5.140625" style="4" bestFit="1" customWidth="1"/>
    <col min="11281" max="11281" width="1.7109375" style="4" customWidth="1"/>
    <col min="11282" max="11284" width="5.140625" style="4" bestFit="1" customWidth="1"/>
    <col min="11285" max="11285" width="1.7109375" style="4" customWidth="1"/>
    <col min="11286" max="11288" width="5.140625" style="4" bestFit="1" customWidth="1"/>
    <col min="11289" max="11289" width="1.7109375" style="4" customWidth="1"/>
    <col min="11290" max="11290" width="4.85546875" style="4" bestFit="1" customWidth="1"/>
    <col min="11291" max="11292" width="4.42578125" style="4" customWidth="1"/>
    <col min="11293" max="11293" width="8.85546875" style="4" customWidth="1"/>
    <col min="11294" max="11294" width="12" style="4" customWidth="1"/>
    <col min="11295" max="11297" width="6" style="4" customWidth="1"/>
    <col min="11298" max="11298" width="1.7109375" style="4" customWidth="1"/>
    <col min="11299" max="11299" width="6.140625" style="4" customWidth="1"/>
    <col min="11300" max="11301" width="5.140625" style="4" customWidth="1"/>
    <col min="11302" max="11302" width="1.7109375" style="4" customWidth="1"/>
    <col min="11303" max="11305" width="5" style="4" customWidth="1"/>
    <col min="11306" max="11306" width="1.7109375" style="4" customWidth="1"/>
    <col min="11307" max="11309" width="5" style="4" customWidth="1"/>
    <col min="11310" max="11310" width="1.7109375" style="4" customWidth="1"/>
    <col min="11311" max="11313" width="5" style="4" customWidth="1"/>
    <col min="11314" max="11314" width="1.7109375" style="4" customWidth="1"/>
    <col min="11315" max="11317" width="5.140625" style="4" customWidth="1"/>
    <col min="11318" max="11318" width="1.7109375" style="4" customWidth="1"/>
    <col min="11319" max="11320" width="5" style="4" customWidth="1"/>
    <col min="11321" max="11321" width="5.28515625" style="4" customWidth="1"/>
    <col min="11322" max="11520" width="11.42578125" style="4"/>
    <col min="11521" max="11521" width="16.140625" style="4" customWidth="1"/>
    <col min="11522" max="11522" width="6" style="4" customWidth="1"/>
    <col min="11523" max="11523" width="6" style="4" bestFit="1" customWidth="1"/>
    <col min="11524" max="11524" width="5.7109375" style="4" bestFit="1" customWidth="1"/>
    <col min="11525" max="11525" width="1.7109375" style="4" customWidth="1"/>
    <col min="11526" max="11526" width="6" style="4" bestFit="1" customWidth="1"/>
    <col min="11527" max="11528" width="5" style="4" customWidth="1"/>
    <col min="11529" max="11529" width="1.7109375" style="4" customWidth="1"/>
    <col min="11530" max="11532" width="5" style="4" customWidth="1"/>
    <col min="11533" max="11533" width="1.7109375" style="4" customWidth="1"/>
    <col min="11534" max="11536" width="5.140625" style="4" bestFit="1" customWidth="1"/>
    <col min="11537" max="11537" width="1.7109375" style="4" customWidth="1"/>
    <col min="11538" max="11540" width="5.140625" style="4" bestFit="1" customWidth="1"/>
    <col min="11541" max="11541" width="1.7109375" style="4" customWidth="1"/>
    <col min="11542" max="11544" width="5.140625" style="4" bestFit="1" customWidth="1"/>
    <col min="11545" max="11545" width="1.7109375" style="4" customWidth="1"/>
    <col min="11546" max="11546" width="4.85546875" style="4" bestFit="1" customWidth="1"/>
    <col min="11547" max="11548" width="4.42578125" style="4" customWidth="1"/>
    <col min="11549" max="11549" width="8.85546875" style="4" customWidth="1"/>
    <col min="11550" max="11550" width="12" style="4" customWidth="1"/>
    <col min="11551" max="11553" width="6" style="4" customWidth="1"/>
    <col min="11554" max="11554" width="1.7109375" style="4" customWidth="1"/>
    <col min="11555" max="11555" width="6.140625" style="4" customWidth="1"/>
    <col min="11556" max="11557" width="5.140625" style="4" customWidth="1"/>
    <col min="11558" max="11558" width="1.7109375" style="4" customWidth="1"/>
    <col min="11559" max="11561" width="5" style="4" customWidth="1"/>
    <col min="11562" max="11562" width="1.7109375" style="4" customWidth="1"/>
    <col min="11563" max="11565" width="5" style="4" customWidth="1"/>
    <col min="11566" max="11566" width="1.7109375" style="4" customWidth="1"/>
    <col min="11567" max="11569" width="5" style="4" customWidth="1"/>
    <col min="11570" max="11570" width="1.7109375" style="4" customWidth="1"/>
    <col min="11571" max="11573" width="5.140625" style="4" customWidth="1"/>
    <col min="11574" max="11574" width="1.7109375" style="4" customWidth="1"/>
    <col min="11575" max="11576" width="5" style="4" customWidth="1"/>
    <col min="11577" max="11577" width="5.28515625" style="4" customWidth="1"/>
    <col min="11578" max="11776" width="11.42578125" style="4"/>
    <col min="11777" max="11777" width="16.140625" style="4" customWidth="1"/>
    <col min="11778" max="11778" width="6" style="4" customWidth="1"/>
    <col min="11779" max="11779" width="6" style="4" bestFit="1" customWidth="1"/>
    <col min="11780" max="11780" width="5.7109375" style="4" bestFit="1" customWidth="1"/>
    <col min="11781" max="11781" width="1.7109375" style="4" customWidth="1"/>
    <col min="11782" max="11782" width="6" style="4" bestFit="1" customWidth="1"/>
    <col min="11783" max="11784" width="5" style="4" customWidth="1"/>
    <col min="11785" max="11785" width="1.7109375" style="4" customWidth="1"/>
    <col min="11786" max="11788" width="5" style="4" customWidth="1"/>
    <col min="11789" max="11789" width="1.7109375" style="4" customWidth="1"/>
    <col min="11790" max="11792" width="5.140625" style="4" bestFit="1" customWidth="1"/>
    <col min="11793" max="11793" width="1.7109375" style="4" customWidth="1"/>
    <col min="11794" max="11796" width="5.140625" style="4" bestFit="1" customWidth="1"/>
    <col min="11797" max="11797" width="1.7109375" style="4" customWidth="1"/>
    <col min="11798" max="11800" width="5.140625" style="4" bestFit="1" customWidth="1"/>
    <col min="11801" max="11801" width="1.7109375" style="4" customWidth="1"/>
    <col min="11802" max="11802" width="4.85546875" style="4" bestFit="1" customWidth="1"/>
    <col min="11803" max="11804" width="4.42578125" style="4" customWidth="1"/>
    <col min="11805" max="11805" width="8.85546875" style="4" customWidth="1"/>
    <col min="11806" max="11806" width="12" style="4" customWidth="1"/>
    <col min="11807" max="11809" width="6" style="4" customWidth="1"/>
    <col min="11810" max="11810" width="1.7109375" style="4" customWidth="1"/>
    <col min="11811" max="11811" width="6.140625" style="4" customWidth="1"/>
    <col min="11812" max="11813" width="5.140625" style="4" customWidth="1"/>
    <col min="11814" max="11814" width="1.7109375" style="4" customWidth="1"/>
    <col min="11815" max="11817" width="5" style="4" customWidth="1"/>
    <col min="11818" max="11818" width="1.7109375" style="4" customWidth="1"/>
    <col min="11819" max="11821" width="5" style="4" customWidth="1"/>
    <col min="11822" max="11822" width="1.7109375" style="4" customWidth="1"/>
    <col min="11823" max="11825" width="5" style="4" customWidth="1"/>
    <col min="11826" max="11826" width="1.7109375" style="4" customWidth="1"/>
    <col min="11827" max="11829" width="5.140625" style="4" customWidth="1"/>
    <col min="11830" max="11830" width="1.7109375" style="4" customWidth="1"/>
    <col min="11831" max="11832" width="5" style="4" customWidth="1"/>
    <col min="11833" max="11833" width="5.28515625" style="4" customWidth="1"/>
    <col min="11834" max="12032" width="11.42578125" style="4"/>
    <col min="12033" max="12033" width="16.140625" style="4" customWidth="1"/>
    <col min="12034" max="12034" width="6" style="4" customWidth="1"/>
    <col min="12035" max="12035" width="6" style="4" bestFit="1" customWidth="1"/>
    <col min="12036" max="12036" width="5.7109375" style="4" bestFit="1" customWidth="1"/>
    <col min="12037" max="12037" width="1.7109375" style="4" customWidth="1"/>
    <col min="12038" max="12038" width="6" style="4" bestFit="1" customWidth="1"/>
    <col min="12039" max="12040" width="5" style="4" customWidth="1"/>
    <col min="12041" max="12041" width="1.7109375" style="4" customWidth="1"/>
    <col min="12042" max="12044" width="5" style="4" customWidth="1"/>
    <col min="12045" max="12045" width="1.7109375" style="4" customWidth="1"/>
    <col min="12046" max="12048" width="5.140625" style="4" bestFit="1" customWidth="1"/>
    <col min="12049" max="12049" width="1.7109375" style="4" customWidth="1"/>
    <col min="12050" max="12052" width="5.140625" style="4" bestFit="1" customWidth="1"/>
    <col min="12053" max="12053" width="1.7109375" style="4" customWidth="1"/>
    <col min="12054" max="12056" width="5.140625" style="4" bestFit="1" customWidth="1"/>
    <col min="12057" max="12057" width="1.7109375" style="4" customWidth="1"/>
    <col min="12058" max="12058" width="4.85546875" style="4" bestFit="1" customWidth="1"/>
    <col min="12059" max="12060" width="4.42578125" style="4" customWidth="1"/>
    <col min="12061" max="12061" width="8.85546875" style="4" customWidth="1"/>
    <col min="12062" max="12062" width="12" style="4" customWidth="1"/>
    <col min="12063" max="12065" width="6" style="4" customWidth="1"/>
    <col min="12066" max="12066" width="1.7109375" style="4" customWidth="1"/>
    <col min="12067" max="12067" width="6.140625" style="4" customWidth="1"/>
    <col min="12068" max="12069" width="5.140625" style="4" customWidth="1"/>
    <col min="12070" max="12070" width="1.7109375" style="4" customWidth="1"/>
    <col min="12071" max="12073" width="5" style="4" customWidth="1"/>
    <col min="12074" max="12074" width="1.7109375" style="4" customWidth="1"/>
    <col min="12075" max="12077" width="5" style="4" customWidth="1"/>
    <col min="12078" max="12078" width="1.7109375" style="4" customWidth="1"/>
    <col min="12079" max="12081" width="5" style="4" customWidth="1"/>
    <col min="12082" max="12082" width="1.7109375" style="4" customWidth="1"/>
    <col min="12083" max="12085" width="5.140625" style="4" customWidth="1"/>
    <col min="12086" max="12086" width="1.7109375" style="4" customWidth="1"/>
    <col min="12087" max="12088" width="5" style="4" customWidth="1"/>
    <col min="12089" max="12089" width="5.28515625" style="4" customWidth="1"/>
    <col min="12090" max="12288" width="11.42578125" style="4"/>
    <col min="12289" max="12289" width="16.140625" style="4" customWidth="1"/>
    <col min="12290" max="12290" width="6" style="4" customWidth="1"/>
    <col min="12291" max="12291" width="6" style="4" bestFit="1" customWidth="1"/>
    <col min="12292" max="12292" width="5.7109375" style="4" bestFit="1" customWidth="1"/>
    <col min="12293" max="12293" width="1.7109375" style="4" customWidth="1"/>
    <col min="12294" max="12294" width="6" style="4" bestFit="1" customWidth="1"/>
    <col min="12295" max="12296" width="5" style="4" customWidth="1"/>
    <col min="12297" max="12297" width="1.7109375" style="4" customWidth="1"/>
    <col min="12298" max="12300" width="5" style="4" customWidth="1"/>
    <col min="12301" max="12301" width="1.7109375" style="4" customWidth="1"/>
    <col min="12302" max="12304" width="5.140625" style="4" bestFit="1" customWidth="1"/>
    <col min="12305" max="12305" width="1.7109375" style="4" customWidth="1"/>
    <col min="12306" max="12308" width="5.140625" style="4" bestFit="1" customWidth="1"/>
    <col min="12309" max="12309" width="1.7109375" style="4" customWidth="1"/>
    <col min="12310" max="12312" width="5.140625" style="4" bestFit="1" customWidth="1"/>
    <col min="12313" max="12313" width="1.7109375" style="4" customWidth="1"/>
    <col min="12314" max="12314" width="4.85546875" style="4" bestFit="1" customWidth="1"/>
    <col min="12315" max="12316" width="4.42578125" style="4" customWidth="1"/>
    <col min="12317" max="12317" width="8.85546875" style="4" customWidth="1"/>
    <col min="12318" max="12318" width="12" style="4" customWidth="1"/>
    <col min="12319" max="12321" width="6" style="4" customWidth="1"/>
    <col min="12322" max="12322" width="1.7109375" style="4" customWidth="1"/>
    <col min="12323" max="12323" width="6.140625" style="4" customWidth="1"/>
    <col min="12324" max="12325" width="5.140625" style="4" customWidth="1"/>
    <col min="12326" max="12326" width="1.7109375" style="4" customWidth="1"/>
    <col min="12327" max="12329" width="5" style="4" customWidth="1"/>
    <col min="12330" max="12330" width="1.7109375" style="4" customWidth="1"/>
    <col min="12331" max="12333" width="5" style="4" customWidth="1"/>
    <col min="12334" max="12334" width="1.7109375" style="4" customWidth="1"/>
    <col min="12335" max="12337" width="5" style="4" customWidth="1"/>
    <col min="12338" max="12338" width="1.7109375" style="4" customWidth="1"/>
    <col min="12339" max="12341" width="5.140625" style="4" customWidth="1"/>
    <col min="12342" max="12342" width="1.7109375" style="4" customWidth="1"/>
    <col min="12343" max="12344" width="5" style="4" customWidth="1"/>
    <col min="12345" max="12345" width="5.28515625" style="4" customWidth="1"/>
    <col min="12346" max="12544" width="11.42578125" style="4"/>
    <col min="12545" max="12545" width="16.140625" style="4" customWidth="1"/>
    <col min="12546" max="12546" width="6" style="4" customWidth="1"/>
    <col min="12547" max="12547" width="6" style="4" bestFit="1" customWidth="1"/>
    <col min="12548" max="12548" width="5.7109375" style="4" bestFit="1" customWidth="1"/>
    <col min="12549" max="12549" width="1.7109375" style="4" customWidth="1"/>
    <col min="12550" max="12550" width="6" style="4" bestFit="1" customWidth="1"/>
    <col min="12551" max="12552" width="5" style="4" customWidth="1"/>
    <col min="12553" max="12553" width="1.7109375" style="4" customWidth="1"/>
    <col min="12554" max="12556" width="5" style="4" customWidth="1"/>
    <col min="12557" max="12557" width="1.7109375" style="4" customWidth="1"/>
    <col min="12558" max="12560" width="5.140625" style="4" bestFit="1" customWidth="1"/>
    <col min="12561" max="12561" width="1.7109375" style="4" customWidth="1"/>
    <col min="12562" max="12564" width="5.140625" style="4" bestFit="1" customWidth="1"/>
    <col min="12565" max="12565" width="1.7109375" style="4" customWidth="1"/>
    <col min="12566" max="12568" width="5.140625" style="4" bestFit="1" customWidth="1"/>
    <col min="12569" max="12569" width="1.7109375" style="4" customWidth="1"/>
    <col min="12570" max="12570" width="4.85546875" style="4" bestFit="1" customWidth="1"/>
    <col min="12571" max="12572" width="4.42578125" style="4" customWidth="1"/>
    <col min="12573" max="12573" width="8.85546875" style="4" customWidth="1"/>
    <col min="12574" max="12574" width="12" style="4" customWidth="1"/>
    <col min="12575" max="12577" width="6" style="4" customWidth="1"/>
    <col min="12578" max="12578" width="1.7109375" style="4" customWidth="1"/>
    <col min="12579" max="12579" width="6.140625" style="4" customWidth="1"/>
    <col min="12580" max="12581" width="5.140625" style="4" customWidth="1"/>
    <col min="12582" max="12582" width="1.7109375" style="4" customWidth="1"/>
    <col min="12583" max="12585" width="5" style="4" customWidth="1"/>
    <col min="12586" max="12586" width="1.7109375" style="4" customWidth="1"/>
    <col min="12587" max="12589" width="5" style="4" customWidth="1"/>
    <col min="12590" max="12590" width="1.7109375" style="4" customWidth="1"/>
    <col min="12591" max="12593" width="5" style="4" customWidth="1"/>
    <col min="12594" max="12594" width="1.7109375" style="4" customWidth="1"/>
    <col min="12595" max="12597" width="5.140625" style="4" customWidth="1"/>
    <col min="12598" max="12598" width="1.7109375" style="4" customWidth="1"/>
    <col min="12599" max="12600" width="5" style="4" customWidth="1"/>
    <col min="12601" max="12601" width="5.28515625" style="4" customWidth="1"/>
    <col min="12602" max="12800" width="11.42578125" style="4"/>
    <col min="12801" max="12801" width="16.140625" style="4" customWidth="1"/>
    <col min="12802" max="12802" width="6" style="4" customWidth="1"/>
    <col min="12803" max="12803" width="6" style="4" bestFit="1" customWidth="1"/>
    <col min="12804" max="12804" width="5.7109375" style="4" bestFit="1" customWidth="1"/>
    <col min="12805" max="12805" width="1.7109375" style="4" customWidth="1"/>
    <col min="12806" max="12806" width="6" style="4" bestFit="1" customWidth="1"/>
    <col min="12807" max="12808" width="5" style="4" customWidth="1"/>
    <col min="12809" max="12809" width="1.7109375" style="4" customWidth="1"/>
    <col min="12810" max="12812" width="5" style="4" customWidth="1"/>
    <col min="12813" max="12813" width="1.7109375" style="4" customWidth="1"/>
    <col min="12814" max="12816" width="5.140625" style="4" bestFit="1" customWidth="1"/>
    <col min="12817" max="12817" width="1.7109375" style="4" customWidth="1"/>
    <col min="12818" max="12820" width="5.140625" style="4" bestFit="1" customWidth="1"/>
    <col min="12821" max="12821" width="1.7109375" style="4" customWidth="1"/>
    <col min="12822" max="12824" width="5.140625" style="4" bestFit="1" customWidth="1"/>
    <col min="12825" max="12825" width="1.7109375" style="4" customWidth="1"/>
    <col min="12826" max="12826" width="4.85546875" style="4" bestFit="1" customWidth="1"/>
    <col min="12827" max="12828" width="4.42578125" style="4" customWidth="1"/>
    <col min="12829" max="12829" width="8.85546875" style="4" customWidth="1"/>
    <col min="12830" max="12830" width="12" style="4" customWidth="1"/>
    <col min="12831" max="12833" width="6" style="4" customWidth="1"/>
    <col min="12834" max="12834" width="1.7109375" style="4" customWidth="1"/>
    <col min="12835" max="12835" width="6.140625" style="4" customWidth="1"/>
    <col min="12836" max="12837" width="5.140625" style="4" customWidth="1"/>
    <col min="12838" max="12838" width="1.7109375" style="4" customWidth="1"/>
    <col min="12839" max="12841" width="5" style="4" customWidth="1"/>
    <col min="12842" max="12842" width="1.7109375" style="4" customWidth="1"/>
    <col min="12843" max="12845" width="5" style="4" customWidth="1"/>
    <col min="12846" max="12846" width="1.7109375" style="4" customWidth="1"/>
    <col min="12847" max="12849" width="5" style="4" customWidth="1"/>
    <col min="12850" max="12850" width="1.7109375" style="4" customWidth="1"/>
    <col min="12851" max="12853" width="5.140625" style="4" customWidth="1"/>
    <col min="12854" max="12854" width="1.7109375" style="4" customWidth="1"/>
    <col min="12855" max="12856" width="5" style="4" customWidth="1"/>
    <col min="12857" max="12857" width="5.28515625" style="4" customWidth="1"/>
    <col min="12858" max="13056" width="11.42578125" style="4"/>
    <col min="13057" max="13057" width="16.140625" style="4" customWidth="1"/>
    <col min="13058" max="13058" width="6" style="4" customWidth="1"/>
    <col min="13059" max="13059" width="6" style="4" bestFit="1" customWidth="1"/>
    <col min="13060" max="13060" width="5.7109375" style="4" bestFit="1" customWidth="1"/>
    <col min="13061" max="13061" width="1.7109375" style="4" customWidth="1"/>
    <col min="13062" max="13062" width="6" style="4" bestFit="1" customWidth="1"/>
    <col min="13063" max="13064" width="5" style="4" customWidth="1"/>
    <col min="13065" max="13065" width="1.7109375" style="4" customWidth="1"/>
    <col min="13066" max="13068" width="5" style="4" customWidth="1"/>
    <col min="13069" max="13069" width="1.7109375" style="4" customWidth="1"/>
    <col min="13070" max="13072" width="5.140625" style="4" bestFit="1" customWidth="1"/>
    <col min="13073" max="13073" width="1.7109375" style="4" customWidth="1"/>
    <col min="13074" max="13076" width="5.140625" style="4" bestFit="1" customWidth="1"/>
    <col min="13077" max="13077" width="1.7109375" style="4" customWidth="1"/>
    <col min="13078" max="13080" width="5.140625" style="4" bestFit="1" customWidth="1"/>
    <col min="13081" max="13081" width="1.7109375" style="4" customWidth="1"/>
    <col min="13082" max="13082" width="4.85546875" style="4" bestFit="1" customWidth="1"/>
    <col min="13083" max="13084" width="4.42578125" style="4" customWidth="1"/>
    <col min="13085" max="13085" width="8.85546875" style="4" customWidth="1"/>
    <col min="13086" max="13086" width="12" style="4" customWidth="1"/>
    <col min="13087" max="13089" width="6" style="4" customWidth="1"/>
    <col min="13090" max="13090" width="1.7109375" style="4" customWidth="1"/>
    <col min="13091" max="13091" width="6.140625" style="4" customWidth="1"/>
    <col min="13092" max="13093" width="5.140625" style="4" customWidth="1"/>
    <col min="13094" max="13094" width="1.7109375" style="4" customWidth="1"/>
    <col min="13095" max="13097" width="5" style="4" customWidth="1"/>
    <col min="13098" max="13098" width="1.7109375" style="4" customWidth="1"/>
    <col min="13099" max="13101" width="5" style="4" customWidth="1"/>
    <col min="13102" max="13102" width="1.7109375" style="4" customWidth="1"/>
    <col min="13103" max="13105" width="5" style="4" customWidth="1"/>
    <col min="13106" max="13106" width="1.7109375" style="4" customWidth="1"/>
    <col min="13107" max="13109" width="5.140625" style="4" customWidth="1"/>
    <col min="13110" max="13110" width="1.7109375" style="4" customWidth="1"/>
    <col min="13111" max="13112" width="5" style="4" customWidth="1"/>
    <col min="13113" max="13113" width="5.28515625" style="4" customWidth="1"/>
    <col min="13114" max="13312" width="11.42578125" style="4"/>
    <col min="13313" max="13313" width="16.140625" style="4" customWidth="1"/>
    <col min="13314" max="13314" width="6" style="4" customWidth="1"/>
    <col min="13315" max="13315" width="6" style="4" bestFit="1" customWidth="1"/>
    <col min="13316" max="13316" width="5.7109375" style="4" bestFit="1" customWidth="1"/>
    <col min="13317" max="13317" width="1.7109375" style="4" customWidth="1"/>
    <col min="13318" max="13318" width="6" style="4" bestFit="1" customWidth="1"/>
    <col min="13319" max="13320" width="5" style="4" customWidth="1"/>
    <col min="13321" max="13321" width="1.7109375" style="4" customWidth="1"/>
    <col min="13322" max="13324" width="5" style="4" customWidth="1"/>
    <col min="13325" max="13325" width="1.7109375" style="4" customWidth="1"/>
    <col min="13326" max="13328" width="5.140625" style="4" bestFit="1" customWidth="1"/>
    <col min="13329" max="13329" width="1.7109375" style="4" customWidth="1"/>
    <col min="13330" max="13332" width="5.140625" style="4" bestFit="1" customWidth="1"/>
    <col min="13333" max="13333" width="1.7109375" style="4" customWidth="1"/>
    <col min="13334" max="13336" width="5.140625" style="4" bestFit="1" customWidth="1"/>
    <col min="13337" max="13337" width="1.7109375" style="4" customWidth="1"/>
    <col min="13338" max="13338" width="4.85546875" style="4" bestFit="1" customWidth="1"/>
    <col min="13339" max="13340" width="4.42578125" style="4" customWidth="1"/>
    <col min="13341" max="13341" width="8.85546875" style="4" customWidth="1"/>
    <col min="13342" max="13342" width="12" style="4" customWidth="1"/>
    <col min="13343" max="13345" width="6" style="4" customWidth="1"/>
    <col min="13346" max="13346" width="1.7109375" style="4" customWidth="1"/>
    <col min="13347" max="13347" width="6.140625" style="4" customWidth="1"/>
    <col min="13348" max="13349" width="5.140625" style="4" customWidth="1"/>
    <col min="13350" max="13350" width="1.7109375" style="4" customWidth="1"/>
    <col min="13351" max="13353" width="5" style="4" customWidth="1"/>
    <col min="13354" max="13354" width="1.7109375" style="4" customWidth="1"/>
    <col min="13355" max="13357" width="5" style="4" customWidth="1"/>
    <col min="13358" max="13358" width="1.7109375" style="4" customWidth="1"/>
    <col min="13359" max="13361" width="5" style="4" customWidth="1"/>
    <col min="13362" max="13362" width="1.7109375" style="4" customWidth="1"/>
    <col min="13363" max="13365" width="5.140625" style="4" customWidth="1"/>
    <col min="13366" max="13366" width="1.7109375" style="4" customWidth="1"/>
    <col min="13367" max="13368" width="5" style="4" customWidth="1"/>
    <col min="13369" max="13369" width="5.28515625" style="4" customWidth="1"/>
    <col min="13370" max="13568" width="11.42578125" style="4"/>
    <col min="13569" max="13569" width="16.140625" style="4" customWidth="1"/>
    <col min="13570" max="13570" width="6" style="4" customWidth="1"/>
    <col min="13571" max="13571" width="6" style="4" bestFit="1" customWidth="1"/>
    <col min="13572" max="13572" width="5.7109375" style="4" bestFit="1" customWidth="1"/>
    <col min="13573" max="13573" width="1.7109375" style="4" customWidth="1"/>
    <col min="13574" max="13574" width="6" style="4" bestFit="1" customWidth="1"/>
    <col min="13575" max="13576" width="5" style="4" customWidth="1"/>
    <col min="13577" max="13577" width="1.7109375" style="4" customWidth="1"/>
    <col min="13578" max="13580" width="5" style="4" customWidth="1"/>
    <col min="13581" max="13581" width="1.7109375" style="4" customWidth="1"/>
    <col min="13582" max="13584" width="5.140625" style="4" bestFit="1" customWidth="1"/>
    <col min="13585" max="13585" width="1.7109375" style="4" customWidth="1"/>
    <col min="13586" max="13588" width="5.140625" style="4" bestFit="1" customWidth="1"/>
    <col min="13589" max="13589" width="1.7109375" style="4" customWidth="1"/>
    <col min="13590" max="13592" width="5.140625" style="4" bestFit="1" customWidth="1"/>
    <col min="13593" max="13593" width="1.7109375" style="4" customWidth="1"/>
    <col min="13594" max="13594" width="4.85546875" style="4" bestFit="1" customWidth="1"/>
    <col min="13595" max="13596" width="4.42578125" style="4" customWidth="1"/>
    <col min="13597" max="13597" width="8.85546875" style="4" customWidth="1"/>
    <col min="13598" max="13598" width="12" style="4" customWidth="1"/>
    <col min="13599" max="13601" width="6" style="4" customWidth="1"/>
    <col min="13602" max="13602" width="1.7109375" style="4" customWidth="1"/>
    <col min="13603" max="13603" width="6.140625" style="4" customWidth="1"/>
    <col min="13604" max="13605" width="5.140625" style="4" customWidth="1"/>
    <col min="13606" max="13606" width="1.7109375" style="4" customWidth="1"/>
    <col min="13607" max="13609" width="5" style="4" customWidth="1"/>
    <col min="13610" max="13610" width="1.7109375" style="4" customWidth="1"/>
    <col min="13611" max="13613" width="5" style="4" customWidth="1"/>
    <col min="13614" max="13614" width="1.7109375" style="4" customWidth="1"/>
    <col min="13615" max="13617" width="5" style="4" customWidth="1"/>
    <col min="13618" max="13618" width="1.7109375" style="4" customWidth="1"/>
    <col min="13619" max="13621" width="5.140625" style="4" customWidth="1"/>
    <col min="13622" max="13622" width="1.7109375" style="4" customWidth="1"/>
    <col min="13623" max="13624" width="5" style="4" customWidth="1"/>
    <col min="13625" max="13625" width="5.28515625" style="4" customWidth="1"/>
    <col min="13626" max="13824" width="11.42578125" style="4"/>
    <col min="13825" max="13825" width="16.140625" style="4" customWidth="1"/>
    <col min="13826" max="13826" width="6" style="4" customWidth="1"/>
    <col min="13827" max="13827" width="6" style="4" bestFit="1" customWidth="1"/>
    <col min="13828" max="13828" width="5.7109375" style="4" bestFit="1" customWidth="1"/>
    <col min="13829" max="13829" width="1.7109375" style="4" customWidth="1"/>
    <col min="13830" max="13830" width="6" style="4" bestFit="1" customWidth="1"/>
    <col min="13831" max="13832" width="5" style="4" customWidth="1"/>
    <col min="13833" max="13833" width="1.7109375" style="4" customWidth="1"/>
    <col min="13834" max="13836" width="5" style="4" customWidth="1"/>
    <col min="13837" max="13837" width="1.7109375" style="4" customWidth="1"/>
    <col min="13838" max="13840" width="5.140625" style="4" bestFit="1" customWidth="1"/>
    <col min="13841" max="13841" width="1.7109375" style="4" customWidth="1"/>
    <col min="13842" max="13844" width="5.140625" style="4" bestFit="1" customWidth="1"/>
    <col min="13845" max="13845" width="1.7109375" style="4" customWidth="1"/>
    <col min="13846" max="13848" width="5.140625" style="4" bestFit="1" customWidth="1"/>
    <col min="13849" max="13849" width="1.7109375" style="4" customWidth="1"/>
    <col min="13850" max="13850" width="4.85546875" style="4" bestFit="1" customWidth="1"/>
    <col min="13851" max="13852" width="4.42578125" style="4" customWidth="1"/>
    <col min="13853" max="13853" width="8.85546875" style="4" customWidth="1"/>
    <col min="13854" max="13854" width="12" style="4" customWidth="1"/>
    <col min="13855" max="13857" width="6" style="4" customWidth="1"/>
    <col min="13858" max="13858" width="1.7109375" style="4" customWidth="1"/>
    <col min="13859" max="13859" width="6.140625" style="4" customWidth="1"/>
    <col min="13860" max="13861" width="5.140625" style="4" customWidth="1"/>
    <col min="13862" max="13862" width="1.7109375" style="4" customWidth="1"/>
    <col min="13863" max="13865" width="5" style="4" customWidth="1"/>
    <col min="13866" max="13866" width="1.7109375" style="4" customWidth="1"/>
    <col min="13867" max="13869" width="5" style="4" customWidth="1"/>
    <col min="13870" max="13870" width="1.7109375" style="4" customWidth="1"/>
    <col min="13871" max="13873" width="5" style="4" customWidth="1"/>
    <col min="13874" max="13874" width="1.7109375" style="4" customWidth="1"/>
    <col min="13875" max="13877" width="5.140625" style="4" customWidth="1"/>
    <col min="13878" max="13878" width="1.7109375" style="4" customWidth="1"/>
    <col min="13879" max="13880" width="5" style="4" customWidth="1"/>
    <col min="13881" max="13881" width="5.28515625" style="4" customWidth="1"/>
    <col min="13882" max="14080" width="11.42578125" style="4"/>
    <col min="14081" max="14081" width="16.140625" style="4" customWidth="1"/>
    <col min="14082" max="14082" width="6" style="4" customWidth="1"/>
    <col min="14083" max="14083" width="6" style="4" bestFit="1" customWidth="1"/>
    <col min="14084" max="14084" width="5.7109375" style="4" bestFit="1" customWidth="1"/>
    <col min="14085" max="14085" width="1.7109375" style="4" customWidth="1"/>
    <col min="14086" max="14086" width="6" style="4" bestFit="1" customWidth="1"/>
    <col min="14087" max="14088" width="5" style="4" customWidth="1"/>
    <col min="14089" max="14089" width="1.7109375" style="4" customWidth="1"/>
    <col min="14090" max="14092" width="5" style="4" customWidth="1"/>
    <col min="14093" max="14093" width="1.7109375" style="4" customWidth="1"/>
    <col min="14094" max="14096" width="5.140625" style="4" bestFit="1" customWidth="1"/>
    <col min="14097" max="14097" width="1.7109375" style="4" customWidth="1"/>
    <col min="14098" max="14100" width="5.140625" style="4" bestFit="1" customWidth="1"/>
    <col min="14101" max="14101" width="1.7109375" style="4" customWidth="1"/>
    <col min="14102" max="14104" width="5.140625" style="4" bestFit="1" customWidth="1"/>
    <col min="14105" max="14105" width="1.7109375" style="4" customWidth="1"/>
    <col min="14106" max="14106" width="4.85546875" style="4" bestFit="1" customWidth="1"/>
    <col min="14107" max="14108" width="4.42578125" style="4" customWidth="1"/>
    <col min="14109" max="14109" width="8.85546875" style="4" customWidth="1"/>
    <col min="14110" max="14110" width="12" style="4" customWidth="1"/>
    <col min="14111" max="14113" width="6" style="4" customWidth="1"/>
    <col min="14114" max="14114" width="1.7109375" style="4" customWidth="1"/>
    <col min="14115" max="14115" width="6.140625" style="4" customWidth="1"/>
    <col min="14116" max="14117" width="5.140625" style="4" customWidth="1"/>
    <col min="14118" max="14118" width="1.7109375" style="4" customWidth="1"/>
    <col min="14119" max="14121" width="5" style="4" customWidth="1"/>
    <col min="14122" max="14122" width="1.7109375" style="4" customWidth="1"/>
    <col min="14123" max="14125" width="5" style="4" customWidth="1"/>
    <col min="14126" max="14126" width="1.7109375" style="4" customWidth="1"/>
    <col min="14127" max="14129" width="5" style="4" customWidth="1"/>
    <col min="14130" max="14130" width="1.7109375" style="4" customWidth="1"/>
    <col min="14131" max="14133" width="5.140625" style="4" customWidth="1"/>
    <col min="14134" max="14134" width="1.7109375" style="4" customWidth="1"/>
    <col min="14135" max="14136" width="5" style="4" customWidth="1"/>
    <col min="14137" max="14137" width="5.28515625" style="4" customWidth="1"/>
    <col min="14138" max="14336" width="11.42578125" style="4"/>
    <col min="14337" max="14337" width="16.140625" style="4" customWidth="1"/>
    <col min="14338" max="14338" width="6" style="4" customWidth="1"/>
    <col min="14339" max="14339" width="6" style="4" bestFit="1" customWidth="1"/>
    <col min="14340" max="14340" width="5.7109375" style="4" bestFit="1" customWidth="1"/>
    <col min="14341" max="14341" width="1.7109375" style="4" customWidth="1"/>
    <col min="14342" max="14342" width="6" style="4" bestFit="1" customWidth="1"/>
    <col min="14343" max="14344" width="5" style="4" customWidth="1"/>
    <col min="14345" max="14345" width="1.7109375" style="4" customWidth="1"/>
    <col min="14346" max="14348" width="5" style="4" customWidth="1"/>
    <col min="14349" max="14349" width="1.7109375" style="4" customWidth="1"/>
    <col min="14350" max="14352" width="5.140625" style="4" bestFit="1" customWidth="1"/>
    <col min="14353" max="14353" width="1.7109375" style="4" customWidth="1"/>
    <col min="14354" max="14356" width="5.140625" style="4" bestFit="1" customWidth="1"/>
    <col min="14357" max="14357" width="1.7109375" style="4" customWidth="1"/>
    <col min="14358" max="14360" width="5.140625" style="4" bestFit="1" customWidth="1"/>
    <col min="14361" max="14361" width="1.7109375" style="4" customWidth="1"/>
    <col min="14362" max="14362" width="4.85546875" style="4" bestFit="1" customWidth="1"/>
    <col min="14363" max="14364" width="4.42578125" style="4" customWidth="1"/>
    <col min="14365" max="14365" width="8.85546875" style="4" customWidth="1"/>
    <col min="14366" max="14366" width="12" style="4" customWidth="1"/>
    <col min="14367" max="14369" width="6" style="4" customWidth="1"/>
    <col min="14370" max="14370" width="1.7109375" style="4" customWidth="1"/>
    <col min="14371" max="14371" width="6.140625" style="4" customWidth="1"/>
    <col min="14372" max="14373" width="5.140625" style="4" customWidth="1"/>
    <col min="14374" max="14374" width="1.7109375" style="4" customWidth="1"/>
    <col min="14375" max="14377" width="5" style="4" customWidth="1"/>
    <col min="14378" max="14378" width="1.7109375" style="4" customWidth="1"/>
    <col min="14379" max="14381" width="5" style="4" customWidth="1"/>
    <col min="14382" max="14382" width="1.7109375" style="4" customWidth="1"/>
    <col min="14383" max="14385" width="5" style="4" customWidth="1"/>
    <col min="14386" max="14386" width="1.7109375" style="4" customWidth="1"/>
    <col min="14387" max="14389" width="5.140625" style="4" customWidth="1"/>
    <col min="14390" max="14390" width="1.7109375" style="4" customWidth="1"/>
    <col min="14391" max="14392" width="5" style="4" customWidth="1"/>
    <col min="14393" max="14393" width="5.28515625" style="4" customWidth="1"/>
    <col min="14394" max="14592" width="11.42578125" style="4"/>
    <col min="14593" max="14593" width="16.140625" style="4" customWidth="1"/>
    <col min="14594" max="14594" width="6" style="4" customWidth="1"/>
    <col min="14595" max="14595" width="6" style="4" bestFit="1" customWidth="1"/>
    <col min="14596" max="14596" width="5.7109375" style="4" bestFit="1" customWidth="1"/>
    <col min="14597" max="14597" width="1.7109375" style="4" customWidth="1"/>
    <col min="14598" max="14598" width="6" style="4" bestFit="1" customWidth="1"/>
    <col min="14599" max="14600" width="5" style="4" customWidth="1"/>
    <col min="14601" max="14601" width="1.7109375" style="4" customWidth="1"/>
    <col min="14602" max="14604" width="5" style="4" customWidth="1"/>
    <col min="14605" max="14605" width="1.7109375" style="4" customWidth="1"/>
    <col min="14606" max="14608" width="5.140625" style="4" bestFit="1" customWidth="1"/>
    <col min="14609" max="14609" width="1.7109375" style="4" customWidth="1"/>
    <col min="14610" max="14612" width="5.140625" style="4" bestFit="1" customWidth="1"/>
    <col min="14613" max="14613" width="1.7109375" style="4" customWidth="1"/>
    <col min="14614" max="14616" width="5.140625" style="4" bestFit="1" customWidth="1"/>
    <col min="14617" max="14617" width="1.7109375" style="4" customWidth="1"/>
    <col min="14618" max="14618" width="4.85546875" style="4" bestFit="1" customWidth="1"/>
    <col min="14619" max="14620" width="4.42578125" style="4" customWidth="1"/>
    <col min="14621" max="14621" width="8.85546875" style="4" customWidth="1"/>
    <col min="14622" max="14622" width="12" style="4" customWidth="1"/>
    <col min="14623" max="14625" width="6" style="4" customWidth="1"/>
    <col min="14626" max="14626" width="1.7109375" style="4" customWidth="1"/>
    <col min="14627" max="14627" width="6.140625" style="4" customWidth="1"/>
    <col min="14628" max="14629" width="5.140625" style="4" customWidth="1"/>
    <col min="14630" max="14630" width="1.7109375" style="4" customWidth="1"/>
    <col min="14631" max="14633" width="5" style="4" customWidth="1"/>
    <col min="14634" max="14634" width="1.7109375" style="4" customWidth="1"/>
    <col min="14635" max="14637" width="5" style="4" customWidth="1"/>
    <col min="14638" max="14638" width="1.7109375" style="4" customWidth="1"/>
    <col min="14639" max="14641" width="5" style="4" customWidth="1"/>
    <col min="14642" max="14642" width="1.7109375" style="4" customWidth="1"/>
    <col min="14643" max="14645" width="5.140625" style="4" customWidth="1"/>
    <col min="14646" max="14646" width="1.7109375" style="4" customWidth="1"/>
    <col min="14647" max="14648" width="5" style="4" customWidth="1"/>
    <col min="14649" max="14649" width="5.28515625" style="4" customWidth="1"/>
    <col min="14650" max="14848" width="11.42578125" style="4"/>
    <col min="14849" max="14849" width="16.140625" style="4" customWidth="1"/>
    <col min="14850" max="14850" width="6" style="4" customWidth="1"/>
    <col min="14851" max="14851" width="6" style="4" bestFit="1" customWidth="1"/>
    <col min="14852" max="14852" width="5.7109375" style="4" bestFit="1" customWidth="1"/>
    <col min="14853" max="14853" width="1.7109375" style="4" customWidth="1"/>
    <col min="14854" max="14854" width="6" style="4" bestFit="1" customWidth="1"/>
    <col min="14855" max="14856" width="5" style="4" customWidth="1"/>
    <col min="14857" max="14857" width="1.7109375" style="4" customWidth="1"/>
    <col min="14858" max="14860" width="5" style="4" customWidth="1"/>
    <col min="14861" max="14861" width="1.7109375" style="4" customWidth="1"/>
    <col min="14862" max="14864" width="5.140625" style="4" bestFit="1" customWidth="1"/>
    <col min="14865" max="14865" width="1.7109375" style="4" customWidth="1"/>
    <col min="14866" max="14868" width="5.140625" style="4" bestFit="1" customWidth="1"/>
    <col min="14869" max="14869" width="1.7109375" style="4" customWidth="1"/>
    <col min="14870" max="14872" width="5.140625" style="4" bestFit="1" customWidth="1"/>
    <col min="14873" max="14873" width="1.7109375" style="4" customWidth="1"/>
    <col min="14874" max="14874" width="4.85546875" style="4" bestFit="1" customWidth="1"/>
    <col min="14875" max="14876" width="4.42578125" style="4" customWidth="1"/>
    <col min="14877" max="14877" width="8.85546875" style="4" customWidth="1"/>
    <col min="14878" max="14878" width="12" style="4" customWidth="1"/>
    <col min="14879" max="14881" width="6" style="4" customWidth="1"/>
    <col min="14882" max="14882" width="1.7109375" style="4" customWidth="1"/>
    <col min="14883" max="14883" width="6.140625" style="4" customWidth="1"/>
    <col min="14884" max="14885" width="5.140625" style="4" customWidth="1"/>
    <col min="14886" max="14886" width="1.7109375" style="4" customWidth="1"/>
    <col min="14887" max="14889" width="5" style="4" customWidth="1"/>
    <col min="14890" max="14890" width="1.7109375" style="4" customWidth="1"/>
    <col min="14891" max="14893" width="5" style="4" customWidth="1"/>
    <col min="14894" max="14894" width="1.7109375" style="4" customWidth="1"/>
    <col min="14895" max="14897" width="5" style="4" customWidth="1"/>
    <col min="14898" max="14898" width="1.7109375" style="4" customWidth="1"/>
    <col min="14899" max="14901" width="5.140625" style="4" customWidth="1"/>
    <col min="14902" max="14902" width="1.7109375" style="4" customWidth="1"/>
    <col min="14903" max="14904" width="5" style="4" customWidth="1"/>
    <col min="14905" max="14905" width="5.28515625" style="4" customWidth="1"/>
    <col min="14906" max="15104" width="11.42578125" style="4"/>
    <col min="15105" max="15105" width="16.140625" style="4" customWidth="1"/>
    <col min="15106" max="15106" width="6" style="4" customWidth="1"/>
    <col min="15107" max="15107" width="6" style="4" bestFit="1" customWidth="1"/>
    <col min="15108" max="15108" width="5.7109375" style="4" bestFit="1" customWidth="1"/>
    <col min="15109" max="15109" width="1.7109375" style="4" customWidth="1"/>
    <col min="15110" max="15110" width="6" style="4" bestFit="1" customWidth="1"/>
    <col min="15111" max="15112" width="5" style="4" customWidth="1"/>
    <col min="15113" max="15113" width="1.7109375" style="4" customWidth="1"/>
    <col min="15114" max="15116" width="5" style="4" customWidth="1"/>
    <col min="15117" max="15117" width="1.7109375" style="4" customWidth="1"/>
    <col min="15118" max="15120" width="5.140625" style="4" bestFit="1" customWidth="1"/>
    <col min="15121" max="15121" width="1.7109375" style="4" customWidth="1"/>
    <col min="15122" max="15124" width="5.140625" style="4" bestFit="1" customWidth="1"/>
    <col min="15125" max="15125" width="1.7109375" style="4" customWidth="1"/>
    <col min="15126" max="15128" width="5.140625" style="4" bestFit="1" customWidth="1"/>
    <col min="15129" max="15129" width="1.7109375" style="4" customWidth="1"/>
    <col min="15130" max="15130" width="4.85546875" style="4" bestFit="1" customWidth="1"/>
    <col min="15131" max="15132" width="4.42578125" style="4" customWidth="1"/>
    <col min="15133" max="15133" width="8.85546875" style="4" customWidth="1"/>
    <col min="15134" max="15134" width="12" style="4" customWidth="1"/>
    <col min="15135" max="15137" width="6" style="4" customWidth="1"/>
    <col min="15138" max="15138" width="1.7109375" style="4" customWidth="1"/>
    <col min="15139" max="15139" width="6.140625" style="4" customWidth="1"/>
    <col min="15140" max="15141" width="5.140625" style="4" customWidth="1"/>
    <col min="15142" max="15142" width="1.7109375" style="4" customWidth="1"/>
    <col min="15143" max="15145" width="5" style="4" customWidth="1"/>
    <col min="15146" max="15146" width="1.7109375" style="4" customWidth="1"/>
    <col min="15147" max="15149" width="5" style="4" customWidth="1"/>
    <col min="15150" max="15150" width="1.7109375" style="4" customWidth="1"/>
    <col min="15151" max="15153" width="5" style="4" customWidth="1"/>
    <col min="15154" max="15154" width="1.7109375" style="4" customWidth="1"/>
    <col min="15155" max="15157" width="5.140625" style="4" customWidth="1"/>
    <col min="15158" max="15158" width="1.7109375" style="4" customWidth="1"/>
    <col min="15159" max="15160" width="5" style="4" customWidth="1"/>
    <col min="15161" max="15161" width="5.28515625" style="4" customWidth="1"/>
    <col min="15162" max="15360" width="11.42578125" style="4"/>
    <col min="15361" max="15361" width="16.140625" style="4" customWidth="1"/>
    <col min="15362" max="15362" width="6" style="4" customWidth="1"/>
    <col min="15363" max="15363" width="6" style="4" bestFit="1" customWidth="1"/>
    <col min="15364" max="15364" width="5.7109375" style="4" bestFit="1" customWidth="1"/>
    <col min="15365" max="15365" width="1.7109375" style="4" customWidth="1"/>
    <col min="15366" max="15366" width="6" style="4" bestFit="1" customWidth="1"/>
    <col min="15367" max="15368" width="5" style="4" customWidth="1"/>
    <col min="15369" max="15369" width="1.7109375" style="4" customWidth="1"/>
    <col min="15370" max="15372" width="5" style="4" customWidth="1"/>
    <col min="15373" max="15373" width="1.7109375" style="4" customWidth="1"/>
    <col min="15374" max="15376" width="5.140625" style="4" bestFit="1" customWidth="1"/>
    <col min="15377" max="15377" width="1.7109375" style="4" customWidth="1"/>
    <col min="15378" max="15380" width="5.140625" style="4" bestFit="1" customWidth="1"/>
    <col min="15381" max="15381" width="1.7109375" style="4" customWidth="1"/>
    <col min="15382" max="15384" width="5.140625" style="4" bestFit="1" customWidth="1"/>
    <col min="15385" max="15385" width="1.7109375" style="4" customWidth="1"/>
    <col min="15386" max="15386" width="4.85546875" style="4" bestFit="1" customWidth="1"/>
    <col min="15387" max="15388" width="4.42578125" style="4" customWidth="1"/>
    <col min="15389" max="15389" width="8.85546875" style="4" customWidth="1"/>
    <col min="15390" max="15390" width="12" style="4" customWidth="1"/>
    <col min="15391" max="15393" width="6" style="4" customWidth="1"/>
    <col min="15394" max="15394" width="1.7109375" style="4" customWidth="1"/>
    <col min="15395" max="15395" width="6.140625" style="4" customWidth="1"/>
    <col min="15396" max="15397" width="5.140625" style="4" customWidth="1"/>
    <col min="15398" max="15398" width="1.7109375" style="4" customWidth="1"/>
    <col min="15399" max="15401" width="5" style="4" customWidth="1"/>
    <col min="15402" max="15402" width="1.7109375" style="4" customWidth="1"/>
    <col min="15403" max="15405" width="5" style="4" customWidth="1"/>
    <col min="15406" max="15406" width="1.7109375" style="4" customWidth="1"/>
    <col min="15407" max="15409" width="5" style="4" customWidth="1"/>
    <col min="15410" max="15410" width="1.7109375" style="4" customWidth="1"/>
    <col min="15411" max="15413" width="5.140625" style="4" customWidth="1"/>
    <col min="15414" max="15414" width="1.7109375" style="4" customWidth="1"/>
    <col min="15415" max="15416" width="5" style="4" customWidth="1"/>
    <col min="15417" max="15417" width="5.28515625" style="4" customWidth="1"/>
    <col min="15418" max="15616" width="11.42578125" style="4"/>
    <col min="15617" max="15617" width="16.140625" style="4" customWidth="1"/>
    <col min="15618" max="15618" width="6" style="4" customWidth="1"/>
    <col min="15619" max="15619" width="6" style="4" bestFit="1" customWidth="1"/>
    <col min="15620" max="15620" width="5.7109375" style="4" bestFit="1" customWidth="1"/>
    <col min="15621" max="15621" width="1.7109375" style="4" customWidth="1"/>
    <col min="15622" max="15622" width="6" style="4" bestFit="1" customWidth="1"/>
    <col min="15623" max="15624" width="5" style="4" customWidth="1"/>
    <col min="15625" max="15625" width="1.7109375" style="4" customWidth="1"/>
    <col min="15626" max="15628" width="5" style="4" customWidth="1"/>
    <col min="15629" max="15629" width="1.7109375" style="4" customWidth="1"/>
    <col min="15630" max="15632" width="5.140625" style="4" bestFit="1" customWidth="1"/>
    <col min="15633" max="15633" width="1.7109375" style="4" customWidth="1"/>
    <col min="15634" max="15636" width="5.140625" style="4" bestFit="1" customWidth="1"/>
    <col min="15637" max="15637" width="1.7109375" style="4" customWidth="1"/>
    <col min="15638" max="15640" width="5.140625" style="4" bestFit="1" customWidth="1"/>
    <col min="15641" max="15641" width="1.7109375" style="4" customWidth="1"/>
    <col min="15642" max="15642" width="4.85546875" style="4" bestFit="1" customWidth="1"/>
    <col min="15643" max="15644" width="4.42578125" style="4" customWidth="1"/>
    <col min="15645" max="15645" width="8.85546875" style="4" customWidth="1"/>
    <col min="15646" max="15646" width="12" style="4" customWidth="1"/>
    <col min="15647" max="15649" width="6" style="4" customWidth="1"/>
    <col min="15650" max="15650" width="1.7109375" style="4" customWidth="1"/>
    <col min="15651" max="15651" width="6.140625" style="4" customWidth="1"/>
    <col min="15652" max="15653" width="5.140625" style="4" customWidth="1"/>
    <col min="15654" max="15654" width="1.7109375" style="4" customWidth="1"/>
    <col min="15655" max="15657" width="5" style="4" customWidth="1"/>
    <col min="15658" max="15658" width="1.7109375" style="4" customWidth="1"/>
    <col min="15659" max="15661" width="5" style="4" customWidth="1"/>
    <col min="15662" max="15662" width="1.7109375" style="4" customWidth="1"/>
    <col min="15663" max="15665" width="5" style="4" customWidth="1"/>
    <col min="15666" max="15666" width="1.7109375" style="4" customWidth="1"/>
    <col min="15667" max="15669" width="5.140625" style="4" customWidth="1"/>
    <col min="15670" max="15670" width="1.7109375" style="4" customWidth="1"/>
    <col min="15671" max="15672" width="5" style="4" customWidth="1"/>
    <col min="15673" max="15673" width="5.28515625" style="4" customWidth="1"/>
    <col min="15674" max="15872" width="11.42578125" style="4"/>
    <col min="15873" max="15873" width="16.140625" style="4" customWidth="1"/>
    <col min="15874" max="15874" width="6" style="4" customWidth="1"/>
    <col min="15875" max="15875" width="6" style="4" bestFit="1" customWidth="1"/>
    <col min="15876" max="15876" width="5.7109375" style="4" bestFit="1" customWidth="1"/>
    <col min="15877" max="15877" width="1.7109375" style="4" customWidth="1"/>
    <col min="15878" max="15878" width="6" style="4" bestFit="1" customWidth="1"/>
    <col min="15879" max="15880" width="5" style="4" customWidth="1"/>
    <col min="15881" max="15881" width="1.7109375" style="4" customWidth="1"/>
    <col min="15882" max="15884" width="5" style="4" customWidth="1"/>
    <col min="15885" max="15885" width="1.7109375" style="4" customWidth="1"/>
    <col min="15886" max="15888" width="5.140625" style="4" bestFit="1" customWidth="1"/>
    <col min="15889" max="15889" width="1.7109375" style="4" customWidth="1"/>
    <col min="15890" max="15892" width="5.140625" style="4" bestFit="1" customWidth="1"/>
    <col min="15893" max="15893" width="1.7109375" style="4" customWidth="1"/>
    <col min="15894" max="15896" width="5.140625" style="4" bestFit="1" customWidth="1"/>
    <col min="15897" max="15897" width="1.7109375" style="4" customWidth="1"/>
    <col min="15898" max="15898" width="4.85546875" style="4" bestFit="1" customWidth="1"/>
    <col min="15899" max="15900" width="4.42578125" style="4" customWidth="1"/>
    <col min="15901" max="15901" width="8.85546875" style="4" customWidth="1"/>
    <col min="15902" max="15902" width="12" style="4" customWidth="1"/>
    <col min="15903" max="15905" width="6" style="4" customWidth="1"/>
    <col min="15906" max="15906" width="1.7109375" style="4" customWidth="1"/>
    <col min="15907" max="15907" width="6.140625" style="4" customWidth="1"/>
    <col min="15908" max="15909" width="5.140625" style="4" customWidth="1"/>
    <col min="15910" max="15910" width="1.7109375" style="4" customWidth="1"/>
    <col min="15911" max="15913" width="5" style="4" customWidth="1"/>
    <col min="15914" max="15914" width="1.7109375" style="4" customWidth="1"/>
    <col min="15915" max="15917" width="5" style="4" customWidth="1"/>
    <col min="15918" max="15918" width="1.7109375" style="4" customWidth="1"/>
    <col min="15919" max="15921" width="5" style="4" customWidth="1"/>
    <col min="15922" max="15922" width="1.7109375" style="4" customWidth="1"/>
    <col min="15923" max="15925" width="5.140625" style="4" customWidth="1"/>
    <col min="15926" max="15926" width="1.7109375" style="4" customWidth="1"/>
    <col min="15927" max="15928" width="5" style="4" customWidth="1"/>
    <col min="15929" max="15929" width="5.28515625" style="4" customWidth="1"/>
    <col min="15930" max="16128" width="11.42578125" style="4"/>
    <col min="16129" max="16129" width="16.140625" style="4" customWidth="1"/>
    <col min="16130" max="16130" width="6" style="4" customWidth="1"/>
    <col min="16131" max="16131" width="6" style="4" bestFit="1" customWidth="1"/>
    <col min="16132" max="16132" width="5.7109375" style="4" bestFit="1" customWidth="1"/>
    <col min="16133" max="16133" width="1.7109375" style="4" customWidth="1"/>
    <col min="16134" max="16134" width="6" style="4" bestFit="1" customWidth="1"/>
    <col min="16135" max="16136" width="5" style="4" customWidth="1"/>
    <col min="16137" max="16137" width="1.7109375" style="4" customWidth="1"/>
    <col min="16138" max="16140" width="5" style="4" customWidth="1"/>
    <col min="16141" max="16141" width="1.7109375" style="4" customWidth="1"/>
    <col min="16142" max="16144" width="5.140625" style="4" bestFit="1" customWidth="1"/>
    <col min="16145" max="16145" width="1.7109375" style="4" customWidth="1"/>
    <col min="16146" max="16148" width="5.140625" style="4" bestFit="1" customWidth="1"/>
    <col min="16149" max="16149" width="1.7109375" style="4" customWidth="1"/>
    <col min="16150" max="16152" width="5.140625" style="4" bestFit="1" customWidth="1"/>
    <col min="16153" max="16153" width="1.7109375" style="4" customWidth="1"/>
    <col min="16154" max="16154" width="4.85546875" style="4" bestFit="1" customWidth="1"/>
    <col min="16155" max="16156" width="4.42578125" style="4" customWidth="1"/>
    <col min="16157" max="16157" width="8.85546875" style="4" customWidth="1"/>
    <col min="16158" max="16158" width="12" style="4" customWidth="1"/>
    <col min="16159" max="16161" width="6" style="4" customWidth="1"/>
    <col min="16162" max="16162" width="1.7109375" style="4" customWidth="1"/>
    <col min="16163" max="16163" width="6.140625" style="4" customWidth="1"/>
    <col min="16164" max="16165" width="5.140625" style="4" customWidth="1"/>
    <col min="16166" max="16166" width="1.7109375" style="4" customWidth="1"/>
    <col min="16167" max="16169" width="5" style="4" customWidth="1"/>
    <col min="16170" max="16170" width="1.7109375" style="4" customWidth="1"/>
    <col min="16171" max="16173" width="5" style="4" customWidth="1"/>
    <col min="16174" max="16174" width="1.7109375" style="4" customWidth="1"/>
    <col min="16175" max="16177" width="5" style="4" customWidth="1"/>
    <col min="16178" max="16178" width="1.7109375" style="4" customWidth="1"/>
    <col min="16179" max="16181" width="5.140625" style="4" customWidth="1"/>
    <col min="16182" max="16182" width="1.7109375" style="4" customWidth="1"/>
    <col min="16183" max="16184" width="5" style="4" customWidth="1"/>
    <col min="16185" max="16185" width="5.28515625" style="4" customWidth="1"/>
    <col min="16186" max="16384" width="11.42578125" style="4"/>
  </cols>
  <sheetData>
    <row r="1" spans="1:59" ht="14.25" customHeight="1" thickBot="1" x14ac:dyDescent="0.3">
      <c r="A1" s="318" t="s">
        <v>154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G1" s="258" t="s">
        <v>232</v>
      </c>
    </row>
    <row r="2" spans="1:59" ht="14.25" x14ac:dyDescent="0.25">
      <c r="A2" s="318" t="s">
        <v>228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D2" s="326" t="s">
        <v>99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8" t="s">
        <v>131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D3" s="326" t="s">
        <v>229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8" t="s">
        <v>133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26" t="s">
        <v>176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26" t="s">
        <v>175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3.5" thickBot="1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ht="15" customHeight="1" thickBot="1" x14ac:dyDescent="0.3">
      <c r="A8" s="309" t="s">
        <v>145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6" t="s">
        <v>145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ht="15" customHeight="1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ht="15" customHeight="1" x14ac:dyDescent="0.25">
      <c r="A10" s="2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D10" s="148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7"/>
    </row>
    <row r="11" spans="1:59" s="26" customFormat="1" ht="15" customHeight="1" x14ac:dyDescent="0.25">
      <c r="A11" s="32" t="s">
        <v>50</v>
      </c>
      <c r="B11" s="109">
        <f>SUM(B13:B39)</f>
        <v>6100</v>
      </c>
      <c r="C11" s="109">
        <f>SUM(C13:C39)</f>
        <v>3708</v>
      </c>
      <c r="D11" s="109">
        <f>SUM(D13:D39)</f>
        <v>2392</v>
      </c>
      <c r="E11" s="109"/>
      <c r="F11" s="109">
        <f>SUM(F13:F39)</f>
        <v>1863</v>
      </c>
      <c r="G11" s="109">
        <f>SUM(G13:G39)</f>
        <v>1148</v>
      </c>
      <c r="H11" s="109">
        <f>SUM(H13:H39)</f>
        <v>715</v>
      </c>
      <c r="I11" s="109"/>
      <c r="J11" s="109">
        <f>SUM(J13:J39)</f>
        <v>1709</v>
      </c>
      <c r="K11" s="109">
        <f>SUM(K13:K39)</f>
        <v>1025</v>
      </c>
      <c r="L11" s="109">
        <f>SUM(L13:L39)</f>
        <v>684</v>
      </c>
      <c r="M11" s="109"/>
      <c r="N11" s="109">
        <f>SUM(N13:N39)</f>
        <v>989</v>
      </c>
      <c r="O11" s="109">
        <f>SUM(O13:O39)</f>
        <v>618</v>
      </c>
      <c r="P11" s="109">
        <f>SUM(P13:P39)</f>
        <v>371</v>
      </c>
      <c r="Q11" s="109"/>
      <c r="R11" s="109">
        <f>SUM(R13:R39)</f>
        <v>946</v>
      </c>
      <c r="S11" s="109">
        <f>SUM(S13:S39)</f>
        <v>566</v>
      </c>
      <c r="T11" s="109">
        <f>SUM(T13:T39)</f>
        <v>380</v>
      </c>
      <c r="U11" s="109"/>
      <c r="V11" s="109">
        <f>SUM(V13:V39)</f>
        <v>416</v>
      </c>
      <c r="W11" s="109">
        <f>SUM(W13:W39)</f>
        <v>245</v>
      </c>
      <c r="X11" s="109">
        <f>SUM(X13:X39)</f>
        <v>171</v>
      </c>
      <c r="Y11" s="109"/>
      <c r="Z11" s="109">
        <f>SUM(Z13:Z39)</f>
        <v>177</v>
      </c>
      <c r="AA11" s="109">
        <f>SUM(AA13:AA39)</f>
        <v>106</v>
      </c>
      <c r="AB11" s="109">
        <f>SUM(AB13:AB39)</f>
        <v>71</v>
      </c>
      <c r="AD11" s="185" t="s">
        <v>50</v>
      </c>
      <c r="AE11" s="143">
        <f>SUM(AE13:AE39)</f>
        <v>90235</v>
      </c>
      <c r="AF11" s="143">
        <f>SUM(AF13:AF39)</f>
        <v>44733</v>
      </c>
      <c r="AG11" s="143">
        <f>SUM(AG13:AG39)</f>
        <v>45502</v>
      </c>
      <c r="AH11" s="143"/>
      <c r="AI11" s="143">
        <f>SUM(AI13:AI39)</f>
        <v>20120</v>
      </c>
      <c r="AJ11" s="143">
        <f>SUM(AJ13:AJ39)</f>
        <v>10640</v>
      </c>
      <c r="AK11" s="144">
        <f>+AI11-AJ11</f>
        <v>9480</v>
      </c>
      <c r="AL11" s="143"/>
      <c r="AM11" s="143">
        <f>SUM(AM13:AM39)</f>
        <v>16371</v>
      </c>
      <c r="AN11" s="143">
        <f>SUM(AN13:AN39)</f>
        <v>8404</v>
      </c>
      <c r="AO11" s="144">
        <f>+AM11-AN11</f>
        <v>7967</v>
      </c>
      <c r="AP11" s="143"/>
      <c r="AQ11" s="143">
        <f>SUM(AQ13:AQ39)</f>
        <v>13477</v>
      </c>
      <c r="AR11" s="143">
        <f>SUM(AR13:AR39)</f>
        <v>6744</v>
      </c>
      <c r="AS11" s="144">
        <f>+AQ11-AR11</f>
        <v>6733</v>
      </c>
      <c r="AT11" s="143"/>
      <c r="AU11" s="143">
        <f>SUM(AU13:AU39)</f>
        <v>16406</v>
      </c>
      <c r="AV11" s="143">
        <f>SUM(AV13:AV39)</f>
        <v>7858</v>
      </c>
      <c r="AW11" s="144">
        <f>+AU11-AV11</f>
        <v>8548</v>
      </c>
      <c r="AX11" s="143"/>
      <c r="AY11" s="143">
        <f>SUM(AY13:AY39)</f>
        <v>12938</v>
      </c>
      <c r="AZ11" s="143">
        <f>SUM(AZ13:AZ39)</f>
        <v>6087</v>
      </c>
      <c r="BA11" s="144">
        <f>+AY11-AZ11</f>
        <v>6851</v>
      </c>
      <c r="BB11" s="143"/>
      <c r="BC11" s="143">
        <f>SUM(BC13:BC39)</f>
        <v>10923</v>
      </c>
      <c r="BD11" s="143">
        <f>SUM(BD13:BD39)</f>
        <v>5000</v>
      </c>
      <c r="BE11" s="144">
        <f>+BC11-BD11</f>
        <v>5923</v>
      </c>
    </row>
    <row r="12" spans="1:59" ht="15" customHeight="1" x14ac:dyDescent="0.25">
      <c r="A12" s="25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D12" s="145"/>
      <c r="AE12" s="143"/>
      <c r="AF12" s="143"/>
      <c r="AG12" s="143"/>
      <c r="AH12" s="143"/>
      <c r="AI12" s="143"/>
      <c r="AJ12" s="143"/>
      <c r="AK12" s="190"/>
      <c r="AL12" s="143"/>
      <c r="AM12" s="143"/>
      <c r="AN12" s="143"/>
      <c r="AO12" s="190"/>
      <c r="AP12" s="143"/>
      <c r="AQ12" s="143"/>
      <c r="AR12" s="143"/>
      <c r="AS12" s="190"/>
      <c r="AT12" s="143"/>
      <c r="AU12" s="143"/>
      <c r="AV12" s="143"/>
      <c r="AW12" s="190"/>
      <c r="AX12" s="143"/>
      <c r="AY12" s="143"/>
      <c r="AZ12" s="143"/>
      <c r="BA12" s="190"/>
      <c r="BB12" s="143"/>
      <c r="BC12" s="143"/>
      <c r="BD12" s="143"/>
      <c r="BE12" s="190"/>
    </row>
    <row r="13" spans="1:59" ht="15" customHeight="1" x14ac:dyDescent="0.25">
      <c r="A13" s="4" t="s">
        <v>51</v>
      </c>
      <c r="B13" s="28">
        <v>252</v>
      </c>
      <c r="C13" s="28">
        <v>134</v>
      </c>
      <c r="D13" s="28">
        <v>118</v>
      </c>
      <c r="E13" s="28"/>
      <c r="F13" s="28">
        <v>31</v>
      </c>
      <c r="G13" s="28">
        <v>17</v>
      </c>
      <c r="H13" s="241">
        <f>+F13-G13</f>
        <v>14</v>
      </c>
      <c r="I13" s="28"/>
      <c r="J13" s="28">
        <v>34</v>
      </c>
      <c r="K13" s="28">
        <v>19</v>
      </c>
      <c r="L13" s="241">
        <f>+J13-K13</f>
        <v>15</v>
      </c>
      <c r="M13" s="28"/>
      <c r="N13" s="28">
        <v>72</v>
      </c>
      <c r="O13" s="28">
        <v>33</v>
      </c>
      <c r="P13" s="241">
        <f>+N13-O13</f>
        <v>39</v>
      </c>
      <c r="Q13" s="28"/>
      <c r="R13" s="28">
        <v>72</v>
      </c>
      <c r="S13" s="28">
        <v>41</v>
      </c>
      <c r="T13" s="241">
        <f>+R13-S13</f>
        <v>31</v>
      </c>
      <c r="U13" s="28"/>
      <c r="V13" s="28">
        <v>37</v>
      </c>
      <c r="W13" s="28">
        <v>20</v>
      </c>
      <c r="X13" s="241">
        <f>+V13-W13</f>
        <v>17</v>
      </c>
      <c r="Y13" s="28"/>
      <c r="Z13" s="28">
        <v>6</v>
      </c>
      <c r="AA13" s="28">
        <v>4</v>
      </c>
      <c r="AB13" s="241">
        <f>+Z13-AA13</f>
        <v>2</v>
      </c>
      <c r="AD13" s="145" t="s">
        <v>51</v>
      </c>
      <c r="AE13" s="146">
        <v>4847</v>
      </c>
      <c r="AF13" s="146">
        <v>2406</v>
      </c>
      <c r="AG13" s="146">
        <v>2441</v>
      </c>
      <c r="AH13" s="146"/>
      <c r="AI13" s="146">
        <v>834</v>
      </c>
      <c r="AJ13" s="146">
        <v>419</v>
      </c>
      <c r="AK13" s="144">
        <f>+AI13-AJ13</f>
        <v>415</v>
      </c>
      <c r="AL13" s="146"/>
      <c r="AM13" s="146">
        <v>801</v>
      </c>
      <c r="AN13" s="146">
        <v>418</v>
      </c>
      <c r="AO13" s="144">
        <f>+AM13-AN13</f>
        <v>383</v>
      </c>
      <c r="AP13" s="146"/>
      <c r="AQ13" s="146">
        <v>859</v>
      </c>
      <c r="AR13" s="146">
        <v>436</v>
      </c>
      <c r="AS13" s="144">
        <f>+AQ13-AR13</f>
        <v>423</v>
      </c>
      <c r="AT13" s="146"/>
      <c r="AU13" s="146">
        <v>952</v>
      </c>
      <c r="AV13" s="146">
        <v>485</v>
      </c>
      <c r="AW13" s="144">
        <f>+AU13-AV13</f>
        <v>467</v>
      </c>
      <c r="AX13" s="146"/>
      <c r="AY13" s="146">
        <v>775</v>
      </c>
      <c r="AZ13" s="146">
        <v>366</v>
      </c>
      <c r="BA13" s="144">
        <f>+AY13-AZ13</f>
        <v>409</v>
      </c>
      <c r="BB13" s="146"/>
      <c r="BC13" s="146">
        <v>626</v>
      </c>
      <c r="BD13" s="146">
        <v>282</v>
      </c>
      <c r="BE13" s="144">
        <f>+BC13-BD13</f>
        <v>344</v>
      </c>
    </row>
    <row r="14" spans="1:59" ht="15" customHeight="1" x14ac:dyDescent="0.25">
      <c r="A14" s="4" t="s">
        <v>52</v>
      </c>
      <c r="B14" s="28">
        <v>208</v>
      </c>
      <c r="C14" s="28">
        <v>139</v>
      </c>
      <c r="D14" s="28">
        <v>69</v>
      </c>
      <c r="E14" s="28"/>
      <c r="F14" s="28">
        <v>79</v>
      </c>
      <c r="G14" s="28">
        <v>54</v>
      </c>
      <c r="H14" s="241">
        <f t="shared" ref="H14:H39" si="0">+F14-G14</f>
        <v>25</v>
      </c>
      <c r="I14" s="28"/>
      <c r="J14" s="28">
        <v>46</v>
      </c>
      <c r="K14" s="28">
        <v>31</v>
      </c>
      <c r="L14" s="241">
        <f t="shared" ref="L14:L39" si="1">+J14-K14</f>
        <v>15</v>
      </c>
      <c r="M14" s="28"/>
      <c r="N14" s="28">
        <v>30</v>
      </c>
      <c r="O14" s="28">
        <v>20</v>
      </c>
      <c r="P14" s="241">
        <f t="shared" ref="P14:P39" si="2">+N14-O14</f>
        <v>10</v>
      </c>
      <c r="Q14" s="28"/>
      <c r="R14" s="28">
        <v>29</v>
      </c>
      <c r="S14" s="28">
        <v>21</v>
      </c>
      <c r="T14" s="241">
        <f t="shared" ref="T14:T39" si="3">+R14-S14</f>
        <v>8</v>
      </c>
      <c r="U14" s="28"/>
      <c r="V14" s="28">
        <v>18</v>
      </c>
      <c r="W14" s="28">
        <v>12</v>
      </c>
      <c r="X14" s="241">
        <f t="shared" ref="X14:X39" si="4">+V14-W14</f>
        <v>6</v>
      </c>
      <c r="Y14" s="28"/>
      <c r="Z14" s="28">
        <v>6</v>
      </c>
      <c r="AA14" s="28">
        <v>1</v>
      </c>
      <c r="AB14" s="241">
        <f t="shared" ref="AB14:AB39" si="5">+Z14-AA14</f>
        <v>5</v>
      </c>
      <c r="AD14" s="145" t="s">
        <v>52</v>
      </c>
      <c r="AE14" s="146">
        <v>2698</v>
      </c>
      <c r="AF14" s="146">
        <v>1346</v>
      </c>
      <c r="AG14" s="146">
        <v>1352</v>
      </c>
      <c r="AH14" s="146"/>
      <c r="AI14" s="146">
        <v>377</v>
      </c>
      <c r="AJ14" s="146">
        <v>208</v>
      </c>
      <c r="AK14" s="144">
        <f t="shared" ref="AK14:AK39" si="6">+AI14-AJ14</f>
        <v>169</v>
      </c>
      <c r="AL14" s="146"/>
      <c r="AM14" s="146">
        <v>315</v>
      </c>
      <c r="AN14" s="146">
        <v>169</v>
      </c>
      <c r="AO14" s="144">
        <f t="shared" ref="AO14:AO39" si="7">+AM14-AN14</f>
        <v>146</v>
      </c>
      <c r="AP14" s="146"/>
      <c r="AQ14" s="146">
        <v>270</v>
      </c>
      <c r="AR14" s="146">
        <v>142</v>
      </c>
      <c r="AS14" s="144">
        <f t="shared" ref="AS14:AS39" si="8">+AQ14-AR14</f>
        <v>128</v>
      </c>
      <c r="AT14" s="146"/>
      <c r="AU14" s="146">
        <v>649</v>
      </c>
      <c r="AV14" s="146">
        <v>308</v>
      </c>
      <c r="AW14" s="144">
        <f t="shared" ref="AW14:AW39" si="9">+AU14-AV14</f>
        <v>341</v>
      </c>
      <c r="AX14" s="146"/>
      <c r="AY14" s="146">
        <v>560</v>
      </c>
      <c r="AZ14" s="146">
        <v>270</v>
      </c>
      <c r="BA14" s="144">
        <f t="shared" ref="BA14:BA39" si="10">+AY14-AZ14</f>
        <v>290</v>
      </c>
      <c r="BB14" s="146"/>
      <c r="BC14" s="146">
        <v>527</v>
      </c>
      <c r="BD14" s="146">
        <v>249</v>
      </c>
      <c r="BE14" s="144">
        <f t="shared" ref="BE14:BE39" si="11">+BC14-BD14</f>
        <v>278</v>
      </c>
    </row>
    <row r="15" spans="1:59" ht="15" customHeight="1" x14ac:dyDescent="0.25">
      <c r="A15" s="4" t="s">
        <v>53</v>
      </c>
      <c r="B15" s="28">
        <v>19</v>
      </c>
      <c r="C15" s="28">
        <v>8</v>
      </c>
      <c r="D15" s="28">
        <v>11</v>
      </c>
      <c r="E15" s="28"/>
      <c r="F15" s="28">
        <v>0</v>
      </c>
      <c r="G15" s="28">
        <v>0</v>
      </c>
      <c r="H15" s="241">
        <f t="shared" si="0"/>
        <v>0</v>
      </c>
      <c r="I15" s="28"/>
      <c r="J15" s="28">
        <v>0</v>
      </c>
      <c r="K15" s="28">
        <v>0</v>
      </c>
      <c r="L15" s="241">
        <f t="shared" si="1"/>
        <v>0</v>
      </c>
      <c r="M15" s="28"/>
      <c r="N15" s="28">
        <v>0</v>
      </c>
      <c r="O15" s="28">
        <v>0</v>
      </c>
      <c r="P15" s="241">
        <f t="shared" si="2"/>
        <v>0</v>
      </c>
      <c r="Q15" s="28"/>
      <c r="R15" s="28">
        <v>12</v>
      </c>
      <c r="S15" s="28">
        <v>2</v>
      </c>
      <c r="T15" s="241">
        <f t="shared" si="3"/>
        <v>10</v>
      </c>
      <c r="U15" s="28"/>
      <c r="V15" s="28">
        <v>2</v>
      </c>
      <c r="W15" s="28">
        <v>2</v>
      </c>
      <c r="X15" s="241">
        <f t="shared" si="4"/>
        <v>0</v>
      </c>
      <c r="Y15" s="28"/>
      <c r="Z15" s="28">
        <v>5</v>
      </c>
      <c r="AA15" s="28">
        <v>4</v>
      </c>
      <c r="AB15" s="241">
        <f t="shared" si="5"/>
        <v>1</v>
      </c>
      <c r="AD15" s="145" t="s">
        <v>53</v>
      </c>
      <c r="AE15" s="146">
        <v>1505</v>
      </c>
      <c r="AF15" s="146">
        <v>554</v>
      </c>
      <c r="AG15" s="146">
        <v>951</v>
      </c>
      <c r="AH15" s="146"/>
      <c r="AI15" s="146">
        <v>73</v>
      </c>
      <c r="AJ15" s="146">
        <v>36</v>
      </c>
      <c r="AK15" s="144">
        <f t="shared" si="6"/>
        <v>37</v>
      </c>
      <c r="AL15" s="146"/>
      <c r="AM15" s="146">
        <v>0</v>
      </c>
      <c r="AN15" s="146">
        <v>0</v>
      </c>
      <c r="AO15" s="144">
        <f t="shared" si="7"/>
        <v>0</v>
      </c>
      <c r="AP15" s="146"/>
      <c r="AQ15" s="146">
        <v>0</v>
      </c>
      <c r="AR15" s="146">
        <v>0</v>
      </c>
      <c r="AS15" s="144">
        <f t="shared" si="8"/>
        <v>0</v>
      </c>
      <c r="AT15" s="146"/>
      <c r="AU15" s="146">
        <v>550</v>
      </c>
      <c r="AV15" s="146">
        <v>213</v>
      </c>
      <c r="AW15" s="144">
        <f t="shared" si="9"/>
        <v>337</v>
      </c>
      <c r="AX15" s="146"/>
      <c r="AY15" s="146">
        <v>462</v>
      </c>
      <c r="AZ15" s="146">
        <v>155</v>
      </c>
      <c r="BA15" s="144">
        <f t="shared" si="10"/>
        <v>307</v>
      </c>
      <c r="BB15" s="146"/>
      <c r="BC15" s="146">
        <v>420</v>
      </c>
      <c r="BD15" s="146">
        <v>150</v>
      </c>
      <c r="BE15" s="144">
        <f t="shared" si="11"/>
        <v>270</v>
      </c>
    </row>
    <row r="16" spans="1:59" ht="15" customHeight="1" x14ac:dyDescent="0.25">
      <c r="A16" s="4" t="s">
        <v>54</v>
      </c>
      <c r="B16" s="28">
        <v>802</v>
      </c>
      <c r="C16" s="28">
        <v>458</v>
      </c>
      <c r="D16" s="28">
        <v>344</v>
      </c>
      <c r="E16" s="28"/>
      <c r="F16" s="28">
        <v>264</v>
      </c>
      <c r="G16" s="28">
        <v>152</v>
      </c>
      <c r="H16" s="241">
        <f t="shared" si="0"/>
        <v>112</v>
      </c>
      <c r="I16" s="28"/>
      <c r="J16" s="28">
        <v>189</v>
      </c>
      <c r="K16" s="28">
        <v>118</v>
      </c>
      <c r="L16" s="241">
        <f t="shared" si="1"/>
        <v>71</v>
      </c>
      <c r="M16" s="28"/>
      <c r="N16" s="28">
        <v>143</v>
      </c>
      <c r="O16" s="28">
        <v>80</v>
      </c>
      <c r="P16" s="241">
        <f t="shared" si="2"/>
        <v>63</v>
      </c>
      <c r="Q16" s="28"/>
      <c r="R16" s="28">
        <v>144</v>
      </c>
      <c r="S16" s="28">
        <v>71</v>
      </c>
      <c r="T16" s="241">
        <f t="shared" si="3"/>
        <v>73</v>
      </c>
      <c r="U16" s="28"/>
      <c r="V16" s="28">
        <v>35</v>
      </c>
      <c r="W16" s="28">
        <v>23</v>
      </c>
      <c r="X16" s="241">
        <f t="shared" si="4"/>
        <v>12</v>
      </c>
      <c r="Y16" s="28"/>
      <c r="Z16" s="28">
        <v>27</v>
      </c>
      <c r="AA16" s="28">
        <v>14</v>
      </c>
      <c r="AB16" s="241">
        <f t="shared" si="5"/>
        <v>13</v>
      </c>
      <c r="AD16" s="145" t="s">
        <v>54</v>
      </c>
      <c r="AE16" s="146">
        <v>9329</v>
      </c>
      <c r="AF16" s="146">
        <v>4567</v>
      </c>
      <c r="AG16" s="146">
        <v>4762</v>
      </c>
      <c r="AH16" s="146"/>
      <c r="AI16" s="146">
        <v>1886</v>
      </c>
      <c r="AJ16" s="146">
        <v>984</v>
      </c>
      <c r="AK16" s="144">
        <f t="shared" si="6"/>
        <v>902</v>
      </c>
      <c r="AL16" s="146"/>
      <c r="AM16" s="146">
        <v>1548</v>
      </c>
      <c r="AN16" s="146">
        <v>814</v>
      </c>
      <c r="AO16" s="144">
        <f t="shared" si="7"/>
        <v>734</v>
      </c>
      <c r="AP16" s="146"/>
      <c r="AQ16" s="146">
        <v>1298</v>
      </c>
      <c r="AR16" s="146">
        <v>676</v>
      </c>
      <c r="AS16" s="144">
        <f t="shared" si="8"/>
        <v>622</v>
      </c>
      <c r="AT16" s="146"/>
      <c r="AU16" s="146">
        <v>1891</v>
      </c>
      <c r="AV16" s="146">
        <v>874</v>
      </c>
      <c r="AW16" s="144">
        <f t="shared" si="9"/>
        <v>1017</v>
      </c>
      <c r="AX16" s="146"/>
      <c r="AY16" s="146">
        <v>1372</v>
      </c>
      <c r="AZ16" s="146">
        <v>611</v>
      </c>
      <c r="BA16" s="144">
        <f t="shared" si="10"/>
        <v>761</v>
      </c>
      <c r="BB16" s="146"/>
      <c r="BC16" s="146">
        <v>1334</v>
      </c>
      <c r="BD16" s="146">
        <v>608</v>
      </c>
      <c r="BE16" s="144">
        <f t="shared" si="11"/>
        <v>726</v>
      </c>
    </row>
    <row r="17" spans="1:57" ht="15" customHeight="1" x14ac:dyDescent="0.25">
      <c r="A17" s="4" t="s">
        <v>55</v>
      </c>
      <c r="B17" s="28">
        <v>81</v>
      </c>
      <c r="C17" s="28">
        <v>55</v>
      </c>
      <c r="D17" s="28">
        <v>26</v>
      </c>
      <c r="E17" s="28"/>
      <c r="F17" s="28">
        <v>24</v>
      </c>
      <c r="G17" s="28">
        <v>16</v>
      </c>
      <c r="H17" s="241">
        <f t="shared" si="0"/>
        <v>8</v>
      </c>
      <c r="I17" s="28"/>
      <c r="J17" s="28">
        <v>12</v>
      </c>
      <c r="K17" s="28">
        <v>8</v>
      </c>
      <c r="L17" s="241">
        <f t="shared" si="1"/>
        <v>4</v>
      </c>
      <c r="M17" s="28"/>
      <c r="N17" s="28">
        <v>12</v>
      </c>
      <c r="O17" s="28">
        <v>9</v>
      </c>
      <c r="P17" s="241">
        <f t="shared" si="2"/>
        <v>3</v>
      </c>
      <c r="Q17" s="28"/>
      <c r="R17" s="28">
        <v>24</v>
      </c>
      <c r="S17" s="28">
        <v>18</v>
      </c>
      <c r="T17" s="241">
        <f t="shared" si="3"/>
        <v>6</v>
      </c>
      <c r="U17" s="28"/>
      <c r="V17" s="28">
        <v>9</v>
      </c>
      <c r="W17" s="28">
        <v>4</v>
      </c>
      <c r="X17" s="241">
        <f t="shared" si="4"/>
        <v>5</v>
      </c>
      <c r="Y17" s="28"/>
      <c r="Z17" s="28">
        <v>0</v>
      </c>
      <c r="AA17" s="28">
        <v>0</v>
      </c>
      <c r="AB17" s="241">
        <f t="shared" si="5"/>
        <v>0</v>
      </c>
      <c r="AD17" s="145" t="s">
        <v>55</v>
      </c>
      <c r="AE17" s="146">
        <v>2164</v>
      </c>
      <c r="AF17" s="146">
        <v>1119</v>
      </c>
      <c r="AG17" s="146">
        <v>1045</v>
      </c>
      <c r="AH17" s="146"/>
      <c r="AI17" s="146">
        <v>424</v>
      </c>
      <c r="AJ17" s="146">
        <v>238</v>
      </c>
      <c r="AK17" s="144">
        <f t="shared" si="6"/>
        <v>186</v>
      </c>
      <c r="AL17" s="146"/>
      <c r="AM17" s="146">
        <v>410</v>
      </c>
      <c r="AN17" s="146">
        <v>212</v>
      </c>
      <c r="AO17" s="144">
        <f t="shared" si="7"/>
        <v>198</v>
      </c>
      <c r="AP17" s="146"/>
      <c r="AQ17" s="146">
        <v>328</v>
      </c>
      <c r="AR17" s="146">
        <v>182</v>
      </c>
      <c r="AS17" s="144">
        <f t="shared" si="8"/>
        <v>146</v>
      </c>
      <c r="AT17" s="146"/>
      <c r="AU17" s="146">
        <v>378</v>
      </c>
      <c r="AV17" s="146">
        <v>189</v>
      </c>
      <c r="AW17" s="144">
        <f t="shared" si="9"/>
        <v>189</v>
      </c>
      <c r="AX17" s="146"/>
      <c r="AY17" s="146">
        <v>319</v>
      </c>
      <c r="AZ17" s="146">
        <v>150</v>
      </c>
      <c r="BA17" s="144">
        <f t="shared" si="10"/>
        <v>169</v>
      </c>
      <c r="BB17" s="146"/>
      <c r="BC17" s="146">
        <v>305</v>
      </c>
      <c r="BD17" s="146">
        <v>148</v>
      </c>
      <c r="BE17" s="144">
        <f t="shared" si="11"/>
        <v>157</v>
      </c>
    </row>
    <row r="18" spans="1:57" ht="15" customHeight="1" x14ac:dyDescent="0.25">
      <c r="A18" s="4" t="s">
        <v>56</v>
      </c>
      <c r="B18" s="28">
        <v>187</v>
      </c>
      <c r="C18" s="28">
        <v>137</v>
      </c>
      <c r="D18" s="28">
        <v>50</v>
      </c>
      <c r="E18" s="28"/>
      <c r="F18" s="28">
        <v>51</v>
      </c>
      <c r="G18" s="28">
        <v>38</v>
      </c>
      <c r="H18" s="241">
        <f t="shared" si="0"/>
        <v>13</v>
      </c>
      <c r="I18" s="28"/>
      <c r="J18" s="28">
        <v>65</v>
      </c>
      <c r="K18" s="28">
        <v>45</v>
      </c>
      <c r="L18" s="241">
        <f t="shared" si="1"/>
        <v>20</v>
      </c>
      <c r="M18" s="28"/>
      <c r="N18" s="28">
        <v>25</v>
      </c>
      <c r="O18" s="28">
        <v>19</v>
      </c>
      <c r="P18" s="241">
        <f t="shared" si="2"/>
        <v>6</v>
      </c>
      <c r="Q18" s="28"/>
      <c r="R18" s="28">
        <v>28</v>
      </c>
      <c r="S18" s="28">
        <v>21</v>
      </c>
      <c r="T18" s="241">
        <f t="shared" si="3"/>
        <v>7</v>
      </c>
      <c r="U18" s="28"/>
      <c r="V18" s="28">
        <v>12</v>
      </c>
      <c r="W18" s="28">
        <v>10</v>
      </c>
      <c r="X18" s="241">
        <f t="shared" si="4"/>
        <v>2</v>
      </c>
      <c r="Y18" s="28"/>
      <c r="Z18" s="28">
        <v>6</v>
      </c>
      <c r="AA18" s="28">
        <v>4</v>
      </c>
      <c r="AB18" s="241">
        <f t="shared" si="5"/>
        <v>2</v>
      </c>
      <c r="AD18" s="145" t="s">
        <v>56</v>
      </c>
      <c r="AE18" s="146">
        <v>3377</v>
      </c>
      <c r="AF18" s="146">
        <v>1749</v>
      </c>
      <c r="AG18" s="146">
        <v>1628</v>
      </c>
      <c r="AH18" s="146"/>
      <c r="AI18" s="146">
        <v>705</v>
      </c>
      <c r="AJ18" s="146">
        <v>396</v>
      </c>
      <c r="AK18" s="144">
        <f t="shared" si="6"/>
        <v>309</v>
      </c>
      <c r="AL18" s="146"/>
      <c r="AM18" s="146">
        <v>652</v>
      </c>
      <c r="AN18" s="146">
        <v>331</v>
      </c>
      <c r="AO18" s="144">
        <f t="shared" si="7"/>
        <v>321</v>
      </c>
      <c r="AP18" s="146"/>
      <c r="AQ18" s="146">
        <v>506</v>
      </c>
      <c r="AR18" s="146">
        <v>253</v>
      </c>
      <c r="AS18" s="144">
        <f t="shared" si="8"/>
        <v>253</v>
      </c>
      <c r="AT18" s="146"/>
      <c r="AU18" s="146">
        <v>640</v>
      </c>
      <c r="AV18" s="146">
        <v>327</v>
      </c>
      <c r="AW18" s="144">
        <f t="shared" si="9"/>
        <v>313</v>
      </c>
      <c r="AX18" s="146"/>
      <c r="AY18" s="146">
        <v>495</v>
      </c>
      <c r="AZ18" s="146">
        <v>264</v>
      </c>
      <c r="BA18" s="144">
        <f t="shared" si="10"/>
        <v>231</v>
      </c>
      <c r="BB18" s="146"/>
      <c r="BC18" s="146">
        <v>379</v>
      </c>
      <c r="BD18" s="146">
        <v>178</v>
      </c>
      <c r="BE18" s="144">
        <f t="shared" si="11"/>
        <v>201</v>
      </c>
    </row>
    <row r="19" spans="1:57" ht="15" customHeight="1" x14ac:dyDescent="0.25">
      <c r="A19" s="4" t="s">
        <v>57</v>
      </c>
      <c r="B19" s="28">
        <v>91</v>
      </c>
      <c r="C19" s="28">
        <v>63</v>
      </c>
      <c r="D19" s="28">
        <v>28</v>
      </c>
      <c r="E19" s="28"/>
      <c r="F19" s="28">
        <v>26</v>
      </c>
      <c r="G19" s="28">
        <v>18</v>
      </c>
      <c r="H19" s="241">
        <f t="shared" si="0"/>
        <v>8</v>
      </c>
      <c r="I19" s="28"/>
      <c r="J19" s="28">
        <v>24</v>
      </c>
      <c r="K19" s="28">
        <v>16</v>
      </c>
      <c r="L19" s="241">
        <f t="shared" si="1"/>
        <v>8</v>
      </c>
      <c r="M19" s="28"/>
      <c r="N19" s="28">
        <v>11</v>
      </c>
      <c r="O19" s="28">
        <v>6</v>
      </c>
      <c r="P19" s="241">
        <f t="shared" si="2"/>
        <v>5</v>
      </c>
      <c r="Q19" s="28"/>
      <c r="R19" s="28">
        <v>14</v>
      </c>
      <c r="S19" s="28">
        <v>12</v>
      </c>
      <c r="T19" s="241">
        <f t="shared" si="3"/>
        <v>2</v>
      </c>
      <c r="U19" s="28"/>
      <c r="V19" s="28">
        <v>14</v>
      </c>
      <c r="W19" s="28">
        <v>9</v>
      </c>
      <c r="X19" s="241">
        <f t="shared" si="4"/>
        <v>5</v>
      </c>
      <c r="Y19" s="28"/>
      <c r="Z19" s="28">
        <v>2</v>
      </c>
      <c r="AA19" s="28">
        <v>2</v>
      </c>
      <c r="AB19" s="241">
        <f t="shared" si="5"/>
        <v>0</v>
      </c>
      <c r="AD19" s="145" t="s">
        <v>57</v>
      </c>
      <c r="AE19" s="146">
        <v>1112</v>
      </c>
      <c r="AF19" s="146">
        <v>555</v>
      </c>
      <c r="AG19" s="146">
        <v>557</v>
      </c>
      <c r="AH19" s="146"/>
      <c r="AI19" s="146">
        <v>228</v>
      </c>
      <c r="AJ19" s="146">
        <v>114</v>
      </c>
      <c r="AK19" s="144">
        <f t="shared" si="6"/>
        <v>114</v>
      </c>
      <c r="AL19" s="146"/>
      <c r="AM19" s="146">
        <v>212</v>
      </c>
      <c r="AN19" s="146">
        <v>115</v>
      </c>
      <c r="AO19" s="144">
        <f t="shared" si="7"/>
        <v>97</v>
      </c>
      <c r="AP19" s="146"/>
      <c r="AQ19" s="146">
        <v>149</v>
      </c>
      <c r="AR19" s="146">
        <v>74</v>
      </c>
      <c r="AS19" s="144">
        <f t="shared" si="8"/>
        <v>75</v>
      </c>
      <c r="AT19" s="146"/>
      <c r="AU19" s="146">
        <v>200</v>
      </c>
      <c r="AV19" s="146">
        <v>98</v>
      </c>
      <c r="AW19" s="144">
        <f t="shared" si="9"/>
        <v>102</v>
      </c>
      <c r="AX19" s="146"/>
      <c r="AY19" s="146">
        <v>169</v>
      </c>
      <c r="AZ19" s="146">
        <v>75</v>
      </c>
      <c r="BA19" s="144">
        <f t="shared" si="10"/>
        <v>94</v>
      </c>
      <c r="BB19" s="146"/>
      <c r="BC19" s="146">
        <v>154</v>
      </c>
      <c r="BD19" s="146">
        <v>79</v>
      </c>
      <c r="BE19" s="144">
        <f t="shared" si="11"/>
        <v>75</v>
      </c>
    </row>
    <row r="20" spans="1:57" ht="15" customHeight="1" x14ac:dyDescent="0.25">
      <c r="A20" s="4" t="s">
        <v>58</v>
      </c>
      <c r="B20" s="28">
        <v>442</v>
      </c>
      <c r="C20" s="28">
        <v>254</v>
      </c>
      <c r="D20" s="28">
        <v>188</v>
      </c>
      <c r="E20" s="28"/>
      <c r="F20" s="28">
        <v>139</v>
      </c>
      <c r="G20" s="28">
        <v>76</v>
      </c>
      <c r="H20" s="241">
        <f t="shared" si="0"/>
        <v>63</v>
      </c>
      <c r="I20" s="28"/>
      <c r="J20" s="28">
        <v>130</v>
      </c>
      <c r="K20" s="28">
        <v>75</v>
      </c>
      <c r="L20" s="241">
        <f t="shared" si="1"/>
        <v>55</v>
      </c>
      <c r="M20" s="28"/>
      <c r="N20" s="28">
        <v>72</v>
      </c>
      <c r="O20" s="28">
        <v>41</v>
      </c>
      <c r="P20" s="241">
        <f t="shared" si="2"/>
        <v>31</v>
      </c>
      <c r="Q20" s="28"/>
      <c r="R20" s="28">
        <v>67</v>
      </c>
      <c r="S20" s="28">
        <v>41</v>
      </c>
      <c r="T20" s="241">
        <f t="shared" si="3"/>
        <v>26</v>
      </c>
      <c r="U20" s="28"/>
      <c r="V20" s="28">
        <v>21</v>
      </c>
      <c r="W20" s="28">
        <v>12</v>
      </c>
      <c r="X20" s="241">
        <f t="shared" si="4"/>
        <v>9</v>
      </c>
      <c r="Y20" s="28"/>
      <c r="Z20" s="28">
        <v>13</v>
      </c>
      <c r="AA20" s="28">
        <v>9</v>
      </c>
      <c r="AB20" s="241">
        <f t="shared" si="5"/>
        <v>4</v>
      </c>
      <c r="AD20" s="145" t="s">
        <v>58</v>
      </c>
      <c r="AE20" s="146">
        <v>7139</v>
      </c>
      <c r="AF20" s="146">
        <v>3469</v>
      </c>
      <c r="AG20" s="146">
        <v>3670</v>
      </c>
      <c r="AH20" s="146"/>
      <c r="AI20" s="146">
        <v>1553</v>
      </c>
      <c r="AJ20" s="146">
        <v>810</v>
      </c>
      <c r="AK20" s="144">
        <f t="shared" si="6"/>
        <v>743</v>
      </c>
      <c r="AL20" s="146"/>
      <c r="AM20" s="146">
        <v>1149</v>
      </c>
      <c r="AN20" s="146">
        <v>589</v>
      </c>
      <c r="AO20" s="144">
        <f t="shared" si="7"/>
        <v>560</v>
      </c>
      <c r="AP20" s="146"/>
      <c r="AQ20" s="146">
        <v>981</v>
      </c>
      <c r="AR20" s="146">
        <v>461</v>
      </c>
      <c r="AS20" s="144">
        <f t="shared" si="8"/>
        <v>520</v>
      </c>
      <c r="AT20" s="146"/>
      <c r="AU20" s="146">
        <v>1348</v>
      </c>
      <c r="AV20" s="146">
        <v>647</v>
      </c>
      <c r="AW20" s="144">
        <f t="shared" si="9"/>
        <v>701</v>
      </c>
      <c r="AX20" s="146"/>
      <c r="AY20" s="146">
        <v>1123</v>
      </c>
      <c r="AZ20" s="146">
        <v>511</v>
      </c>
      <c r="BA20" s="144">
        <f t="shared" si="10"/>
        <v>612</v>
      </c>
      <c r="BB20" s="146"/>
      <c r="BC20" s="146">
        <v>985</v>
      </c>
      <c r="BD20" s="146">
        <v>451</v>
      </c>
      <c r="BE20" s="144">
        <f t="shared" si="11"/>
        <v>534</v>
      </c>
    </row>
    <row r="21" spans="1:57" ht="15" customHeight="1" x14ac:dyDescent="0.25">
      <c r="A21" s="4" t="s">
        <v>59</v>
      </c>
      <c r="B21" s="28">
        <v>246</v>
      </c>
      <c r="C21" s="28">
        <v>156</v>
      </c>
      <c r="D21" s="28">
        <v>90</v>
      </c>
      <c r="E21" s="28"/>
      <c r="F21" s="28">
        <v>70</v>
      </c>
      <c r="G21" s="28">
        <v>45</v>
      </c>
      <c r="H21" s="241">
        <f t="shared" si="0"/>
        <v>25</v>
      </c>
      <c r="I21" s="28"/>
      <c r="J21" s="28">
        <v>92</v>
      </c>
      <c r="K21" s="28">
        <v>59</v>
      </c>
      <c r="L21" s="241">
        <f t="shared" si="1"/>
        <v>33</v>
      </c>
      <c r="M21" s="28"/>
      <c r="N21" s="28">
        <v>32</v>
      </c>
      <c r="O21" s="28">
        <v>24</v>
      </c>
      <c r="P21" s="241">
        <f t="shared" si="2"/>
        <v>8</v>
      </c>
      <c r="Q21" s="28"/>
      <c r="R21" s="28">
        <v>42</v>
      </c>
      <c r="S21" s="28">
        <v>22</v>
      </c>
      <c r="T21" s="241">
        <f t="shared" si="3"/>
        <v>20</v>
      </c>
      <c r="U21" s="28"/>
      <c r="V21" s="28">
        <v>9</v>
      </c>
      <c r="W21" s="28">
        <v>5</v>
      </c>
      <c r="X21" s="241">
        <f t="shared" si="4"/>
        <v>4</v>
      </c>
      <c r="Y21" s="28"/>
      <c r="Z21" s="28">
        <v>1</v>
      </c>
      <c r="AA21" s="28">
        <v>1</v>
      </c>
      <c r="AB21" s="241">
        <f t="shared" si="5"/>
        <v>0</v>
      </c>
      <c r="AD21" s="145" t="s">
        <v>59</v>
      </c>
      <c r="AE21" s="146">
        <v>3120</v>
      </c>
      <c r="AF21" s="146">
        <v>1607</v>
      </c>
      <c r="AG21" s="146">
        <v>1513</v>
      </c>
      <c r="AH21" s="146"/>
      <c r="AI21" s="146">
        <v>797</v>
      </c>
      <c r="AJ21" s="146">
        <v>441</v>
      </c>
      <c r="AK21" s="144">
        <f t="shared" si="6"/>
        <v>356</v>
      </c>
      <c r="AL21" s="146"/>
      <c r="AM21" s="146">
        <v>754</v>
      </c>
      <c r="AN21" s="146">
        <v>395</v>
      </c>
      <c r="AO21" s="144">
        <f t="shared" si="7"/>
        <v>359</v>
      </c>
      <c r="AP21" s="146"/>
      <c r="AQ21" s="146">
        <v>503</v>
      </c>
      <c r="AR21" s="146">
        <v>274</v>
      </c>
      <c r="AS21" s="144">
        <f t="shared" si="8"/>
        <v>229</v>
      </c>
      <c r="AT21" s="146"/>
      <c r="AU21" s="146">
        <v>524</v>
      </c>
      <c r="AV21" s="146">
        <v>232</v>
      </c>
      <c r="AW21" s="144">
        <f t="shared" si="9"/>
        <v>292</v>
      </c>
      <c r="AX21" s="146"/>
      <c r="AY21" s="146">
        <v>332</v>
      </c>
      <c r="AZ21" s="146">
        <v>169</v>
      </c>
      <c r="BA21" s="144">
        <f t="shared" si="10"/>
        <v>163</v>
      </c>
      <c r="BB21" s="146"/>
      <c r="BC21" s="146">
        <v>210</v>
      </c>
      <c r="BD21" s="146">
        <v>96</v>
      </c>
      <c r="BE21" s="144">
        <f t="shared" si="11"/>
        <v>114</v>
      </c>
    </row>
    <row r="22" spans="1:57" ht="15" customHeight="1" x14ac:dyDescent="0.25">
      <c r="A22" s="4" t="s">
        <v>60</v>
      </c>
      <c r="B22" s="28">
        <v>452</v>
      </c>
      <c r="C22" s="28">
        <v>289</v>
      </c>
      <c r="D22" s="28">
        <v>163</v>
      </c>
      <c r="E22" s="28"/>
      <c r="F22" s="28">
        <v>162</v>
      </c>
      <c r="G22" s="28">
        <v>97</v>
      </c>
      <c r="H22" s="241">
        <f t="shared" si="0"/>
        <v>65</v>
      </c>
      <c r="I22" s="28"/>
      <c r="J22" s="28">
        <v>119</v>
      </c>
      <c r="K22" s="28">
        <v>72</v>
      </c>
      <c r="L22" s="241">
        <f t="shared" si="1"/>
        <v>47</v>
      </c>
      <c r="M22" s="28"/>
      <c r="N22" s="28">
        <v>73</v>
      </c>
      <c r="O22" s="28">
        <v>48</v>
      </c>
      <c r="P22" s="241">
        <f t="shared" si="2"/>
        <v>25</v>
      </c>
      <c r="Q22" s="28"/>
      <c r="R22" s="28">
        <v>53</v>
      </c>
      <c r="S22" s="28">
        <v>38</v>
      </c>
      <c r="T22" s="241">
        <f t="shared" si="3"/>
        <v>15</v>
      </c>
      <c r="U22" s="28"/>
      <c r="V22" s="28">
        <v>40</v>
      </c>
      <c r="W22" s="28">
        <v>30</v>
      </c>
      <c r="X22" s="241">
        <f t="shared" si="4"/>
        <v>10</v>
      </c>
      <c r="Y22" s="28"/>
      <c r="Z22" s="28">
        <v>5</v>
      </c>
      <c r="AA22" s="28">
        <v>4</v>
      </c>
      <c r="AB22" s="241">
        <f t="shared" si="5"/>
        <v>1</v>
      </c>
      <c r="AD22" s="145" t="s">
        <v>60</v>
      </c>
      <c r="AE22" s="146">
        <v>7429</v>
      </c>
      <c r="AF22" s="146">
        <v>3608</v>
      </c>
      <c r="AG22" s="146">
        <v>3821</v>
      </c>
      <c r="AH22" s="146"/>
      <c r="AI22" s="146">
        <v>1818</v>
      </c>
      <c r="AJ22" s="146">
        <v>919</v>
      </c>
      <c r="AK22" s="144">
        <f t="shared" si="6"/>
        <v>899</v>
      </c>
      <c r="AL22" s="146"/>
      <c r="AM22" s="146">
        <v>1483</v>
      </c>
      <c r="AN22" s="146">
        <v>740</v>
      </c>
      <c r="AO22" s="144">
        <f t="shared" si="7"/>
        <v>743</v>
      </c>
      <c r="AP22" s="146"/>
      <c r="AQ22" s="146">
        <v>1260</v>
      </c>
      <c r="AR22" s="146">
        <v>609</v>
      </c>
      <c r="AS22" s="144">
        <f t="shared" si="8"/>
        <v>651</v>
      </c>
      <c r="AT22" s="146"/>
      <c r="AU22" s="146">
        <v>1238</v>
      </c>
      <c r="AV22" s="146">
        <v>585</v>
      </c>
      <c r="AW22" s="144">
        <f t="shared" si="9"/>
        <v>653</v>
      </c>
      <c r="AX22" s="146"/>
      <c r="AY22" s="146">
        <v>913</v>
      </c>
      <c r="AZ22" s="146">
        <v>435</v>
      </c>
      <c r="BA22" s="144">
        <f t="shared" si="10"/>
        <v>478</v>
      </c>
      <c r="BB22" s="146"/>
      <c r="BC22" s="146">
        <v>717</v>
      </c>
      <c r="BD22" s="146">
        <v>320</v>
      </c>
      <c r="BE22" s="144">
        <f t="shared" si="11"/>
        <v>397</v>
      </c>
    </row>
    <row r="23" spans="1:57" ht="15" customHeight="1" x14ac:dyDescent="0.25">
      <c r="A23" s="4" t="s">
        <v>61</v>
      </c>
      <c r="B23" s="28">
        <v>67</v>
      </c>
      <c r="C23" s="28">
        <v>47</v>
      </c>
      <c r="D23" s="28">
        <v>20</v>
      </c>
      <c r="E23" s="28"/>
      <c r="F23" s="28">
        <v>20</v>
      </c>
      <c r="G23" s="28">
        <v>16</v>
      </c>
      <c r="H23" s="241">
        <f t="shared" si="0"/>
        <v>4</v>
      </c>
      <c r="I23" s="28"/>
      <c r="J23" s="28">
        <v>18</v>
      </c>
      <c r="K23" s="28">
        <v>12</v>
      </c>
      <c r="L23" s="241">
        <f t="shared" si="1"/>
        <v>6</v>
      </c>
      <c r="M23" s="28"/>
      <c r="N23" s="28">
        <v>15</v>
      </c>
      <c r="O23" s="28">
        <v>12</v>
      </c>
      <c r="P23" s="241">
        <f t="shared" si="2"/>
        <v>3</v>
      </c>
      <c r="Q23" s="28"/>
      <c r="R23" s="28">
        <v>4</v>
      </c>
      <c r="S23" s="28">
        <v>3</v>
      </c>
      <c r="T23" s="241">
        <f t="shared" si="3"/>
        <v>1</v>
      </c>
      <c r="U23" s="28"/>
      <c r="V23" s="28">
        <v>6</v>
      </c>
      <c r="W23" s="28">
        <v>4</v>
      </c>
      <c r="X23" s="241">
        <f t="shared" si="4"/>
        <v>2</v>
      </c>
      <c r="Y23" s="28"/>
      <c r="Z23" s="28">
        <v>4</v>
      </c>
      <c r="AA23" s="28">
        <v>0</v>
      </c>
      <c r="AB23" s="241">
        <f t="shared" si="5"/>
        <v>4</v>
      </c>
      <c r="AD23" s="145" t="s">
        <v>61</v>
      </c>
      <c r="AE23" s="146">
        <v>1660</v>
      </c>
      <c r="AF23" s="146">
        <v>770</v>
      </c>
      <c r="AG23" s="146">
        <v>890</v>
      </c>
      <c r="AH23" s="146"/>
      <c r="AI23" s="146">
        <v>502</v>
      </c>
      <c r="AJ23" s="146">
        <v>253</v>
      </c>
      <c r="AK23" s="144">
        <f t="shared" si="6"/>
        <v>249</v>
      </c>
      <c r="AL23" s="146"/>
      <c r="AM23" s="146">
        <v>333</v>
      </c>
      <c r="AN23" s="146">
        <v>153</v>
      </c>
      <c r="AO23" s="144">
        <f t="shared" si="7"/>
        <v>180</v>
      </c>
      <c r="AP23" s="146"/>
      <c r="AQ23" s="146">
        <v>267</v>
      </c>
      <c r="AR23" s="146">
        <v>128</v>
      </c>
      <c r="AS23" s="144">
        <f t="shared" si="8"/>
        <v>139</v>
      </c>
      <c r="AT23" s="146"/>
      <c r="AU23" s="146">
        <v>213</v>
      </c>
      <c r="AV23" s="146">
        <v>93</v>
      </c>
      <c r="AW23" s="144">
        <f t="shared" si="9"/>
        <v>120</v>
      </c>
      <c r="AX23" s="146"/>
      <c r="AY23" s="146">
        <v>199</v>
      </c>
      <c r="AZ23" s="146">
        <v>87</v>
      </c>
      <c r="BA23" s="144">
        <f t="shared" si="10"/>
        <v>112</v>
      </c>
      <c r="BB23" s="146"/>
      <c r="BC23" s="146">
        <v>146</v>
      </c>
      <c r="BD23" s="146">
        <v>56</v>
      </c>
      <c r="BE23" s="144">
        <f t="shared" si="11"/>
        <v>90</v>
      </c>
    </row>
    <row r="24" spans="1:57" ht="15" customHeight="1" x14ac:dyDescent="0.25">
      <c r="A24" s="93" t="s">
        <v>62</v>
      </c>
      <c r="B24" s="28">
        <v>724</v>
      </c>
      <c r="C24" s="28">
        <v>403</v>
      </c>
      <c r="D24" s="28">
        <v>321</v>
      </c>
      <c r="E24" s="28"/>
      <c r="F24" s="28">
        <v>124</v>
      </c>
      <c r="G24" s="28">
        <v>75</v>
      </c>
      <c r="H24" s="241">
        <f t="shared" si="0"/>
        <v>49</v>
      </c>
      <c r="I24" s="28"/>
      <c r="J24" s="28">
        <v>242</v>
      </c>
      <c r="K24" s="28">
        <v>130</v>
      </c>
      <c r="L24" s="241">
        <f t="shared" si="1"/>
        <v>112</v>
      </c>
      <c r="M24" s="28"/>
      <c r="N24" s="28">
        <v>78</v>
      </c>
      <c r="O24" s="28">
        <v>48</v>
      </c>
      <c r="P24" s="241">
        <f t="shared" si="2"/>
        <v>30</v>
      </c>
      <c r="Q24" s="28"/>
      <c r="R24" s="28">
        <v>178</v>
      </c>
      <c r="S24" s="28">
        <v>98</v>
      </c>
      <c r="T24" s="241">
        <f t="shared" si="3"/>
        <v>80</v>
      </c>
      <c r="U24" s="28"/>
      <c r="V24" s="28">
        <v>84</v>
      </c>
      <c r="W24" s="28">
        <v>41</v>
      </c>
      <c r="X24" s="241">
        <f t="shared" si="4"/>
        <v>43</v>
      </c>
      <c r="Y24" s="28"/>
      <c r="Z24" s="28">
        <v>18</v>
      </c>
      <c r="AA24" s="28">
        <v>11</v>
      </c>
      <c r="AB24" s="241">
        <f t="shared" si="5"/>
        <v>7</v>
      </c>
      <c r="AD24" s="186" t="s">
        <v>62</v>
      </c>
      <c r="AE24" s="146">
        <v>6624</v>
      </c>
      <c r="AF24" s="146">
        <v>3462</v>
      </c>
      <c r="AG24" s="146">
        <v>3162</v>
      </c>
      <c r="AH24" s="146"/>
      <c r="AI24" s="146">
        <v>1247</v>
      </c>
      <c r="AJ24" s="146">
        <v>690</v>
      </c>
      <c r="AK24" s="144">
        <f t="shared" si="6"/>
        <v>557</v>
      </c>
      <c r="AL24" s="146"/>
      <c r="AM24" s="146">
        <v>1214</v>
      </c>
      <c r="AN24" s="146">
        <v>659</v>
      </c>
      <c r="AO24" s="144">
        <f t="shared" si="7"/>
        <v>555</v>
      </c>
      <c r="AP24" s="146"/>
      <c r="AQ24" s="146">
        <v>840</v>
      </c>
      <c r="AR24" s="146">
        <v>452</v>
      </c>
      <c r="AS24" s="144">
        <f t="shared" si="8"/>
        <v>388</v>
      </c>
      <c r="AT24" s="146"/>
      <c r="AU24" s="146">
        <v>1418</v>
      </c>
      <c r="AV24" s="146">
        <v>720</v>
      </c>
      <c r="AW24" s="144">
        <f t="shared" si="9"/>
        <v>698</v>
      </c>
      <c r="AX24" s="146"/>
      <c r="AY24" s="146">
        <v>1054</v>
      </c>
      <c r="AZ24" s="146">
        <v>531</v>
      </c>
      <c r="BA24" s="144">
        <f t="shared" si="10"/>
        <v>523</v>
      </c>
      <c r="BB24" s="146"/>
      <c r="BC24" s="146">
        <v>851</v>
      </c>
      <c r="BD24" s="146">
        <v>410</v>
      </c>
      <c r="BE24" s="144">
        <f t="shared" si="11"/>
        <v>441</v>
      </c>
    </row>
    <row r="25" spans="1:57" ht="15" customHeight="1" x14ac:dyDescent="0.25">
      <c r="A25" s="4" t="s">
        <v>63</v>
      </c>
      <c r="B25" s="28">
        <v>33</v>
      </c>
      <c r="C25" s="28">
        <v>21</v>
      </c>
      <c r="D25" s="28">
        <v>12</v>
      </c>
      <c r="E25" s="28"/>
      <c r="F25" s="28">
        <v>15</v>
      </c>
      <c r="G25" s="28">
        <v>9</v>
      </c>
      <c r="H25" s="241">
        <f t="shared" si="0"/>
        <v>6</v>
      </c>
      <c r="I25" s="28"/>
      <c r="J25" s="28">
        <v>9</v>
      </c>
      <c r="K25" s="28">
        <v>7</v>
      </c>
      <c r="L25" s="241">
        <f t="shared" si="1"/>
        <v>2</v>
      </c>
      <c r="M25" s="28"/>
      <c r="N25" s="28">
        <v>5</v>
      </c>
      <c r="O25" s="28">
        <v>2</v>
      </c>
      <c r="P25" s="241">
        <f t="shared" si="2"/>
        <v>3</v>
      </c>
      <c r="Q25" s="28"/>
      <c r="R25" s="28">
        <v>4</v>
      </c>
      <c r="S25" s="28">
        <v>3</v>
      </c>
      <c r="T25" s="241">
        <f t="shared" si="3"/>
        <v>1</v>
      </c>
      <c r="U25" s="28"/>
      <c r="V25" s="28">
        <v>0</v>
      </c>
      <c r="W25" s="28">
        <v>0</v>
      </c>
      <c r="X25" s="241">
        <f t="shared" si="4"/>
        <v>0</v>
      </c>
      <c r="Y25" s="28"/>
      <c r="Z25" s="28">
        <v>0</v>
      </c>
      <c r="AA25" s="28">
        <v>0</v>
      </c>
      <c r="AB25" s="241">
        <f t="shared" si="5"/>
        <v>0</v>
      </c>
      <c r="AD25" s="145" t="s">
        <v>63</v>
      </c>
      <c r="AE25" s="146">
        <v>865</v>
      </c>
      <c r="AF25" s="146">
        <v>451</v>
      </c>
      <c r="AG25" s="146">
        <v>414</v>
      </c>
      <c r="AH25" s="146"/>
      <c r="AI25" s="146">
        <v>206</v>
      </c>
      <c r="AJ25" s="146">
        <v>105</v>
      </c>
      <c r="AK25" s="144">
        <f t="shared" si="6"/>
        <v>101</v>
      </c>
      <c r="AL25" s="146"/>
      <c r="AM25" s="146">
        <v>142</v>
      </c>
      <c r="AN25" s="146">
        <v>64</v>
      </c>
      <c r="AO25" s="144">
        <f t="shared" si="7"/>
        <v>78</v>
      </c>
      <c r="AP25" s="146"/>
      <c r="AQ25" s="146">
        <v>135</v>
      </c>
      <c r="AR25" s="146">
        <v>68</v>
      </c>
      <c r="AS25" s="144">
        <f t="shared" si="8"/>
        <v>67</v>
      </c>
      <c r="AT25" s="146"/>
      <c r="AU25" s="146">
        <v>127</v>
      </c>
      <c r="AV25" s="146">
        <v>73</v>
      </c>
      <c r="AW25" s="144">
        <f t="shared" si="9"/>
        <v>54</v>
      </c>
      <c r="AX25" s="146"/>
      <c r="AY25" s="146">
        <v>139</v>
      </c>
      <c r="AZ25" s="146">
        <v>76</v>
      </c>
      <c r="BA25" s="144">
        <f t="shared" si="10"/>
        <v>63</v>
      </c>
      <c r="BB25" s="146"/>
      <c r="BC25" s="146">
        <v>116</v>
      </c>
      <c r="BD25" s="146">
        <v>65</v>
      </c>
      <c r="BE25" s="144">
        <f t="shared" si="11"/>
        <v>51</v>
      </c>
    </row>
    <row r="26" spans="1:57" ht="15" customHeight="1" x14ac:dyDescent="0.25">
      <c r="A26" s="4" t="s">
        <v>64</v>
      </c>
      <c r="B26" s="28">
        <v>157</v>
      </c>
      <c r="C26" s="28">
        <v>87</v>
      </c>
      <c r="D26" s="28">
        <v>70</v>
      </c>
      <c r="E26" s="28"/>
      <c r="F26" s="28">
        <v>33</v>
      </c>
      <c r="G26" s="28">
        <v>21</v>
      </c>
      <c r="H26" s="241">
        <f t="shared" si="0"/>
        <v>12</v>
      </c>
      <c r="I26" s="28"/>
      <c r="J26" s="28">
        <v>29</v>
      </c>
      <c r="K26" s="28">
        <v>14</v>
      </c>
      <c r="L26" s="241">
        <f t="shared" si="1"/>
        <v>15</v>
      </c>
      <c r="M26" s="28"/>
      <c r="N26" s="28">
        <v>11</v>
      </c>
      <c r="O26" s="28">
        <v>6</v>
      </c>
      <c r="P26" s="241">
        <f t="shared" si="2"/>
        <v>5</v>
      </c>
      <c r="Q26" s="28"/>
      <c r="R26" s="28">
        <v>45</v>
      </c>
      <c r="S26" s="28">
        <v>23</v>
      </c>
      <c r="T26" s="241">
        <f t="shared" si="3"/>
        <v>22</v>
      </c>
      <c r="U26" s="28"/>
      <c r="V26" s="28">
        <v>17</v>
      </c>
      <c r="W26" s="28">
        <v>6</v>
      </c>
      <c r="X26" s="241">
        <f t="shared" si="4"/>
        <v>11</v>
      </c>
      <c r="Y26" s="28"/>
      <c r="Z26" s="28">
        <v>22</v>
      </c>
      <c r="AA26" s="28">
        <v>17</v>
      </c>
      <c r="AB26" s="241">
        <f t="shared" si="5"/>
        <v>5</v>
      </c>
      <c r="AD26" s="145" t="s">
        <v>64</v>
      </c>
      <c r="AE26" s="146">
        <v>5562</v>
      </c>
      <c r="AF26" s="146">
        <v>2578</v>
      </c>
      <c r="AG26" s="146">
        <v>2984</v>
      </c>
      <c r="AH26" s="146"/>
      <c r="AI26" s="146">
        <v>657</v>
      </c>
      <c r="AJ26" s="146">
        <v>310</v>
      </c>
      <c r="AK26" s="144">
        <f t="shared" si="6"/>
        <v>347</v>
      </c>
      <c r="AL26" s="146"/>
      <c r="AM26" s="146">
        <v>611</v>
      </c>
      <c r="AN26" s="146">
        <v>301</v>
      </c>
      <c r="AO26" s="144">
        <f t="shared" si="7"/>
        <v>310</v>
      </c>
      <c r="AP26" s="146"/>
      <c r="AQ26" s="146">
        <v>573</v>
      </c>
      <c r="AR26" s="146">
        <v>291</v>
      </c>
      <c r="AS26" s="144">
        <f t="shared" si="8"/>
        <v>282</v>
      </c>
      <c r="AT26" s="146"/>
      <c r="AU26" s="146">
        <v>1363</v>
      </c>
      <c r="AV26" s="146">
        <v>616</v>
      </c>
      <c r="AW26" s="144">
        <f t="shared" si="9"/>
        <v>747</v>
      </c>
      <c r="AX26" s="146"/>
      <c r="AY26" s="146">
        <v>1241</v>
      </c>
      <c r="AZ26" s="146">
        <v>569</v>
      </c>
      <c r="BA26" s="144">
        <f t="shared" si="10"/>
        <v>672</v>
      </c>
      <c r="BB26" s="146"/>
      <c r="BC26" s="146">
        <v>1117</v>
      </c>
      <c r="BD26" s="146">
        <v>491</v>
      </c>
      <c r="BE26" s="144">
        <f t="shared" si="11"/>
        <v>626</v>
      </c>
    </row>
    <row r="27" spans="1:57" ht="15" customHeight="1" x14ac:dyDescent="0.25">
      <c r="A27" s="4" t="s">
        <v>65</v>
      </c>
      <c r="B27" s="28">
        <v>154</v>
      </c>
      <c r="C27" s="28">
        <v>73</v>
      </c>
      <c r="D27" s="28">
        <v>81</v>
      </c>
      <c r="E27" s="28"/>
      <c r="F27" s="28">
        <v>60</v>
      </c>
      <c r="G27" s="28">
        <v>28</v>
      </c>
      <c r="H27" s="241">
        <f t="shared" si="0"/>
        <v>32</v>
      </c>
      <c r="I27" s="28"/>
      <c r="J27" s="28">
        <v>26</v>
      </c>
      <c r="K27" s="28">
        <v>12</v>
      </c>
      <c r="L27" s="241">
        <f t="shared" si="1"/>
        <v>14</v>
      </c>
      <c r="M27" s="28"/>
      <c r="N27" s="28">
        <v>28</v>
      </c>
      <c r="O27" s="28">
        <v>15</v>
      </c>
      <c r="P27" s="241">
        <f t="shared" si="2"/>
        <v>13</v>
      </c>
      <c r="Q27" s="28"/>
      <c r="R27" s="28">
        <v>16</v>
      </c>
      <c r="S27" s="28">
        <v>8</v>
      </c>
      <c r="T27" s="241">
        <f t="shared" si="3"/>
        <v>8</v>
      </c>
      <c r="U27" s="28"/>
      <c r="V27" s="28">
        <v>14</v>
      </c>
      <c r="W27" s="28">
        <v>6</v>
      </c>
      <c r="X27" s="241">
        <f t="shared" si="4"/>
        <v>8</v>
      </c>
      <c r="Y27" s="28"/>
      <c r="Z27" s="28">
        <v>10</v>
      </c>
      <c r="AA27" s="28">
        <v>4</v>
      </c>
      <c r="AB27" s="241">
        <f t="shared" si="5"/>
        <v>6</v>
      </c>
      <c r="AD27" s="145" t="s">
        <v>65</v>
      </c>
      <c r="AE27" s="146">
        <v>1064</v>
      </c>
      <c r="AF27" s="146">
        <v>512</v>
      </c>
      <c r="AG27" s="146">
        <v>552</v>
      </c>
      <c r="AH27" s="146"/>
      <c r="AI27" s="146">
        <v>351</v>
      </c>
      <c r="AJ27" s="146">
        <v>183</v>
      </c>
      <c r="AK27" s="144">
        <f t="shared" si="6"/>
        <v>168</v>
      </c>
      <c r="AL27" s="146"/>
      <c r="AM27" s="146">
        <v>220</v>
      </c>
      <c r="AN27" s="146">
        <v>101</v>
      </c>
      <c r="AO27" s="144">
        <f t="shared" si="7"/>
        <v>119</v>
      </c>
      <c r="AP27" s="146"/>
      <c r="AQ27" s="146">
        <v>185</v>
      </c>
      <c r="AR27" s="146">
        <v>93</v>
      </c>
      <c r="AS27" s="144">
        <f t="shared" si="8"/>
        <v>92</v>
      </c>
      <c r="AT27" s="146"/>
      <c r="AU27" s="146">
        <v>134</v>
      </c>
      <c r="AV27" s="146">
        <v>60</v>
      </c>
      <c r="AW27" s="144">
        <f t="shared" si="9"/>
        <v>74</v>
      </c>
      <c r="AX27" s="146"/>
      <c r="AY27" s="146">
        <v>106</v>
      </c>
      <c r="AZ27" s="146">
        <v>51</v>
      </c>
      <c r="BA27" s="144">
        <f t="shared" si="10"/>
        <v>55</v>
      </c>
      <c r="BB27" s="146"/>
      <c r="BC27" s="146">
        <v>68</v>
      </c>
      <c r="BD27" s="146">
        <v>24</v>
      </c>
      <c r="BE27" s="144">
        <f t="shared" si="11"/>
        <v>44</v>
      </c>
    </row>
    <row r="28" spans="1:57" ht="15" customHeight="1" x14ac:dyDescent="0.25">
      <c r="A28" s="4" t="s">
        <v>66</v>
      </c>
      <c r="B28" s="28">
        <v>246</v>
      </c>
      <c r="C28" s="28">
        <v>150</v>
      </c>
      <c r="D28" s="28">
        <v>96</v>
      </c>
      <c r="E28" s="28"/>
      <c r="F28" s="28">
        <v>103</v>
      </c>
      <c r="G28" s="28">
        <v>61</v>
      </c>
      <c r="H28" s="241">
        <f t="shared" si="0"/>
        <v>42</v>
      </c>
      <c r="I28" s="28"/>
      <c r="J28" s="28">
        <v>50</v>
      </c>
      <c r="K28" s="28">
        <v>28</v>
      </c>
      <c r="L28" s="241">
        <f t="shared" si="1"/>
        <v>22</v>
      </c>
      <c r="M28" s="28"/>
      <c r="N28" s="28">
        <v>58</v>
      </c>
      <c r="O28" s="28">
        <v>38</v>
      </c>
      <c r="P28" s="241">
        <f t="shared" si="2"/>
        <v>20</v>
      </c>
      <c r="Q28" s="28"/>
      <c r="R28" s="28">
        <v>19</v>
      </c>
      <c r="S28" s="28">
        <v>12</v>
      </c>
      <c r="T28" s="241">
        <f t="shared" si="3"/>
        <v>7</v>
      </c>
      <c r="U28" s="28"/>
      <c r="V28" s="28">
        <v>11</v>
      </c>
      <c r="W28" s="28">
        <v>9</v>
      </c>
      <c r="X28" s="241">
        <f t="shared" si="4"/>
        <v>2</v>
      </c>
      <c r="Y28" s="28"/>
      <c r="Z28" s="28">
        <v>5</v>
      </c>
      <c r="AA28" s="28">
        <v>2</v>
      </c>
      <c r="AB28" s="241">
        <f t="shared" si="5"/>
        <v>3</v>
      </c>
      <c r="AD28" s="145" t="s">
        <v>66</v>
      </c>
      <c r="AE28" s="146">
        <v>2011</v>
      </c>
      <c r="AF28" s="146">
        <v>1074</v>
      </c>
      <c r="AG28" s="146">
        <v>937</v>
      </c>
      <c r="AH28" s="146"/>
      <c r="AI28" s="146">
        <v>608</v>
      </c>
      <c r="AJ28" s="146">
        <v>385</v>
      </c>
      <c r="AK28" s="144">
        <f t="shared" si="6"/>
        <v>223</v>
      </c>
      <c r="AL28" s="146"/>
      <c r="AM28" s="146">
        <v>365</v>
      </c>
      <c r="AN28" s="146">
        <v>197</v>
      </c>
      <c r="AO28" s="144">
        <f t="shared" si="7"/>
        <v>168</v>
      </c>
      <c r="AP28" s="146"/>
      <c r="AQ28" s="146">
        <v>360</v>
      </c>
      <c r="AR28" s="146">
        <v>182</v>
      </c>
      <c r="AS28" s="144">
        <f t="shared" si="8"/>
        <v>178</v>
      </c>
      <c r="AT28" s="146"/>
      <c r="AU28" s="146">
        <v>255</v>
      </c>
      <c r="AV28" s="146">
        <v>125</v>
      </c>
      <c r="AW28" s="144">
        <f t="shared" si="9"/>
        <v>130</v>
      </c>
      <c r="AX28" s="146"/>
      <c r="AY28" s="146">
        <v>226</v>
      </c>
      <c r="AZ28" s="146">
        <v>108</v>
      </c>
      <c r="BA28" s="144">
        <f t="shared" si="10"/>
        <v>118</v>
      </c>
      <c r="BB28" s="146"/>
      <c r="BC28" s="146">
        <v>197</v>
      </c>
      <c r="BD28" s="146">
        <v>77</v>
      </c>
      <c r="BE28" s="144">
        <f t="shared" si="11"/>
        <v>120</v>
      </c>
    </row>
    <row r="29" spans="1:57" ht="15" customHeight="1" x14ac:dyDescent="0.25">
      <c r="A29" s="4" t="s">
        <v>67</v>
      </c>
      <c r="B29" s="28">
        <v>234</v>
      </c>
      <c r="C29" s="28">
        <v>147</v>
      </c>
      <c r="D29" s="28">
        <v>87</v>
      </c>
      <c r="E29" s="28"/>
      <c r="F29" s="28">
        <v>44</v>
      </c>
      <c r="G29" s="28">
        <v>34</v>
      </c>
      <c r="H29" s="241">
        <f t="shared" si="0"/>
        <v>10</v>
      </c>
      <c r="I29" s="28"/>
      <c r="J29" s="28">
        <v>67</v>
      </c>
      <c r="K29" s="28">
        <v>42</v>
      </c>
      <c r="L29" s="241">
        <f t="shared" si="1"/>
        <v>25</v>
      </c>
      <c r="M29" s="28"/>
      <c r="N29" s="28">
        <v>59</v>
      </c>
      <c r="O29" s="28">
        <v>32</v>
      </c>
      <c r="P29" s="241">
        <f t="shared" si="2"/>
        <v>27</v>
      </c>
      <c r="Q29" s="28"/>
      <c r="R29" s="28">
        <v>20</v>
      </c>
      <c r="S29" s="28">
        <v>12</v>
      </c>
      <c r="T29" s="241">
        <f t="shared" si="3"/>
        <v>8</v>
      </c>
      <c r="U29" s="28"/>
      <c r="V29" s="28">
        <v>23</v>
      </c>
      <c r="W29" s="28">
        <v>14</v>
      </c>
      <c r="X29" s="241">
        <f t="shared" si="4"/>
        <v>9</v>
      </c>
      <c r="Y29" s="28"/>
      <c r="Z29" s="28">
        <v>21</v>
      </c>
      <c r="AA29" s="28">
        <v>13</v>
      </c>
      <c r="AB29" s="241">
        <f t="shared" si="5"/>
        <v>8</v>
      </c>
      <c r="AD29" s="145" t="s">
        <v>67</v>
      </c>
      <c r="AE29" s="146">
        <v>2875</v>
      </c>
      <c r="AF29" s="146">
        <v>1468</v>
      </c>
      <c r="AG29" s="146">
        <v>1407</v>
      </c>
      <c r="AH29" s="146"/>
      <c r="AI29" s="146">
        <v>640</v>
      </c>
      <c r="AJ29" s="146">
        <v>346</v>
      </c>
      <c r="AK29" s="144">
        <f t="shared" si="6"/>
        <v>294</v>
      </c>
      <c r="AL29" s="146"/>
      <c r="AM29" s="146">
        <v>595</v>
      </c>
      <c r="AN29" s="146">
        <v>311</v>
      </c>
      <c r="AO29" s="144">
        <f t="shared" si="7"/>
        <v>284</v>
      </c>
      <c r="AP29" s="146"/>
      <c r="AQ29" s="146">
        <v>529</v>
      </c>
      <c r="AR29" s="146">
        <v>268</v>
      </c>
      <c r="AS29" s="144">
        <f t="shared" si="8"/>
        <v>261</v>
      </c>
      <c r="AT29" s="146"/>
      <c r="AU29" s="146">
        <v>399</v>
      </c>
      <c r="AV29" s="146">
        <v>197</v>
      </c>
      <c r="AW29" s="144">
        <f t="shared" si="9"/>
        <v>202</v>
      </c>
      <c r="AX29" s="146"/>
      <c r="AY29" s="146">
        <v>389</v>
      </c>
      <c r="AZ29" s="146">
        <v>198</v>
      </c>
      <c r="BA29" s="144">
        <f t="shared" si="10"/>
        <v>191</v>
      </c>
      <c r="BB29" s="146"/>
      <c r="BC29" s="146">
        <v>323</v>
      </c>
      <c r="BD29" s="146">
        <v>148</v>
      </c>
      <c r="BE29" s="144">
        <f t="shared" si="11"/>
        <v>175</v>
      </c>
    </row>
    <row r="30" spans="1:57" ht="15" customHeight="1" x14ac:dyDescent="0.25">
      <c r="A30" s="4" t="s">
        <v>68</v>
      </c>
      <c r="B30" s="28">
        <v>168</v>
      </c>
      <c r="C30" s="28">
        <v>120</v>
      </c>
      <c r="D30" s="28">
        <v>48</v>
      </c>
      <c r="E30" s="28"/>
      <c r="F30" s="28">
        <v>48</v>
      </c>
      <c r="G30" s="28">
        <v>33</v>
      </c>
      <c r="H30" s="241">
        <f t="shared" si="0"/>
        <v>15</v>
      </c>
      <c r="I30" s="28"/>
      <c r="J30" s="28">
        <v>58</v>
      </c>
      <c r="K30" s="28">
        <v>43</v>
      </c>
      <c r="L30" s="241">
        <f t="shared" si="1"/>
        <v>15</v>
      </c>
      <c r="M30" s="28"/>
      <c r="N30" s="28">
        <v>35</v>
      </c>
      <c r="O30" s="28">
        <v>25</v>
      </c>
      <c r="P30" s="241">
        <f t="shared" si="2"/>
        <v>10</v>
      </c>
      <c r="Q30" s="28"/>
      <c r="R30" s="28">
        <v>12</v>
      </c>
      <c r="S30" s="28">
        <v>11</v>
      </c>
      <c r="T30" s="241">
        <f t="shared" si="3"/>
        <v>1</v>
      </c>
      <c r="U30" s="28"/>
      <c r="V30" s="28">
        <v>12</v>
      </c>
      <c r="W30" s="28">
        <v>7</v>
      </c>
      <c r="X30" s="241">
        <f t="shared" si="4"/>
        <v>5</v>
      </c>
      <c r="Y30" s="28"/>
      <c r="Z30" s="28">
        <v>3</v>
      </c>
      <c r="AA30" s="28">
        <v>1</v>
      </c>
      <c r="AB30" s="241">
        <f t="shared" si="5"/>
        <v>2</v>
      </c>
      <c r="AD30" s="145" t="s">
        <v>68</v>
      </c>
      <c r="AE30" s="146">
        <v>2844</v>
      </c>
      <c r="AF30" s="146">
        <v>1486</v>
      </c>
      <c r="AG30" s="146">
        <v>1358</v>
      </c>
      <c r="AH30" s="146"/>
      <c r="AI30" s="146">
        <v>715</v>
      </c>
      <c r="AJ30" s="146">
        <v>400</v>
      </c>
      <c r="AK30" s="144">
        <f t="shared" si="6"/>
        <v>315</v>
      </c>
      <c r="AL30" s="146"/>
      <c r="AM30" s="146">
        <v>612</v>
      </c>
      <c r="AN30" s="146">
        <v>322</v>
      </c>
      <c r="AO30" s="144">
        <f t="shared" si="7"/>
        <v>290</v>
      </c>
      <c r="AP30" s="146"/>
      <c r="AQ30" s="146">
        <v>483</v>
      </c>
      <c r="AR30" s="146">
        <v>248</v>
      </c>
      <c r="AS30" s="144">
        <f t="shared" si="8"/>
        <v>235</v>
      </c>
      <c r="AT30" s="146"/>
      <c r="AU30" s="146">
        <v>399</v>
      </c>
      <c r="AV30" s="146">
        <v>203</v>
      </c>
      <c r="AW30" s="144">
        <f t="shared" si="9"/>
        <v>196</v>
      </c>
      <c r="AX30" s="146"/>
      <c r="AY30" s="146">
        <v>332</v>
      </c>
      <c r="AZ30" s="146">
        <v>160</v>
      </c>
      <c r="BA30" s="144">
        <f t="shared" si="10"/>
        <v>172</v>
      </c>
      <c r="BB30" s="146"/>
      <c r="BC30" s="146">
        <v>303</v>
      </c>
      <c r="BD30" s="146">
        <v>153</v>
      </c>
      <c r="BE30" s="144">
        <f t="shared" si="11"/>
        <v>150</v>
      </c>
    </row>
    <row r="31" spans="1:57" ht="15" customHeight="1" x14ac:dyDescent="0.25">
      <c r="A31" s="4" t="s">
        <v>69</v>
      </c>
      <c r="B31" s="28">
        <v>62</v>
      </c>
      <c r="C31" s="28">
        <v>42</v>
      </c>
      <c r="D31" s="28">
        <v>20</v>
      </c>
      <c r="E31" s="28"/>
      <c r="F31" s="28">
        <v>27</v>
      </c>
      <c r="G31" s="28">
        <v>17</v>
      </c>
      <c r="H31" s="241">
        <f t="shared" si="0"/>
        <v>10</v>
      </c>
      <c r="I31" s="28"/>
      <c r="J31" s="28">
        <v>21</v>
      </c>
      <c r="K31" s="28">
        <v>17</v>
      </c>
      <c r="L31" s="241">
        <f t="shared" si="1"/>
        <v>4</v>
      </c>
      <c r="M31" s="28"/>
      <c r="N31" s="28">
        <v>2</v>
      </c>
      <c r="O31" s="28">
        <v>0</v>
      </c>
      <c r="P31" s="241">
        <f t="shared" si="2"/>
        <v>2</v>
      </c>
      <c r="Q31" s="28"/>
      <c r="R31" s="28">
        <v>11</v>
      </c>
      <c r="S31" s="28">
        <v>7</v>
      </c>
      <c r="T31" s="241">
        <f t="shared" si="3"/>
        <v>4</v>
      </c>
      <c r="U31" s="28"/>
      <c r="V31" s="28">
        <v>1</v>
      </c>
      <c r="W31" s="28">
        <v>1</v>
      </c>
      <c r="X31" s="241">
        <f t="shared" si="4"/>
        <v>0</v>
      </c>
      <c r="Y31" s="28"/>
      <c r="Z31" s="28">
        <v>0</v>
      </c>
      <c r="AA31" s="28">
        <v>0</v>
      </c>
      <c r="AB31" s="241">
        <f t="shared" si="5"/>
        <v>0</v>
      </c>
      <c r="AD31" s="145" t="s">
        <v>69</v>
      </c>
      <c r="AE31" s="146">
        <v>1563</v>
      </c>
      <c r="AF31" s="146">
        <v>773</v>
      </c>
      <c r="AG31" s="146">
        <v>790</v>
      </c>
      <c r="AH31" s="146"/>
      <c r="AI31" s="146">
        <v>362</v>
      </c>
      <c r="AJ31" s="146">
        <v>188</v>
      </c>
      <c r="AK31" s="144">
        <f t="shared" si="6"/>
        <v>174</v>
      </c>
      <c r="AL31" s="146"/>
      <c r="AM31" s="146">
        <v>315</v>
      </c>
      <c r="AN31" s="146">
        <v>150</v>
      </c>
      <c r="AO31" s="144">
        <f t="shared" si="7"/>
        <v>165</v>
      </c>
      <c r="AP31" s="146"/>
      <c r="AQ31" s="146">
        <v>309</v>
      </c>
      <c r="AR31" s="146">
        <v>147</v>
      </c>
      <c r="AS31" s="144">
        <f t="shared" si="8"/>
        <v>162</v>
      </c>
      <c r="AT31" s="146"/>
      <c r="AU31" s="146">
        <v>251</v>
      </c>
      <c r="AV31" s="146">
        <v>121</v>
      </c>
      <c r="AW31" s="144">
        <f t="shared" si="9"/>
        <v>130</v>
      </c>
      <c r="AX31" s="146"/>
      <c r="AY31" s="146">
        <v>210</v>
      </c>
      <c r="AZ31" s="146">
        <v>105</v>
      </c>
      <c r="BA31" s="144">
        <f t="shared" si="10"/>
        <v>105</v>
      </c>
      <c r="BB31" s="146"/>
      <c r="BC31" s="146">
        <v>116</v>
      </c>
      <c r="BD31" s="146">
        <v>62</v>
      </c>
      <c r="BE31" s="144">
        <f t="shared" si="11"/>
        <v>54</v>
      </c>
    </row>
    <row r="32" spans="1:57" ht="15" customHeight="1" x14ac:dyDescent="0.25">
      <c r="A32" s="4" t="s">
        <v>70</v>
      </c>
      <c r="B32" s="28">
        <v>120</v>
      </c>
      <c r="C32" s="28">
        <v>77</v>
      </c>
      <c r="D32" s="28">
        <v>43</v>
      </c>
      <c r="E32" s="28"/>
      <c r="F32" s="28">
        <v>48</v>
      </c>
      <c r="G32" s="28">
        <v>35</v>
      </c>
      <c r="H32" s="241">
        <f t="shared" si="0"/>
        <v>13</v>
      </c>
      <c r="I32" s="28"/>
      <c r="J32" s="28">
        <v>36</v>
      </c>
      <c r="K32" s="28">
        <v>21</v>
      </c>
      <c r="L32" s="241">
        <f t="shared" si="1"/>
        <v>15</v>
      </c>
      <c r="M32" s="28"/>
      <c r="N32" s="28">
        <v>16</v>
      </c>
      <c r="O32" s="28">
        <v>11</v>
      </c>
      <c r="P32" s="241">
        <f t="shared" si="2"/>
        <v>5</v>
      </c>
      <c r="Q32" s="28"/>
      <c r="R32" s="28">
        <v>15</v>
      </c>
      <c r="S32" s="28">
        <v>10</v>
      </c>
      <c r="T32" s="241">
        <f t="shared" si="3"/>
        <v>5</v>
      </c>
      <c r="U32" s="28"/>
      <c r="V32" s="28">
        <v>4</v>
      </c>
      <c r="W32" s="28">
        <v>0</v>
      </c>
      <c r="X32" s="241">
        <f t="shared" si="4"/>
        <v>4</v>
      </c>
      <c r="Y32" s="28"/>
      <c r="Z32" s="28">
        <v>1</v>
      </c>
      <c r="AA32" s="28">
        <v>0</v>
      </c>
      <c r="AB32" s="241">
        <f t="shared" si="5"/>
        <v>1</v>
      </c>
      <c r="AD32" s="145" t="s">
        <v>70</v>
      </c>
      <c r="AE32" s="146">
        <v>1948</v>
      </c>
      <c r="AF32" s="146">
        <v>984</v>
      </c>
      <c r="AG32" s="146">
        <v>964</v>
      </c>
      <c r="AH32" s="146"/>
      <c r="AI32" s="146">
        <v>524</v>
      </c>
      <c r="AJ32" s="146">
        <v>281</v>
      </c>
      <c r="AK32" s="144">
        <f t="shared" si="6"/>
        <v>243</v>
      </c>
      <c r="AL32" s="146"/>
      <c r="AM32" s="146">
        <v>360</v>
      </c>
      <c r="AN32" s="146">
        <v>201</v>
      </c>
      <c r="AO32" s="144">
        <f t="shared" si="7"/>
        <v>159</v>
      </c>
      <c r="AP32" s="146"/>
      <c r="AQ32" s="146">
        <v>327</v>
      </c>
      <c r="AR32" s="146">
        <v>164</v>
      </c>
      <c r="AS32" s="144">
        <f t="shared" si="8"/>
        <v>163</v>
      </c>
      <c r="AT32" s="146"/>
      <c r="AU32" s="146">
        <v>364</v>
      </c>
      <c r="AV32" s="146">
        <v>175</v>
      </c>
      <c r="AW32" s="144">
        <f t="shared" si="9"/>
        <v>189</v>
      </c>
      <c r="AX32" s="146"/>
      <c r="AY32" s="146">
        <v>202</v>
      </c>
      <c r="AZ32" s="146">
        <v>82</v>
      </c>
      <c r="BA32" s="144">
        <f t="shared" si="10"/>
        <v>120</v>
      </c>
      <c r="BB32" s="146"/>
      <c r="BC32" s="146">
        <v>171</v>
      </c>
      <c r="BD32" s="146">
        <v>81</v>
      </c>
      <c r="BE32" s="144">
        <f t="shared" si="11"/>
        <v>90</v>
      </c>
    </row>
    <row r="33" spans="1:59" ht="15" customHeight="1" x14ac:dyDescent="0.25">
      <c r="A33" s="4" t="s">
        <v>71</v>
      </c>
      <c r="B33" s="28">
        <v>216</v>
      </c>
      <c r="C33" s="28">
        <v>138</v>
      </c>
      <c r="D33" s="28">
        <v>78</v>
      </c>
      <c r="E33" s="28"/>
      <c r="F33" s="28">
        <v>85</v>
      </c>
      <c r="G33" s="28">
        <v>55</v>
      </c>
      <c r="H33" s="241">
        <f t="shared" si="0"/>
        <v>30</v>
      </c>
      <c r="I33" s="28"/>
      <c r="J33" s="28">
        <v>63</v>
      </c>
      <c r="K33" s="28">
        <v>39</v>
      </c>
      <c r="L33" s="241">
        <f t="shared" si="1"/>
        <v>24</v>
      </c>
      <c r="M33" s="28"/>
      <c r="N33" s="28">
        <v>38</v>
      </c>
      <c r="O33" s="28">
        <v>27</v>
      </c>
      <c r="P33" s="241">
        <f t="shared" si="2"/>
        <v>11</v>
      </c>
      <c r="Q33" s="28"/>
      <c r="R33" s="28">
        <v>20</v>
      </c>
      <c r="S33" s="28">
        <v>10</v>
      </c>
      <c r="T33" s="241">
        <f t="shared" si="3"/>
        <v>10</v>
      </c>
      <c r="U33" s="28"/>
      <c r="V33" s="28">
        <v>4</v>
      </c>
      <c r="W33" s="28">
        <v>3</v>
      </c>
      <c r="X33" s="241">
        <f t="shared" si="4"/>
        <v>1</v>
      </c>
      <c r="Y33" s="28"/>
      <c r="Z33" s="28">
        <v>6</v>
      </c>
      <c r="AA33" s="28">
        <v>4</v>
      </c>
      <c r="AB33" s="241">
        <f t="shared" si="5"/>
        <v>2</v>
      </c>
      <c r="AD33" s="145" t="s">
        <v>71</v>
      </c>
      <c r="AE33" s="146">
        <v>4590</v>
      </c>
      <c r="AF33" s="146">
        <v>2326</v>
      </c>
      <c r="AG33" s="146">
        <v>2264</v>
      </c>
      <c r="AH33" s="146"/>
      <c r="AI33" s="146">
        <v>1209</v>
      </c>
      <c r="AJ33" s="146">
        <v>647</v>
      </c>
      <c r="AK33" s="144">
        <f t="shared" si="6"/>
        <v>562</v>
      </c>
      <c r="AL33" s="146"/>
      <c r="AM33" s="146">
        <v>930</v>
      </c>
      <c r="AN33" s="146">
        <v>487</v>
      </c>
      <c r="AO33" s="144">
        <f t="shared" si="7"/>
        <v>443</v>
      </c>
      <c r="AP33" s="146"/>
      <c r="AQ33" s="146">
        <v>810</v>
      </c>
      <c r="AR33" s="146">
        <v>411</v>
      </c>
      <c r="AS33" s="144">
        <f t="shared" si="8"/>
        <v>399</v>
      </c>
      <c r="AT33" s="146"/>
      <c r="AU33" s="146">
        <v>654</v>
      </c>
      <c r="AV33" s="146">
        <v>317</v>
      </c>
      <c r="AW33" s="144">
        <f t="shared" si="9"/>
        <v>337</v>
      </c>
      <c r="AX33" s="146"/>
      <c r="AY33" s="146">
        <v>561</v>
      </c>
      <c r="AZ33" s="146">
        <v>260</v>
      </c>
      <c r="BA33" s="144">
        <f t="shared" si="10"/>
        <v>301</v>
      </c>
      <c r="BB33" s="146"/>
      <c r="BC33" s="146">
        <v>426</v>
      </c>
      <c r="BD33" s="146">
        <v>204</v>
      </c>
      <c r="BE33" s="144">
        <f t="shared" si="11"/>
        <v>222</v>
      </c>
    </row>
    <row r="34" spans="1:59" ht="15" customHeight="1" x14ac:dyDescent="0.25">
      <c r="A34" s="4" t="s">
        <v>72</v>
      </c>
      <c r="B34" s="28">
        <v>247</v>
      </c>
      <c r="C34" s="28">
        <v>173</v>
      </c>
      <c r="D34" s="28">
        <v>74</v>
      </c>
      <c r="E34" s="28"/>
      <c r="F34" s="28">
        <v>100</v>
      </c>
      <c r="G34" s="28">
        <v>67</v>
      </c>
      <c r="H34" s="241">
        <f t="shared" si="0"/>
        <v>33</v>
      </c>
      <c r="I34" s="28"/>
      <c r="J34" s="28">
        <v>78</v>
      </c>
      <c r="K34" s="28">
        <v>50</v>
      </c>
      <c r="L34" s="241">
        <f t="shared" si="1"/>
        <v>28</v>
      </c>
      <c r="M34" s="28"/>
      <c r="N34" s="28">
        <v>29</v>
      </c>
      <c r="O34" s="28">
        <v>24</v>
      </c>
      <c r="P34" s="241">
        <f t="shared" si="2"/>
        <v>5</v>
      </c>
      <c r="Q34" s="28"/>
      <c r="R34" s="28">
        <v>30</v>
      </c>
      <c r="S34" s="28">
        <v>26</v>
      </c>
      <c r="T34" s="241">
        <f t="shared" si="3"/>
        <v>4</v>
      </c>
      <c r="U34" s="28"/>
      <c r="V34" s="28">
        <v>6</v>
      </c>
      <c r="W34" s="28">
        <v>4</v>
      </c>
      <c r="X34" s="241">
        <f t="shared" si="4"/>
        <v>2</v>
      </c>
      <c r="Y34" s="28"/>
      <c r="Z34" s="28">
        <v>4</v>
      </c>
      <c r="AA34" s="28">
        <v>2</v>
      </c>
      <c r="AB34" s="241">
        <f t="shared" si="5"/>
        <v>2</v>
      </c>
      <c r="AD34" s="145" t="s">
        <v>72</v>
      </c>
      <c r="AE34" s="146">
        <v>3371</v>
      </c>
      <c r="AF34" s="146">
        <v>1705</v>
      </c>
      <c r="AG34" s="146">
        <v>1666</v>
      </c>
      <c r="AH34" s="146"/>
      <c r="AI34" s="146">
        <v>961</v>
      </c>
      <c r="AJ34" s="146">
        <v>511</v>
      </c>
      <c r="AK34" s="144">
        <f t="shared" si="6"/>
        <v>450</v>
      </c>
      <c r="AL34" s="146"/>
      <c r="AM34" s="146">
        <v>747</v>
      </c>
      <c r="AN34" s="146">
        <v>374</v>
      </c>
      <c r="AO34" s="144">
        <f t="shared" si="7"/>
        <v>373</v>
      </c>
      <c r="AP34" s="146"/>
      <c r="AQ34" s="146">
        <v>536</v>
      </c>
      <c r="AR34" s="146">
        <v>257</v>
      </c>
      <c r="AS34" s="144">
        <f t="shared" si="8"/>
        <v>279</v>
      </c>
      <c r="AT34" s="146"/>
      <c r="AU34" s="146">
        <v>473</v>
      </c>
      <c r="AV34" s="146">
        <v>239</v>
      </c>
      <c r="AW34" s="144">
        <f t="shared" si="9"/>
        <v>234</v>
      </c>
      <c r="AX34" s="146"/>
      <c r="AY34" s="146">
        <v>368</v>
      </c>
      <c r="AZ34" s="146">
        <v>187</v>
      </c>
      <c r="BA34" s="144">
        <f t="shared" si="10"/>
        <v>181</v>
      </c>
      <c r="BB34" s="146"/>
      <c r="BC34" s="146">
        <v>286</v>
      </c>
      <c r="BD34" s="146">
        <v>137</v>
      </c>
      <c r="BE34" s="144">
        <f t="shared" si="11"/>
        <v>149</v>
      </c>
    </row>
    <row r="35" spans="1:59" ht="15" customHeight="1" x14ac:dyDescent="0.25">
      <c r="A35" s="4" t="s">
        <v>73</v>
      </c>
      <c r="B35" s="28">
        <v>103</v>
      </c>
      <c r="C35" s="28">
        <v>60</v>
      </c>
      <c r="D35" s="28">
        <v>43</v>
      </c>
      <c r="E35" s="28"/>
      <c r="F35" s="28">
        <v>37</v>
      </c>
      <c r="G35" s="28">
        <v>19</v>
      </c>
      <c r="H35" s="241">
        <f t="shared" si="0"/>
        <v>18</v>
      </c>
      <c r="I35" s="28"/>
      <c r="J35" s="28">
        <v>37</v>
      </c>
      <c r="K35" s="28">
        <v>23</v>
      </c>
      <c r="L35" s="241">
        <f t="shared" si="1"/>
        <v>14</v>
      </c>
      <c r="M35" s="28"/>
      <c r="N35" s="28">
        <v>14</v>
      </c>
      <c r="O35" s="28">
        <v>8</v>
      </c>
      <c r="P35" s="241">
        <f t="shared" si="2"/>
        <v>6</v>
      </c>
      <c r="Q35" s="28"/>
      <c r="R35" s="28">
        <v>11</v>
      </c>
      <c r="S35" s="28">
        <v>8</v>
      </c>
      <c r="T35" s="241">
        <f t="shared" si="3"/>
        <v>3</v>
      </c>
      <c r="U35" s="28"/>
      <c r="V35" s="28">
        <v>4</v>
      </c>
      <c r="W35" s="28">
        <v>2</v>
      </c>
      <c r="X35" s="241">
        <f t="shared" si="4"/>
        <v>2</v>
      </c>
      <c r="Y35" s="28"/>
      <c r="Z35" s="28">
        <v>0</v>
      </c>
      <c r="AA35" s="28">
        <v>0</v>
      </c>
      <c r="AB35" s="241">
        <f t="shared" si="5"/>
        <v>0</v>
      </c>
      <c r="AD35" s="145" t="s">
        <v>73</v>
      </c>
      <c r="AE35" s="146">
        <v>1270</v>
      </c>
      <c r="AF35" s="146">
        <v>642</v>
      </c>
      <c r="AG35" s="146">
        <v>628</v>
      </c>
      <c r="AH35" s="146"/>
      <c r="AI35" s="146">
        <v>400</v>
      </c>
      <c r="AJ35" s="146">
        <v>210</v>
      </c>
      <c r="AK35" s="144">
        <f t="shared" si="6"/>
        <v>190</v>
      </c>
      <c r="AL35" s="146"/>
      <c r="AM35" s="146">
        <v>260</v>
      </c>
      <c r="AN35" s="146">
        <v>137</v>
      </c>
      <c r="AO35" s="144">
        <f t="shared" si="7"/>
        <v>123</v>
      </c>
      <c r="AP35" s="146"/>
      <c r="AQ35" s="146">
        <v>155</v>
      </c>
      <c r="AR35" s="146">
        <v>73</v>
      </c>
      <c r="AS35" s="144">
        <f t="shared" si="8"/>
        <v>82</v>
      </c>
      <c r="AT35" s="146"/>
      <c r="AU35" s="146">
        <v>196</v>
      </c>
      <c r="AV35" s="146">
        <v>90</v>
      </c>
      <c r="AW35" s="144">
        <f t="shared" si="9"/>
        <v>106</v>
      </c>
      <c r="AX35" s="146"/>
      <c r="AY35" s="146">
        <v>163</v>
      </c>
      <c r="AZ35" s="146">
        <v>88</v>
      </c>
      <c r="BA35" s="144">
        <f t="shared" si="10"/>
        <v>75</v>
      </c>
      <c r="BB35" s="146"/>
      <c r="BC35" s="146">
        <v>96</v>
      </c>
      <c r="BD35" s="146">
        <v>44</v>
      </c>
      <c r="BE35" s="144">
        <f t="shared" si="11"/>
        <v>52</v>
      </c>
    </row>
    <row r="36" spans="1:59" ht="15" customHeight="1" x14ac:dyDescent="0.25">
      <c r="A36" s="4" t="s">
        <v>74</v>
      </c>
      <c r="B36" s="28">
        <v>97</v>
      </c>
      <c r="C36" s="28">
        <v>61</v>
      </c>
      <c r="D36" s="28">
        <v>36</v>
      </c>
      <c r="E36" s="28"/>
      <c r="F36" s="28">
        <v>48</v>
      </c>
      <c r="G36" s="28">
        <v>27</v>
      </c>
      <c r="H36" s="241">
        <f t="shared" si="0"/>
        <v>21</v>
      </c>
      <c r="I36" s="28"/>
      <c r="J36" s="28">
        <v>26</v>
      </c>
      <c r="K36" s="28">
        <v>17</v>
      </c>
      <c r="L36" s="241">
        <f t="shared" si="1"/>
        <v>9</v>
      </c>
      <c r="M36" s="28"/>
      <c r="N36" s="28">
        <v>12</v>
      </c>
      <c r="O36" s="28">
        <v>10</v>
      </c>
      <c r="P36" s="241">
        <f t="shared" si="2"/>
        <v>2</v>
      </c>
      <c r="Q36" s="28"/>
      <c r="R36" s="28">
        <v>11</v>
      </c>
      <c r="S36" s="28">
        <v>7</v>
      </c>
      <c r="T36" s="241">
        <f t="shared" si="3"/>
        <v>4</v>
      </c>
      <c r="U36" s="28"/>
      <c r="V36" s="28">
        <v>0</v>
      </c>
      <c r="W36" s="28">
        <v>0</v>
      </c>
      <c r="X36" s="241">
        <f t="shared" si="4"/>
        <v>0</v>
      </c>
      <c r="Y36" s="28"/>
      <c r="Z36" s="28">
        <v>0</v>
      </c>
      <c r="AA36" s="28">
        <v>0</v>
      </c>
      <c r="AB36" s="241">
        <f t="shared" si="5"/>
        <v>0</v>
      </c>
      <c r="AD36" s="145" t="s">
        <v>74</v>
      </c>
      <c r="AE36" s="146">
        <v>1317</v>
      </c>
      <c r="AF36" s="146">
        <v>664</v>
      </c>
      <c r="AG36" s="146">
        <v>653</v>
      </c>
      <c r="AH36" s="146"/>
      <c r="AI36" s="146">
        <v>359</v>
      </c>
      <c r="AJ36" s="146">
        <v>189</v>
      </c>
      <c r="AK36" s="144">
        <f t="shared" si="6"/>
        <v>170</v>
      </c>
      <c r="AL36" s="146"/>
      <c r="AM36" s="146">
        <v>254</v>
      </c>
      <c r="AN36" s="146">
        <v>134</v>
      </c>
      <c r="AO36" s="144">
        <f t="shared" si="7"/>
        <v>120</v>
      </c>
      <c r="AP36" s="146"/>
      <c r="AQ36" s="146">
        <v>228</v>
      </c>
      <c r="AR36" s="146">
        <v>116</v>
      </c>
      <c r="AS36" s="144">
        <f t="shared" si="8"/>
        <v>112</v>
      </c>
      <c r="AT36" s="146"/>
      <c r="AU36" s="146">
        <v>208</v>
      </c>
      <c r="AV36" s="146">
        <v>105</v>
      </c>
      <c r="AW36" s="144">
        <f t="shared" si="9"/>
        <v>103</v>
      </c>
      <c r="AX36" s="146"/>
      <c r="AY36" s="146">
        <v>161</v>
      </c>
      <c r="AZ36" s="146">
        <v>71</v>
      </c>
      <c r="BA36" s="144">
        <f t="shared" si="10"/>
        <v>90</v>
      </c>
      <c r="BB36" s="146"/>
      <c r="BC36" s="146">
        <v>107</v>
      </c>
      <c r="BD36" s="146">
        <v>49</v>
      </c>
      <c r="BE36" s="144">
        <f t="shared" si="11"/>
        <v>58</v>
      </c>
    </row>
    <row r="37" spans="1:59" ht="15" customHeight="1" x14ac:dyDescent="0.25">
      <c r="A37" s="4" t="s">
        <v>75</v>
      </c>
      <c r="B37" s="28">
        <v>391</v>
      </c>
      <c r="C37" s="28">
        <v>250</v>
      </c>
      <c r="D37" s="28">
        <v>141</v>
      </c>
      <c r="E37" s="28"/>
      <c r="F37" s="28">
        <v>138</v>
      </c>
      <c r="G37" s="28">
        <v>88</v>
      </c>
      <c r="H37" s="241">
        <f t="shared" si="0"/>
        <v>50</v>
      </c>
      <c r="I37" s="28"/>
      <c r="J37" s="28">
        <v>121</v>
      </c>
      <c r="K37" s="28">
        <v>71</v>
      </c>
      <c r="L37" s="241">
        <f t="shared" si="1"/>
        <v>50</v>
      </c>
      <c r="M37" s="28"/>
      <c r="N37" s="28">
        <v>69</v>
      </c>
      <c r="O37" s="28">
        <v>48</v>
      </c>
      <c r="P37" s="241">
        <f t="shared" si="2"/>
        <v>21</v>
      </c>
      <c r="Q37" s="28"/>
      <c r="R37" s="28">
        <v>35</v>
      </c>
      <c r="S37" s="28">
        <v>22</v>
      </c>
      <c r="T37" s="241">
        <f t="shared" si="3"/>
        <v>13</v>
      </c>
      <c r="U37" s="28"/>
      <c r="V37" s="28">
        <v>19</v>
      </c>
      <c r="W37" s="28">
        <v>13</v>
      </c>
      <c r="X37" s="241">
        <f t="shared" si="4"/>
        <v>6</v>
      </c>
      <c r="Y37" s="28"/>
      <c r="Z37" s="28">
        <v>9</v>
      </c>
      <c r="AA37" s="28">
        <v>8</v>
      </c>
      <c r="AB37" s="241">
        <f t="shared" si="5"/>
        <v>1</v>
      </c>
      <c r="AD37" s="145" t="s">
        <v>75</v>
      </c>
      <c r="AE37" s="146">
        <v>5493</v>
      </c>
      <c r="AF37" s="146">
        <v>2634</v>
      </c>
      <c r="AG37" s="146">
        <v>2859</v>
      </c>
      <c r="AH37" s="146"/>
      <c r="AI37" s="146">
        <v>1407</v>
      </c>
      <c r="AJ37" s="146">
        <v>734</v>
      </c>
      <c r="AK37" s="144">
        <f t="shared" si="6"/>
        <v>673</v>
      </c>
      <c r="AL37" s="146"/>
      <c r="AM37" s="146">
        <v>1119</v>
      </c>
      <c r="AN37" s="146">
        <v>539</v>
      </c>
      <c r="AO37" s="144">
        <f t="shared" si="7"/>
        <v>580</v>
      </c>
      <c r="AP37" s="146"/>
      <c r="AQ37" s="146">
        <v>932</v>
      </c>
      <c r="AR37" s="146">
        <v>428</v>
      </c>
      <c r="AS37" s="144">
        <f t="shared" si="8"/>
        <v>504</v>
      </c>
      <c r="AT37" s="146"/>
      <c r="AU37" s="146">
        <v>904</v>
      </c>
      <c r="AV37" s="146">
        <v>418</v>
      </c>
      <c r="AW37" s="144">
        <f t="shared" si="9"/>
        <v>486</v>
      </c>
      <c r="AX37" s="146"/>
      <c r="AY37" s="146">
        <v>618</v>
      </c>
      <c r="AZ37" s="146">
        <v>292</v>
      </c>
      <c r="BA37" s="144">
        <f t="shared" si="10"/>
        <v>326</v>
      </c>
      <c r="BB37" s="146"/>
      <c r="BC37" s="146">
        <v>513</v>
      </c>
      <c r="BD37" s="146">
        <v>223</v>
      </c>
      <c r="BE37" s="144">
        <f t="shared" si="11"/>
        <v>290</v>
      </c>
    </row>
    <row r="38" spans="1:59" ht="15" customHeight="1" x14ac:dyDescent="0.25">
      <c r="A38" s="4" t="s">
        <v>76</v>
      </c>
      <c r="B38" s="28">
        <v>234</v>
      </c>
      <c r="C38" s="28">
        <v>130</v>
      </c>
      <c r="D38" s="28">
        <v>104</v>
      </c>
      <c r="E38" s="28"/>
      <c r="F38" s="28">
        <v>63</v>
      </c>
      <c r="G38" s="28">
        <v>36</v>
      </c>
      <c r="H38" s="241">
        <f t="shared" si="0"/>
        <v>27</v>
      </c>
      <c r="I38" s="28"/>
      <c r="J38" s="28">
        <v>97</v>
      </c>
      <c r="K38" s="28">
        <v>46</v>
      </c>
      <c r="L38" s="241">
        <f t="shared" si="1"/>
        <v>51</v>
      </c>
      <c r="M38" s="28"/>
      <c r="N38" s="28">
        <v>37</v>
      </c>
      <c r="O38" s="28">
        <v>25</v>
      </c>
      <c r="P38" s="241">
        <f t="shared" si="2"/>
        <v>12</v>
      </c>
      <c r="Q38" s="28"/>
      <c r="R38" s="28">
        <v>20</v>
      </c>
      <c r="S38" s="28">
        <v>14</v>
      </c>
      <c r="T38" s="241">
        <f t="shared" si="3"/>
        <v>6</v>
      </c>
      <c r="U38" s="28"/>
      <c r="V38" s="28">
        <v>14</v>
      </c>
      <c r="W38" s="28">
        <v>8</v>
      </c>
      <c r="X38" s="241">
        <f t="shared" si="4"/>
        <v>6</v>
      </c>
      <c r="Y38" s="28"/>
      <c r="Z38" s="28">
        <v>3</v>
      </c>
      <c r="AA38" s="28">
        <v>1</v>
      </c>
      <c r="AB38" s="241">
        <f t="shared" si="5"/>
        <v>2</v>
      </c>
      <c r="AD38" s="145" t="s">
        <v>76</v>
      </c>
      <c r="AE38" s="146">
        <v>3687</v>
      </c>
      <c r="AF38" s="146">
        <v>1873</v>
      </c>
      <c r="AG38" s="146">
        <v>1814</v>
      </c>
      <c r="AH38" s="146"/>
      <c r="AI38" s="146">
        <v>1017</v>
      </c>
      <c r="AJ38" s="146">
        <v>533</v>
      </c>
      <c r="AK38" s="144">
        <f t="shared" si="6"/>
        <v>484</v>
      </c>
      <c r="AL38" s="146"/>
      <c r="AM38" s="146">
        <v>788</v>
      </c>
      <c r="AN38" s="146">
        <v>402</v>
      </c>
      <c r="AO38" s="144">
        <f t="shared" si="7"/>
        <v>386</v>
      </c>
      <c r="AP38" s="146"/>
      <c r="AQ38" s="146">
        <v>548</v>
      </c>
      <c r="AR38" s="146">
        <v>266</v>
      </c>
      <c r="AS38" s="144">
        <f t="shared" si="8"/>
        <v>282</v>
      </c>
      <c r="AT38" s="146"/>
      <c r="AU38" s="146">
        <v>584</v>
      </c>
      <c r="AV38" s="146">
        <v>295</v>
      </c>
      <c r="AW38" s="144">
        <f t="shared" si="9"/>
        <v>289</v>
      </c>
      <c r="AX38" s="146"/>
      <c r="AY38" s="146">
        <v>403</v>
      </c>
      <c r="AZ38" s="146">
        <v>195</v>
      </c>
      <c r="BA38" s="144">
        <f t="shared" si="10"/>
        <v>208</v>
      </c>
      <c r="BB38" s="146"/>
      <c r="BC38" s="146">
        <v>347</v>
      </c>
      <c r="BD38" s="146">
        <v>182</v>
      </c>
      <c r="BE38" s="144">
        <f t="shared" si="11"/>
        <v>165</v>
      </c>
    </row>
    <row r="39" spans="1:59" ht="15" customHeight="1" thickBot="1" x14ac:dyDescent="0.3">
      <c r="A39" s="54" t="s">
        <v>77</v>
      </c>
      <c r="B39" s="29">
        <v>67</v>
      </c>
      <c r="C39" s="29">
        <v>36</v>
      </c>
      <c r="D39" s="29">
        <v>31</v>
      </c>
      <c r="E39" s="29"/>
      <c r="F39" s="29">
        <v>24</v>
      </c>
      <c r="G39" s="29">
        <v>14</v>
      </c>
      <c r="H39" s="29">
        <f t="shared" si="0"/>
        <v>10</v>
      </c>
      <c r="I39" s="29"/>
      <c r="J39" s="29">
        <v>20</v>
      </c>
      <c r="K39" s="29">
        <v>10</v>
      </c>
      <c r="L39" s="29">
        <f t="shared" si="1"/>
        <v>10</v>
      </c>
      <c r="M39" s="29"/>
      <c r="N39" s="29">
        <v>13</v>
      </c>
      <c r="O39" s="29">
        <v>7</v>
      </c>
      <c r="P39" s="29">
        <f t="shared" si="2"/>
        <v>6</v>
      </c>
      <c r="Q39" s="29"/>
      <c r="R39" s="29">
        <v>10</v>
      </c>
      <c r="S39" s="29">
        <v>5</v>
      </c>
      <c r="T39" s="29">
        <f t="shared" si="3"/>
        <v>5</v>
      </c>
      <c r="U39" s="29"/>
      <c r="V39" s="29">
        <v>0</v>
      </c>
      <c r="W39" s="29">
        <v>0</v>
      </c>
      <c r="X39" s="29">
        <f t="shared" si="4"/>
        <v>0</v>
      </c>
      <c r="Y39" s="29"/>
      <c r="Z39" s="29">
        <v>0</v>
      </c>
      <c r="AA39" s="29">
        <v>0</v>
      </c>
      <c r="AB39" s="29">
        <f t="shared" si="5"/>
        <v>0</v>
      </c>
      <c r="AD39" s="149" t="s">
        <v>77</v>
      </c>
      <c r="AE39" s="150">
        <v>771</v>
      </c>
      <c r="AF39" s="150">
        <v>351</v>
      </c>
      <c r="AG39" s="150">
        <v>420</v>
      </c>
      <c r="AH39" s="150"/>
      <c r="AI39" s="150">
        <v>260</v>
      </c>
      <c r="AJ39" s="150">
        <v>110</v>
      </c>
      <c r="AK39" s="151">
        <f t="shared" si="6"/>
        <v>150</v>
      </c>
      <c r="AL39" s="150"/>
      <c r="AM39" s="150">
        <v>182</v>
      </c>
      <c r="AN39" s="150">
        <v>89</v>
      </c>
      <c r="AO39" s="151">
        <f t="shared" si="7"/>
        <v>93</v>
      </c>
      <c r="AP39" s="150"/>
      <c r="AQ39" s="150">
        <v>106</v>
      </c>
      <c r="AR39" s="150">
        <v>45</v>
      </c>
      <c r="AS39" s="151">
        <f t="shared" si="8"/>
        <v>61</v>
      </c>
      <c r="AT39" s="150"/>
      <c r="AU39" s="150">
        <v>94</v>
      </c>
      <c r="AV39" s="150">
        <v>53</v>
      </c>
      <c r="AW39" s="151">
        <f t="shared" si="9"/>
        <v>41</v>
      </c>
      <c r="AX39" s="150"/>
      <c r="AY39" s="150">
        <v>46</v>
      </c>
      <c r="AZ39" s="150">
        <v>21</v>
      </c>
      <c r="BA39" s="151">
        <f t="shared" si="10"/>
        <v>25</v>
      </c>
      <c r="BB39" s="150"/>
      <c r="BC39" s="150">
        <v>83</v>
      </c>
      <c r="BD39" s="150">
        <v>33</v>
      </c>
      <c r="BE39" s="151">
        <f t="shared" si="11"/>
        <v>50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6.5" customHeight="1" thickBot="1" x14ac:dyDescent="0.3">
      <c r="A42" s="24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4.25" customHeight="1" thickBot="1" x14ac:dyDescent="0.3">
      <c r="A43" s="316" t="s">
        <v>160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x14ac:dyDescent="0.25">
      <c r="A44" s="316" t="s">
        <v>230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9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</row>
    <row r="45" spans="1:59" ht="14.25" x14ac:dyDescent="0.25">
      <c r="A45" s="316" t="s">
        <v>31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9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</row>
    <row r="46" spans="1:59" ht="14.25" x14ac:dyDescent="0.25">
      <c r="A46" s="316" t="s">
        <v>49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9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</row>
    <row r="47" spans="1:59" ht="14.25" x14ac:dyDescent="0.25">
      <c r="A47" s="316" t="s">
        <v>141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9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</row>
    <row r="48" spans="1:59" ht="14.25" x14ac:dyDescent="0.25">
      <c r="A48" s="316" t="s">
        <v>129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D48" s="9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</row>
    <row r="49" spans="1:57" ht="13.5" thickBot="1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D49" s="9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</row>
    <row r="50" spans="1:57" ht="15" customHeight="1" thickBot="1" x14ac:dyDescent="0.3">
      <c r="A50" s="309" t="s">
        <v>145</v>
      </c>
      <c r="B50" s="311" t="s">
        <v>11</v>
      </c>
      <c r="C50" s="311"/>
      <c r="D50" s="311"/>
      <c r="E50" s="8"/>
      <c r="F50" s="311" t="s">
        <v>22</v>
      </c>
      <c r="G50" s="311"/>
      <c r="H50" s="311"/>
      <c r="I50" s="8"/>
      <c r="J50" s="311" t="s">
        <v>23</v>
      </c>
      <c r="K50" s="311"/>
      <c r="L50" s="311"/>
      <c r="M50" s="8"/>
      <c r="N50" s="311" t="s">
        <v>24</v>
      </c>
      <c r="O50" s="311"/>
      <c r="P50" s="311"/>
      <c r="Q50" s="8"/>
      <c r="R50" s="311" t="s">
        <v>25</v>
      </c>
      <c r="S50" s="311"/>
      <c r="T50" s="311"/>
      <c r="U50" s="8"/>
      <c r="V50" s="311" t="s">
        <v>26</v>
      </c>
      <c r="W50" s="311"/>
      <c r="X50" s="311"/>
      <c r="Y50" s="8"/>
      <c r="Z50" s="311" t="s">
        <v>27</v>
      </c>
      <c r="AA50" s="311"/>
      <c r="AB50" s="311"/>
      <c r="AD50" s="9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</row>
    <row r="51" spans="1:57" ht="15" customHeight="1" thickBot="1" x14ac:dyDescent="0.3">
      <c r="A51" s="309"/>
      <c r="B51" s="11" t="s">
        <v>32</v>
      </c>
      <c r="C51" s="11" t="s">
        <v>33</v>
      </c>
      <c r="D51" s="11" t="s">
        <v>34</v>
      </c>
      <c r="E51" s="11"/>
      <c r="F51" s="11" t="s">
        <v>32</v>
      </c>
      <c r="G51" s="11" t="s">
        <v>33</v>
      </c>
      <c r="H51" s="11" t="s">
        <v>34</v>
      </c>
      <c r="I51" s="11"/>
      <c r="J51" s="11" t="s">
        <v>32</v>
      </c>
      <c r="K51" s="11" t="s">
        <v>33</v>
      </c>
      <c r="L51" s="11" t="s">
        <v>34</v>
      </c>
      <c r="M51" s="11"/>
      <c r="N51" s="11" t="s">
        <v>32</v>
      </c>
      <c r="O51" s="11" t="s">
        <v>33</v>
      </c>
      <c r="P51" s="11" t="s">
        <v>34</v>
      </c>
      <c r="Q51" s="11"/>
      <c r="R51" s="11" t="s">
        <v>32</v>
      </c>
      <c r="S51" s="11" t="s">
        <v>33</v>
      </c>
      <c r="T51" s="11" t="s">
        <v>34</v>
      </c>
      <c r="U51" s="11"/>
      <c r="V51" s="11" t="s">
        <v>32</v>
      </c>
      <c r="W51" s="11" t="s">
        <v>33</v>
      </c>
      <c r="X51" s="11" t="s">
        <v>34</v>
      </c>
      <c r="Y51" s="11"/>
      <c r="Z51" s="11" t="s">
        <v>32</v>
      </c>
      <c r="AA51" s="11" t="s">
        <v>33</v>
      </c>
      <c r="AB51" s="11" t="s">
        <v>34</v>
      </c>
      <c r="AD51" s="9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</row>
    <row r="52" spans="1:57" ht="15" customHeight="1" x14ac:dyDescent="0.25">
      <c r="A52" s="2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D52" s="9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"/>
    </row>
    <row r="53" spans="1:57" s="26" customFormat="1" ht="15" customHeight="1" x14ac:dyDescent="0.25">
      <c r="A53" s="32" t="s">
        <v>50</v>
      </c>
      <c r="B53" s="75">
        <f>+B11/AE11*100</f>
        <v>6.7601263367872786</v>
      </c>
      <c r="C53" s="75">
        <f>+C11/AF11*100</f>
        <v>8.2891824827308689</v>
      </c>
      <c r="D53" s="75">
        <f>+D11/AG11*100</f>
        <v>5.2569117840974027</v>
      </c>
      <c r="E53" s="110"/>
      <c r="F53" s="75">
        <f>+F11/AI11*100</f>
        <v>9.2594433399602387</v>
      </c>
      <c r="G53" s="75">
        <f>+G11/AJ11*100</f>
        <v>10.789473684210527</v>
      </c>
      <c r="H53" s="75">
        <f>+H11/AK11*100</f>
        <v>7.5421940928270033</v>
      </c>
      <c r="I53" s="110"/>
      <c r="J53" s="75">
        <f>+J11/AM11*100</f>
        <v>10.439191252825118</v>
      </c>
      <c r="K53" s="75">
        <f>+K11/AN11*100</f>
        <v>12.196573060447406</v>
      </c>
      <c r="L53" s="75">
        <f>+L11/AO11*100</f>
        <v>8.5854148361993214</v>
      </c>
      <c r="M53" s="110"/>
      <c r="N53" s="75">
        <f>+N11/AQ11*100</f>
        <v>7.3384284336276622</v>
      </c>
      <c r="O53" s="75">
        <f>+O11/AR11*100</f>
        <v>9.1637010676156585</v>
      </c>
      <c r="P53" s="75">
        <f>+P11/AS11*100</f>
        <v>5.5101737709787617</v>
      </c>
      <c r="Q53" s="110"/>
      <c r="R53" s="75">
        <f>+R11/AU11*100</f>
        <v>5.7661831037425326</v>
      </c>
      <c r="S53" s="75">
        <f>+S11/AV11*100</f>
        <v>7.2028505981165694</v>
      </c>
      <c r="T53" s="75">
        <f>+T11/AW11*100</f>
        <v>4.4454843238184365</v>
      </c>
      <c r="U53" s="110"/>
      <c r="V53" s="75">
        <f>+V11/AY11*100</f>
        <v>3.2153346730561139</v>
      </c>
      <c r="W53" s="75">
        <f>+W11/AZ11*100</f>
        <v>4.0249712502053558</v>
      </c>
      <c r="X53" s="75">
        <f>+X11/BA11*100</f>
        <v>2.4959859874470878</v>
      </c>
      <c r="Y53" s="110"/>
      <c r="Z53" s="75">
        <f>+Z11/BC11*100</f>
        <v>1.6204339467179345</v>
      </c>
      <c r="AA53" s="75">
        <f>+AA11/BD11*100</f>
        <v>2.12</v>
      </c>
      <c r="AB53" s="75">
        <f>+AB11/BE11*100</f>
        <v>1.1987168664528112</v>
      </c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</row>
    <row r="54" spans="1:57" ht="15" customHeight="1" x14ac:dyDescent="0.25">
      <c r="A54" s="25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D54" s="9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"/>
    </row>
    <row r="55" spans="1:57" ht="15" customHeight="1" x14ac:dyDescent="0.25">
      <c r="A55" s="4" t="s">
        <v>51</v>
      </c>
      <c r="B55" s="65">
        <f t="shared" ref="B55:D70" si="12">+B13/AE13*100</f>
        <v>5.1990922219929852</v>
      </c>
      <c r="C55" s="65">
        <f t="shared" si="12"/>
        <v>5.5694098088113053</v>
      </c>
      <c r="D55" s="65">
        <f t="shared" si="12"/>
        <v>4.8340843916427696</v>
      </c>
      <c r="E55" s="62"/>
      <c r="F55" s="65">
        <f t="shared" ref="F55:H70" si="13">+F13/AI13*100</f>
        <v>3.7170263788968825</v>
      </c>
      <c r="G55" s="65">
        <f t="shared" si="13"/>
        <v>4.0572792362768499</v>
      </c>
      <c r="H55" s="65">
        <f t="shared" si="13"/>
        <v>3.3734939759036147</v>
      </c>
      <c r="I55" s="62"/>
      <c r="J55" s="65">
        <f t="shared" ref="J55:L70" si="14">+J13/AM13*100</f>
        <v>4.2446941323345815</v>
      </c>
      <c r="K55" s="65">
        <f t="shared" si="14"/>
        <v>4.5454545454545459</v>
      </c>
      <c r="L55" s="65">
        <f t="shared" si="14"/>
        <v>3.9164490861618799</v>
      </c>
      <c r="M55" s="62"/>
      <c r="N55" s="65">
        <f t="shared" ref="N55:P70" si="15">+N13/AQ13*100</f>
        <v>8.3818393480791613</v>
      </c>
      <c r="O55" s="65">
        <f t="shared" si="15"/>
        <v>7.5688073394495419</v>
      </c>
      <c r="P55" s="65">
        <f t="shared" si="15"/>
        <v>9.2198581560283674</v>
      </c>
      <c r="Q55" s="62"/>
      <c r="R55" s="65">
        <f t="shared" ref="R55:T70" si="16">+R13/AU13*100</f>
        <v>7.5630252100840334</v>
      </c>
      <c r="S55" s="65">
        <f t="shared" si="16"/>
        <v>8.4536082474226806</v>
      </c>
      <c r="T55" s="65">
        <f t="shared" si="16"/>
        <v>6.6381156316916492</v>
      </c>
      <c r="U55" s="62"/>
      <c r="V55" s="65">
        <f t="shared" ref="V55:X70" si="17">+V13/AY13*100</f>
        <v>4.774193548387097</v>
      </c>
      <c r="W55" s="65">
        <f t="shared" si="17"/>
        <v>5.4644808743169397</v>
      </c>
      <c r="X55" s="65">
        <f t="shared" si="17"/>
        <v>4.1564792176039118</v>
      </c>
      <c r="Y55" s="62"/>
      <c r="Z55" s="65">
        <f t="shared" ref="Z55:AB70" si="18">+Z13/BC13*100</f>
        <v>0.95846645367412142</v>
      </c>
      <c r="AA55" s="65">
        <f t="shared" si="18"/>
        <v>1.4184397163120568</v>
      </c>
      <c r="AB55" s="65">
        <f t="shared" si="18"/>
        <v>0.58139534883720934</v>
      </c>
      <c r="AD55" s="9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"/>
    </row>
    <row r="56" spans="1:57" ht="15" customHeight="1" x14ac:dyDescent="0.25">
      <c r="A56" s="4" t="s">
        <v>52</v>
      </c>
      <c r="B56" s="65">
        <f t="shared" si="12"/>
        <v>7.70941438102298</v>
      </c>
      <c r="C56" s="65">
        <f t="shared" si="12"/>
        <v>10.326894502228825</v>
      </c>
      <c r="D56" s="65">
        <f t="shared" si="12"/>
        <v>5.1035502958579881</v>
      </c>
      <c r="E56" s="62"/>
      <c r="F56" s="65">
        <f t="shared" si="13"/>
        <v>20.954907161803714</v>
      </c>
      <c r="G56" s="65">
        <f t="shared" si="13"/>
        <v>25.961538461538463</v>
      </c>
      <c r="H56" s="65">
        <f t="shared" si="13"/>
        <v>14.792899408284024</v>
      </c>
      <c r="I56" s="62"/>
      <c r="J56" s="65">
        <f t="shared" si="14"/>
        <v>14.603174603174605</v>
      </c>
      <c r="K56" s="65">
        <f t="shared" si="14"/>
        <v>18.34319526627219</v>
      </c>
      <c r="L56" s="65">
        <f t="shared" si="14"/>
        <v>10.273972602739725</v>
      </c>
      <c r="M56" s="62"/>
      <c r="N56" s="65" t="s">
        <v>8</v>
      </c>
      <c r="O56" s="65" t="s">
        <v>8</v>
      </c>
      <c r="P56" s="65" t="s">
        <v>8</v>
      </c>
      <c r="Q56" s="62"/>
      <c r="R56" s="65">
        <f t="shared" si="16"/>
        <v>4.4684129429892137</v>
      </c>
      <c r="S56" s="65">
        <f t="shared" si="16"/>
        <v>6.8181818181818175</v>
      </c>
      <c r="T56" s="65">
        <f t="shared" si="16"/>
        <v>2.3460410557184752</v>
      </c>
      <c r="U56" s="62"/>
      <c r="V56" s="65">
        <f t="shared" si="17"/>
        <v>3.214285714285714</v>
      </c>
      <c r="W56" s="65">
        <f t="shared" si="17"/>
        <v>4.4444444444444446</v>
      </c>
      <c r="X56" s="65">
        <f t="shared" si="17"/>
        <v>2.0689655172413794</v>
      </c>
      <c r="Y56" s="62"/>
      <c r="Z56" s="65">
        <f t="shared" si="18"/>
        <v>1.1385199240986716</v>
      </c>
      <c r="AA56" s="65">
        <f t="shared" si="18"/>
        <v>0.40160642570281119</v>
      </c>
      <c r="AB56" s="65">
        <f t="shared" si="18"/>
        <v>1.7985611510791366</v>
      </c>
      <c r="AD56" s="9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"/>
    </row>
    <row r="57" spans="1:57" ht="15" customHeight="1" x14ac:dyDescent="0.25">
      <c r="A57" s="4" t="s">
        <v>53</v>
      </c>
      <c r="B57" s="65">
        <f t="shared" si="12"/>
        <v>1.2624584717607974</v>
      </c>
      <c r="C57" s="65">
        <f t="shared" si="12"/>
        <v>1.4440433212996391</v>
      </c>
      <c r="D57" s="65">
        <f t="shared" si="12"/>
        <v>1.1566771819137749</v>
      </c>
      <c r="E57" s="62"/>
      <c r="F57" s="65" t="s">
        <v>8</v>
      </c>
      <c r="G57" s="65" t="s">
        <v>8</v>
      </c>
      <c r="H57" s="65" t="s">
        <v>8</v>
      </c>
      <c r="I57" s="62"/>
      <c r="J57" s="65" t="s">
        <v>8</v>
      </c>
      <c r="K57" s="65" t="s">
        <v>8</v>
      </c>
      <c r="L57" s="65" t="s">
        <v>8</v>
      </c>
      <c r="M57" s="62"/>
      <c r="N57" s="65" t="s">
        <v>8</v>
      </c>
      <c r="O57" s="65" t="s">
        <v>8</v>
      </c>
      <c r="P57" s="65" t="s">
        <v>8</v>
      </c>
      <c r="Q57" s="62"/>
      <c r="R57" s="65">
        <f t="shared" si="16"/>
        <v>2.1818181818181821</v>
      </c>
      <c r="S57" s="65">
        <f t="shared" si="16"/>
        <v>0.93896713615023475</v>
      </c>
      <c r="T57" s="65">
        <f t="shared" si="16"/>
        <v>2.9673590504451042</v>
      </c>
      <c r="U57" s="62"/>
      <c r="V57" s="65">
        <f t="shared" si="17"/>
        <v>0.4329004329004329</v>
      </c>
      <c r="W57" s="65">
        <f t="shared" si="17"/>
        <v>1.2903225806451613</v>
      </c>
      <c r="X57" s="65">
        <f t="shared" si="17"/>
        <v>0</v>
      </c>
      <c r="Y57" s="62"/>
      <c r="Z57" s="65">
        <f t="shared" si="18"/>
        <v>1.1904761904761905</v>
      </c>
      <c r="AA57" s="65">
        <f t="shared" si="18"/>
        <v>2.666666666666667</v>
      </c>
      <c r="AB57" s="65">
        <f t="shared" si="18"/>
        <v>0.37037037037037041</v>
      </c>
      <c r="AD57" s="9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"/>
    </row>
    <row r="58" spans="1:57" ht="15" customHeight="1" x14ac:dyDescent="0.25">
      <c r="A58" s="4" t="s">
        <v>54</v>
      </c>
      <c r="B58" s="65">
        <f t="shared" si="12"/>
        <v>8.5968485368206675</v>
      </c>
      <c r="C58" s="65">
        <f t="shared" si="12"/>
        <v>10.028465075541931</v>
      </c>
      <c r="D58" s="65">
        <f t="shared" si="12"/>
        <v>7.2238555228895427</v>
      </c>
      <c r="E58" s="62"/>
      <c r="F58" s="65">
        <f t="shared" si="13"/>
        <v>13.997879109225874</v>
      </c>
      <c r="G58" s="65">
        <f t="shared" si="13"/>
        <v>15.447154471544716</v>
      </c>
      <c r="H58" s="65">
        <f t="shared" si="13"/>
        <v>12.416851441241686</v>
      </c>
      <c r="I58" s="62"/>
      <c r="J58" s="65">
        <f t="shared" si="14"/>
        <v>12.209302325581394</v>
      </c>
      <c r="K58" s="65">
        <f t="shared" si="14"/>
        <v>14.496314496314497</v>
      </c>
      <c r="L58" s="65">
        <f t="shared" si="14"/>
        <v>9.6730245231607626</v>
      </c>
      <c r="M58" s="62"/>
      <c r="N58" s="65">
        <f t="shared" si="15"/>
        <v>11.016949152542372</v>
      </c>
      <c r="O58" s="65">
        <f t="shared" si="15"/>
        <v>11.834319526627219</v>
      </c>
      <c r="P58" s="65">
        <f t="shared" si="15"/>
        <v>10.128617363344052</v>
      </c>
      <c r="Q58" s="62"/>
      <c r="R58" s="65">
        <f t="shared" si="16"/>
        <v>7.6150185087255418</v>
      </c>
      <c r="S58" s="65">
        <f t="shared" si="16"/>
        <v>8.1235697940503435</v>
      </c>
      <c r="T58" s="65">
        <f t="shared" si="16"/>
        <v>7.1779744346116034</v>
      </c>
      <c r="U58" s="62"/>
      <c r="V58" s="65">
        <f t="shared" si="17"/>
        <v>2.5510204081632653</v>
      </c>
      <c r="W58" s="65">
        <f t="shared" si="17"/>
        <v>3.764320785597381</v>
      </c>
      <c r="X58" s="65">
        <f t="shared" si="17"/>
        <v>1.5768725361366622</v>
      </c>
      <c r="Y58" s="62"/>
      <c r="Z58" s="65">
        <f t="shared" si="18"/>
        <v>2.0239880059970012</v>
      </c>
      <c r="AA58" s="65">
        <f t="shared" si="18"/>
        <v>2.3026315789473681</v>
      </c>
      <c r="AB58" s="65">
        <f t="shared" si="18"/>
        <v>1.7906336088154271</v>
      </c>
      <c r="AD58" s="9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"/>
    </row>
    <row r="59" spans="1:57" ht="15" customHeight="1" x14ac:dyDescent="0.25">
      <c r="A59" s="4" t="s">
        <v>55</v>
      </c>
      <c r="B59" s="65">
        <f t="shared" si="12"/>
        <v>3.7430683918669132</v>
      </c>
      <c r="C59" s="65">
        <f t="shared" si="12"/>
        <v>4.9151027703306527</v>
      </c>
      <c r="D59" s="65">
        <f t="shared" si="12"/>
        <v>2.4880382775119618</v>
      </c>
      <c r="E59" s="62"/>
      <c r="F59" s="65">
        <f t="shared" si="13"/>
        <v>5.6603773584905666</v>
      </c>
      <c r="G59" s="65">
        <f t="shared" si="13"/>
        <v>6.7226890756302522</v>
      </c>
      <c r="H59" s="65">
        <f t="shared" si="13"/>
        <v>4.3010752688172049</v>
      </c>
      <c r="I59" s="62"/>
      <c r="J59" s="65">
        <f t="shared" si="14"/>
        <v>2.9268292682926833</v>
      </c>
      <c r="K59" s="65">
        <f t="shared" si="14"/>
        <v>3.7735849056603774</v>
      </c>
      <c r="L59" s="65">
        <f t="shared" si="14"/>
        <v>2.0202020202020203</v>
      </c>
      <c r="M59" s="62"/>
      <c r="N59" s="65">
        <f t="shared" si="15"/>
        <v>3.6585365853658534</v>
      </c>
      <c r="O59" s="65">
        <f t="shared" si="15"/>
        <v>4.9450549450549453</v>
      </c>
      <c r="P59" s="65">
        <f t="shared" si="15"/>
        <v>2.054794520547945</v>
      </c>
      <c r="Q59" s="62"/>
      <c r="R59" s="65">
        <f t="shared" si="16"/>
        <v>6.3492063492063489</v>
      </c>
      <c r="S59" s="65">
        <f t="shared" si="16"/>
        <v>9.5238095238095237</v>
      </c>
      <c r="T59" s="65">
        <f t="shared" si="16"/>
        <v>3.1746031746031744</v>
      </c>
      <c r="U59" s="62"/>
      <c r="V59" s="65">
        <f t="shared" si="17"/>
        <v>2.8213166144200628</v>
      </c>
      <c r="W59" s="65">
        <f t="shared" si="17"/>
        <v>2.666666666666667</v>
      </c>
      <c r="X59" s="65">
        <f t="shared" si="17"/>
        <v>2.9585798816568047</v>
      </c>
      <c r="Y59" s="62"/>
      <c r="Z59" s="65">
        <f t="shared" si="18"/>
        <v>0</v>
      </c>
      <c r="AA59" s="65">
        <f t="shared" si="18"/>
        <v>0</v>
      </c>
      <c r="AB59" s="65">
        <f t="shared" si="18"/>
        <v>0</v>
      </c>
      <c r="AD59" s="9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"/>
    </row>
    <row r="60" spans="1:57" ht="15" customHeight="1" x14ac:dyDescent="0.25">
      <c r="A60" s="4" t="s">
        <v>56</v>
      </c>
      <c r="B60" s="65">
        <f t="shared" si="12"/>
        <v>5.5374592833876219</v>
      </c>
      <c r="C60" s="65">
        <f t="shared" si="12"/>
        <v>7.8330474556889653</v>
      </c>
      <c r="D60" s="65">
        <f t="shared" si="12"/>
        <v>3.0712530712530715</v>
      </c>
      <c r="E60" s="62"/>
      <c r="F60" s="65">
        <f t="shared" si="13"/>
        <v>7.2340425531914887</v>
      </c>
      <c r="G60" s="65">
        <f t="shared" si="13"/>
        <v>9.5959595959595951</v>
      </c>
      <c r="H60" s="65">
        <f t="shared" si="13"/>
        <v>4.2071197411003238</v>
      </c>
      <c r="I60" s="62"/>
      <c r="J60" s="65">
        <f t="shared" si="14"/>
        <v>9.969325153374232</v>
      </c>
      <c r="K60" s="65">
        <f t="shared" si="14"/>
        <v>13.595166163141995</v>
      </c>
      <c r="L60" s="65">
        <f t="shared" si="14"/>
        <v>6.2305295950155761</v>
      </c>
      <c r="M60" s="62"/>
      <c r="N60" s="65">
        <f t="shared" si="15"/>
        <v>4.9407114624505928</v>
      </c>
      <c r="O60" s="65">
        <f t="shared" si="15"/>
        <v>7.5098814229249005</v>
      </c>
      <c r="P60" s="65">
        <f t="shared" si="15"/>
        <v>2.3715415019762842</v>
      </c>
      <c r="Q60" s="62"/>
      <c r="R60" s="65">
        <f t="shared" si="16"/>
        <v>4.375</v>
      </c>
      <c r="S60" s="65">
        <f t="shared" si="16"/>
        <v>6.4220183486238538</v>
      </c>
      <c r="T60" s="65">
        <f t="shared" si="16"/>
        <v>2.2364217252396164</v>
      </c>
      <c r="U60" s="62"/>
      <c r="V60" s="65">
        <f t="shared" si="17"/>
        <v>2.4242424242424243</v>
      </c>
      <c r="W60" s="65">
        <f t="shared" si="17"/>
        <v>3.7878787878787881</v>
      </c>
      <c r="X60" s="65">
        <f t="shared" si="17"/>
        <v>0.86580086580086579</v>
      </c>
      <c r="Y60" s="62"/>
      <c r="Z60" s="65">
        <f t="shared" si="18"/>
        <v>1.5831134564643801</v>
      </c>
      <c r="AA60" s="65">
        <f t="shared" si="18"/>
        <v>2.2471910112359552</v>
      </c>
      <c r="AB60" s="65">
        <f t="shared" si="18"/>
        <v>0.99502487562189057</v>
      </c>
      <c r="AD60" s="9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"/>
    </row>
    <row r="61" spans="1:57" ht="15" customHeight="1" x14ac:dyDescent="0.25">
      <c r="A61" s="4" t="s">
        <v>57</v>
      </c>
      <c r="B61" s="65">
        <f t="shared" si="12"/>
        <v>8.1834532374100721</v>
      </c>
      <c r="C61" s="65">
        <f t="shared" si="12"/>
        <v>11.351351351351353</v>
      </c>
      <c r="D61" s="65">
        <f t="shared" si="12"/>
        <v>5.0269299820466786</v>
      </c>
      <c r="E61" s="62"/>
      <c r="F61" s="65">
        <f t="shared" si="13"/>
        <v>11.403508771929824</v>
      </c>
      <c r="G61" s="65">
        <f t="shared" si="13"/>
        <v>15.789473684210526</v>
      </c>
      <c r="H61" s="65">
        <f t="shared" si="13"/>
        <v>7.0175438596491224</v>
      </c>
      <c r="I61" s="62"/>
      <c r="J61" s="65">
        <f t="shared" si="14"/>
        <v>11.320754716981133</v>
      </c>
      <c r="K61" s="65">
        <f t="shared" si="14"/>
        <v>13.913043478260869</v>
      </c>
      <c r="L61" s="65">
        <f t="shared" si="14"/>
        <v>8.2474226804123703</v>
      </c>
      <c r="M61" s="62"/>
      <c r="N61" s="65">
        <f t="shared" si="15"/>
        <v>7.3825503355704702</v>
      </c>
      <c r="O61" s="65">
        <f t="shared" si="15"/>
        <v>8.1081081081081088</v>
      </c>
      <c r="P61" s="65">
        <f t="shared" si="15"/>
        <v>6.666666666666667</v>
      </c>
      <c r="Q61" s="62"/>
      <c r="R61" s="65">
        <f t="shared" si="16"/>
        <v>7.0000000000000009</v>
      </c>
      <c r="S61" s="65">
        <f t="shared" si="16"/>
        <v>12.244897959183673</v>
      </c>
      <c r="T61" s="65">
        <f t="shared" si="16"/>
        <v>1.9607843137254901</v>
      </c>
      <c r="U61" s="62"/>
      <c r="V61" s="65">
        <f t="shared" si="17"/>
        <v>8.2840236686390547</v>
      </c>
      <c r="W61" s="65">
        <f t="shared" si="17"/>
        <v>12</v>
      </c>
      <c r="X61" s="65">
        <f t="shared" si="17"/>
        <v>5.3191489361702127</v>
      </c>
      <c r="Y61" s="62"/>
      <c r="Z61" s="65">
        <f t="shared" si="18"/>
        <v>1.2987012987012987</v>
      </c>
      <c r="AA61" s="65">
        <f t="shared" si="18"/>
        <v>2.5316455696202533</v>
      </c>
      <c r="AB61" s="65">
        <f t="shared" si="18"/>
        <v>0</v>
      </c>
      <c r="AD61" s="9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"/>
    </row>
    <row r="62" spans="1:57" ht="15" customHeight="1" x14ac:dyDescent="0.25">
      <c r="A62" s="4" t="s">
        <v>58</v>
      </c>
      <c r="B62" s="65">
        <f t="shared" si="12"/>
        <v>6.1913433253957137</v>
      </c>
      <c r="C62" s="65">
        <f t="shared" si="12"/>
        <v>7.321994811184779</v>
      </c>
      <c r="D62" s="65">
        <f t="shared" si="12"/>
        <v>5.122615803814714</v>
      </c>
      <c r="E62" s="62"/>
      <c r="F62" s="65">
        <f t="shared" si="13"/>
        <v>8.9504185447520932</v>
      </c>
      <c r="G62" s="65">
        <f t="shared" si="13"/>
        <v>9.3827160493827169</v>
      </c>
      <c r="H62" s="65">
        <f t="shared" si="13"/>
        <v>8.4791386271870799</v>
      </c>
      <c r="I62" s="62"/>
      <c r="J62" s="65">
        <f t="shared" si="14"/>
        <v>11.314186248912097</v>
      </c>
      <c r="K62" s="65">
        <f t="shared" si="14"/>
        <v>12.73344651952462</v>
      </c>
      <c r="L62" s="65">
        <f t="shared" si="14"/>
        <v>9.8214285714285712</v>
      </c>
      <c r="M62" s="62"/>
      <c r="N62" s="65">
        <f t="shared" si="15"/>
        <v>7.3394495412844041</v>
      </c>
      <c r="O62" s="65">
        <f t="shared" si="15"/>
        <v>8.8937093275488071</v>
      </c>
      <c r="P62" s="65">
        <f t="shared" si="15"/>
        <v>5.9615384615384617</v>
      </c>
      <c r="Q62" s="62"/>
      <c r="R62" s="65">
        <f t="shared" si="16"/>
        <v>4.9703264094955495</v>
      </c>
      <c r="S62" s="65">
        <f t="shared" si="16"/>
        <v>6.3369397217928904</v>
      </c>
      <c r="T62" s="65">
        <f t="shared" si="16"/>
        <v>3.7089871611982885</v>
      </c>
      <c r="U62" s="62"/>
      <c r="V62" s="65">
        <f t="shared" si="17"/>
        <v>1.8699910952804988</v>
      </c>
      <c r="W62" s="65">
        <f t="shared" si="17"/>
        <v>2.3483365949119372</v>
      </c>
      <c r="X62" s="65">
        <f t="shared" si="17"/>
        <v>1.4705882352941175</v>
      </c>
      <c r="Y62" s="62"/>
      <c r="Z62" s="65">
        <f t="shared" si="18"/>
        <v>1.3197969543147208</v>
      </c>
      <c r="AA62" s="65">
        <f t="shared" si="18"/>
        <v>1.9955654101995564</v>
      </c>
      <c r="AB62" s="65">
        <f t="shared" si="18"/>
        <v>0.74906367041198507</v>
      </c>
      <c r="AD62" s="9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"/>
    </row>
    <row r="63" spans="1:57" ht="15" customHeight="1" x14ac:dyDescent="0.25">
      <c r="A63" s="4" t="s">
        <v>59</v>
      </c>
      <c r="B63" s="65">
        <f t="shared" si="12"/>
        <v>7.8846153846153841</v>
      </c>
      <c r="C63" s="65">
        <f t="shared" si="12"/>
        <v>9.7075295581829497</v>
      </c>
      <c r="D63" s="65">
        <f t="shared" si="12"/>
        <v>5.9484467944481167</v>
      </c>
      <c r="E63" s="62"/>
      <c r="F63" s="65">
        <f t="shared" si="13"/>
        <v>8.7829360100376412</v>
      </c>
      <c r="G63" s="65">
        <f t="shared" si="13"/>
        <v>10.204081632653061</v>
      </c>
      <c r="H63" s="65">
        <f t="shared" si="13"/>
        <v>7.02247191011236</v>
      </c>
      <c r="I63" s="62"/>
      <c r="J63" s="65">
        <f t="shared" si="14"/>
        <v>12.201591511936339</v>
      </c>
      <c r="K63" s="65">
        <f t="shared" si="14"/>
        <v>14.936708860759493</v>
      </c>
      <c r="L63" s="65">
        <f t="shared" si="14"/>
        <v>9.1922005571030638</v>
      </c>
      <c r="M63" s="62"/>
      <c r="N63" s="65">
        <f t="shared" si="15"/>
        <v>6.3618290258449299</v>
      </c>
      <c r="O63" s="65">
        <f t="shared" si="15"/>
        <v>8.7591240875912408</v>
      </c>
      <c r="P63" s="65">
        <f t="shared" si="15"/>
        <v>3.4934497816593884</v>
      </c>
      <c r="Q63" s="62"/>
      <c r="R63" s="65">
        <f t="shared" si="16"/>
        <v>8.015267175572518</v>
      </c>
      <c r="S63" s="65">
        <f t="shared" si="16"/>
        <v>9.4827586206896548</v>
      </c>
      <c r="T63" s="65">
        <f t="shared" si="16"/>
        <v>6.8493150684931505</v>
      </c>
      <c r="U63" s="62"/>
      <c r="V63" s="65">
        <f t="shared" si="17"/>
        <v>2.7108433734939759</v>
      </c>
      <c r="W63" s="65">
        <f t="shared" si="17"/>
        <v>2.9585798816568047</v>
      </c>
      <c r="X63" s="65">
        <f t="shared" si="17"/>
        <v>2.4539877300613497</v>
      </c>
      <c r="Y63" s="62"/>
      <c r="Z63" s="65">
        <f t="shared" si="18"/>
        <v>0.47619047619047622</v>
      </c>
      <c r="AA63" s="65">
        <f t="shared" si="18"/>
        <v>1.0416666666666665</v>
      </c>
      <c r="AB63" s="65">
        <f t="shared" si="18"/>
        <v>0</v>
      </c>
      <c r="AD63" s="9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"/>
    </row>
    <row r="64" spans="1:57" ht="15" customHeight="1" x14ac:dyDescent="0.25">
      <c r="A64" s="4" t="s">
        <v>60</v>
      </c>
      <c r="B64" s="65">
        <f t="shared" si="12"/>
        <v>6.0842643693633063</v>
      </c>
      <c r="C64" s="65">
        <f t="shared" si="12"/>
        <v>8.0099778270509976</v>
      </c>
      <c r="D64" s="65">
        <f t="shared" si="12"/>
        <v>4.2658989793247848</v>
      </c>
      <c r="E64" s="62"/>
      <c r="F64" s="65">
        <f t="shared" si="13"/>
        <v>8.9108910891089099</v>
      </c>
      <c r="G64" s="65">
        <f t="shared" si="13"/>
        <v>10.554951033732319</v>
      </c>
      <c r="H64" s="65">
        <f t="shared" si="13"/>
        <v>7.2302558398220249</v>
      </c>
      <c r="I64" s="62"/>
      <c r="J64" s="65">
        <f t="shared" si="14"/>
        <v>8.024275118004045</v>
      </c>
      <c r="K64" s="65">
        <f t="shared" si="14"/>
        <v>9.7297297297297298</v>
      </c>
      <c r="L64" s="65">
        <f t="shared" si="14"/>
        <v>6.3257065948855997</v>
      </c>
      <c r="M64" s="62"/>
      <c r="N64" s="65">
        <f t="shared" si="15"/>
        <v>5.7936507936507935</v>
      </c>
      <c r="O64" s="65">
        <f t="shared" si="15"/>
        <v>7.8817733990147785</v>
      </c>
      <c r="P64" s="65">
        <f t="shared" si="15"/>
        <v>3.8402457757296471</v>
      </c>
      <c r="Q64" s="62"/>
      <c r="R64" s="65">
        <f t="shared" si="16"/>
        <v>4.2810985460420028</v>
      </c>
      <c r="S64" s="65">
        <f t="shared" si="16"/>
        <v>6.4957264957264966</v>
      </c>
      <c r="T64" s="65">
        <f t="shared" si="16"/>
        <v>2.2970903522205206</v>
      </c>
      <c r="U64" s="62"/>
      <c r="V64" s="65">
        <f t="shared" si="17"/>
        <v>4.381161007667032</v>
      </c>
      <c r="W64" s="65">
        <f t="shared" si="17"/>
        <v>6.8965517241379306</v>
      </c>
      <c r="X64" s="65">
        <f t="shared" si="17"/>
        <v>2.0920502092050208</v>
      </c>
      <c r="Y64" s="62"/>
      <c r="Z64" s="65">
        <f t="shared" si="18"/>
        <v>0.69735006973500702</v>
      </c>
      <c r="AA64" s="65">
        <f t="shared" si="18"/>
        <v>1.25</v>
      </c>
      <c r="AB64" s="65">
        <f t="shared" si="18"/>
        <v>0.25188916876574308</v>
      </c>
      <c r="AD64" s="9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"/>
    </row>
    <row r="65" spans="1:57" ht="15" customHeight="1" x14ac:dyDescent="0.25">
      <c r="A65" s="4" t="s">
        <v>61</v>
      </c>
      <c r="B65" s="65">
        <f t="shared" si="12"/>
        <v>4.0361445783132526</v>
      </c>
      <c r="C65" s="65">
        <f t="shared" si="12"/>
        <v>6.1038961038961039</v>
      </c>
      <c r="D65" s="65">
        <f t="shared" si="12"/>
        <v>2.2471910112359552</v>
      </c>
      <c r="E65" s="62"/>
      <c r="F65" s="65">
        <f t="shared" si="13"/>
        <v>3.9840637450199203</v>
      </c>
      <c r="G65" s="65">
        <f t="shared" si="13"/>
        <v>6.3241106719367588</v>
      </c>
      <c r="H65" s="65">
        <f t="shared" si="13"/>
        <v>1.6064257028112447</v>
      </c>
      <c r="I65" s="62"/>
      <c r="J65" s="65">
        <f t="shared" si="14"/>
        <v>5.4054054054054053</v>
      </c>
      <c r="K65" s="65">
        <f t="shared" si="14"/>
        <v>7.8431372549019605</v>
      </c>
      <c r="L65" s="65">
        <f t="shared" si="14"/>
        <v>3.3333333333333335</v>
      </c>
      <c r="M65" s="62"/>
      <c r="N65" s="65">
        <f t="shared" si="15"/>
        <v>5.6179775280898872</v>
      </c>
      <c r="O65" s="65">
        <f t="shared" si="15"/>
        <v>9.375</v>
      </c>
      <c r="P65" s="65">
        <f t="shared" si="15"/>
        <v>2.1582733812949639</v>
      </c>
      <c r="Q65" s="62"/>
      <c r="R65" s="65">
        <f t="shared" si="16"/>
        <v>1.8779342723004695</v>
      </c>
      <c r="S65" s="65">
        <f t="shared" si="16"/>
        <v>3.225806451612903</v>
      </c>
      <c r="T65" s="65">
        <f t="shared" si="16"/>
        <v>0.83333333333333337</v>
      </c>
      <c r="U65" s="62"/>
      <c r="V65" s="65">
        <f t="shared" si="17"/>
        <v>3.0150753768844218</v>
      </c>
      <c r="W65" s="65">
        <f t="shared" si="17"/>
        <v>4.5977011494252871</v>
      </c>
      <c r="X65" s="65">
        <f t="shared" si="17"/>
        <v>1.7857142857142856</v>
      </c>
      <c r="Y65" s="62"/>
      <c r="Z65" s="65">
        <f t="shared" si="18"/>
        <v>2.7397260273972601</v>
      </c>
      <c r="AA65" s="65">
        <f t="shared" si="18"/>
        <v>0</v>
      </c>
      <c r="AB65" s="65">
        <f t="shared" si="18"/>
        <v>4.4444444444444446</v>
      </c>
      <c r="AD65" s="9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"/>
    </row>
    <row r="66" spans="1:57" ht="15" customHeight="1" x14ac:dyDescent="0.25">
      <c r="A66" s="93" t="s">
        <v>62</v>
      </c>
      <c r="B66" s="65">
        <f t="shared" si="12"/>
        <v>10.929951690821255</v>
      </c>
      <c r="C66" s="65">
        <f t="shared" si="12"/>
        <v>11.640670132871172</v>
      </c>
      <c r="D66" s="65">
        <f t="shared" si="12"/>
        <v>10.15180265654649</v>
      </c>
      <c r="E66" s="62"/>
      <c r="F66" s="65">
        <f t="shared" si="13"/>
        <v>9.9438652766639937</v>
      </c>
      <c r="G66" s="65">
        <f t="shared" si="13"/>
        <v>10.869565217391305</v>
      </c>
      <c r="H66" s="65">
        <f t="shared" si="13"/>
        <v>8.7971274685816869</v>
      </c>
      <c r="I66" s="62"/>
      <c r="J66" s="65">
        <f t="shared" si="14"/>
        <v>19.934102141680395</v>
      </c>
      <c r="K66" s="65">
        <f t="shared" si="14"/>
        <v>19.726858877086496</v>
      </c>
      <c r="L66" s="65">
        <f t="shared" si="14"/>
        <v>20.18018018018018</v>
      </c>
      <c r="M66" s="62"/>
      <c r="N66" s="65">
        <f t="shared" si="15"/>
        <v>9.2857142857142865</v>
      </c>
      <c r="O66" s="65">
        <f t="shared" si="15"/>
        <v>10.619469026548673</v>
      </c>
      <c r="P66" s="65">
        <f t="shared" si="15"/>
        <v>7.731958762886598</v>
      </c>
      <c r="Q66" s="62"/>
      <c r="R66" s="65">
        <f t="shared" si="16"/>
        <v>12.552891396332862</v>
      </c>
      <c r="S66" s="65">
        <f t="shared" si="16"/>
        <v>13.611111111111111</v>
      </c>
      <c r="T66" s="65">
        <f t="shared" si="16"/>
        <v>11.461318051575931</v>
      </c>
      <c r="U66" s="62"/>
      <c r="V66" s="65">
        <f t="shared" si="17"/>
        <v>7.9696394686907022</v>
      </c>
      <c r="W66" s="65">
        <f t="shared" si="17"/>
        <v>7.7212806026365346</v>
      </c>
      <c r="X66" s="65">
        <f t="shared" si="17"/>
        <v>8.2217973231357551</v>
      </c>
      <c r="Y66" s="62"/>
      <c r="Z66" s="65">
        <f t="shared" si="18"/>
        <v>2.1151586368977675</v>
      </c>
      <c r="AA66" s="65">
        <f t="shared" si="18"/>
        <v>2.6829268292682928</v>
      </c>
      <c r="AB66" s="65">
        <f t="shared" si="18"/>
        <v>1.5873015873015872</v>
      </c>
      <c r="AD66" s="9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"/>
    </row>
    <row r="67" spans="1:57" ht="15" customHeight="1" x14ac:dyDescent="0.25">
      <c r="A67" s="4" t="s">
        <v>63</v>
      </c>
      <c r="B67" s="65">
        <f t="shared" si="12"/>
        <v>3.8150289017341041</v>
      </c>
      <c r="C67" s="65">
        <f t="shared" si="12"/>
        <v>4.6563192904656319</v>
      </c>
      <c r="D67" s="65">
        <f t="shared" si="12"/>
        <v>2.8985507246376812</v>
      </c>
      <c r="E67" s="62"/>
      <c r="F67" s="65">
        <f t="shared" si="13"/>
        <v>7.2815533980582519</v>
      </c>
      <c r="G67" s="65">
        <f t="shared" si="13"/>
        <v>8.5714285714285712</v>
      </c>
      <c r="H67" s="65">
        <f t="shared" si="13"/>
        <v>5.9405940594059405</v>
      </c>
      <c r="I67" s="62"/>
      <c r="J67" s="65">
        <f t="shared" si="14"/>
        <v>6.3380281690140841</v>
      </c>
      <c r="K67" s="65">
        <f t="shared" si="14"/>
        <v>10.9375</v>
      </c>
      <c r="L67" s="65">
        <f t="shared" si="14"/>
        <v>2.5641025641025639</v>
      </c>
      <c r="M67" s="62"/>
      <c r="N67" s="65">
        <f t="shared" si="15"/>
        <v>3.7037037037037033</v>
      </c>
      <c r="O67" s="65">
        <f t="shared" si="15"/>
        <v>2.9411764705882351</v>
      </c>
      <c r="P67" s="65">
        <f t="shared" si="15"/>
        <v>4.4776119402985071</v>
      </c>
      <c r="Q67" s="62"/>
      <c r="R67" s="65">
        <f t="shared" si="16"/>
        <v>3.1496062992125982</v>
      </c>
      <c r="S67" s="65">
        <f t="shared" si="16"/>
        <v>4.10958904109589</v>
      </c>
      <c r="T67" s="65">
        <f t="shared" si="16"/>
        <v>1.8518518518518516</v>
      </c>
      <c r="U67" s="62"/>
      <c r="V67" s="65">
        <f t="shared" si="17"/>
        <v>0</v>
      </c>
      <c r="W67" s="65">
        <f t="shared" si="17"/>
        <v>0</v>
      </c>
      <c r="X67" s="65">
        <f t="shared" si="17"/>
        <v>0</v>
      </c>
      <c r="Y67" s="62"/>
      <c r="Z67" s="65">
        <f t="shared" si="18"/>
        <v>0</v>
      </c>
      <c r="AA67" s="65">
        <f t="shared" si="18"/>
        <v>0</v>
      </c>
      <c r="AB67" s="65">
        <f t="shared" si="18"/>
        <v>0</v>
      </c>
      <c r="AD67" s="9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"/>
    </row>
    <row r="68" spans="1:57" ht="15" customHeight="1" x14ac:dyDescent="0.25">
      <c r="A68" s="4" t="s">
        <v>64</v>
      </c>
      <c r="B68" s="65">
        <f t="shared" si="12"/>
        <v>2.8227256382596191</v>
      </c>
      <c r="C68" s="65">
        <f t="shared" si="12"/>
        <v>3.374709076803724</v>
      </c>
      <c r="D68" s="65">
        <f t="shared" si="12"/>
        <v>2.3458445040214477</v>
      </c>
      <c r="E68" s="62"/>
      <c r="F68" s="65">
        <f t="shared" si="13"/>
        <v>5.0228310502283104</v>
      </c>
      <c r="G68" s="65">
        <f t="shared" si="13"/>
        <v>6.7741935483870979</v>
      </c>
      <c r="H68" s="65">
        <f t="shared" si="13"/>
        <v>3.4582132564841501</v>
      </c>
      <c r="I68" s="62"/>
      <c r="J68" s="65">
        <f t="shared" si="14"/>
        <v>4.7463175122749588</v>
      </c>
      <c r="K68" s="65">
        <f t="shared" si="14"/>
        <v>4.6511627906976747</v>
      </c>
      <c r="L68" s="65">
        <f t="shared" si="14"/>
        <v>4.838709677419355</v>
      </c>
      <c r="M68" s="62"/>
      <c r="N68" s="65">
        <f t="shared" si="15"/>
        <v>1.9197207678883073</v>
      </c>
      <c r="O68" s="65">
        <f t="shared" si="15"/>
        <v>2.0618556701030926</v>
      </c>
      <c r="P68" s="65">
        <f t="shared" si="15"/>
        <v>1.773049645390071</v>
      </c>
      <c r="Q68" s="62"/>
      <c r="R68" s="65">
        <f t="shared" si="16"/>
        <v>3.301540719002201</v>
      </c>
      <c r="S68" s="65">
        <f t="shared" si="16"/>
        <v>3.7337662337662336</v>
      </c>
      <c r="T68" s="65">
        <f t="shared" si="16"/>
        <v>2.9451137884872822</v>
      </c>
      <c r="U68" s="62"/>
      <c r="V68" s="65">
        <f t="shared" si="17"/>
        <v>1.3698630136986301</v>
      </c>
      <c r="W68" s="65">
        <f t="shared" si="17"/>
        <v>1.0544815465729349</v>
      </c>
      <c r="X68" s="65">
        <f t="shared" si="17"/>
        <v>1.6369047619047621</v>
      </c>
      <c r="Y68" s="62"/>
      <c r="Z68" s="65">
        <f t="shared" si="18"/>
        <v>1.9695613249776187</v>
      </c>
      <c r="AA68" s="65">
        <f t="shared" si="18"/>
        <v>3.4623217922606928</v>
      </c>
      <c r="AB68" s="65">
        <f t="shared" si="18"/>
        <v>0.79872204472843444</v>
      </c>
      <c r="AD68" s="9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"/>
    </row>
    <row r="69" spans="1:57" ht="15" customHeight="1" x14ac:dyDescent="0.25">
      <c r="A69" s="4" t="s">
        <v>65</v>
      </c>
      <c r="B69" s="65">
        <f t="shared" si="12"/>
        <v>14.473684210526317</v>
      </c>
      <c r="C69" s="65">
        <f t="shared" si="12"/>
        <v>14.2578125</v>
      </c>
      <c r="D69" s="65">
        <f t="shared" si="12"/>
        <v>14.673913043478262</v>
      </c>
      <c r="E69" s="62"/>
      <c r="F69" s="65">
        <f t="shared" si="13"/>
        <v>17.094017094017094</v>
      </c>
      <c r="G69" s="65">
        <f t="shared" si="13"/>
        <v>15.300546448087433</v>
      </c>
      <c r="H69" s="65">
        <f t="shared" si="13"/>
        <v>19.047619047619047</v>
      </c>
      <c r="I69" s="62"/>
      <c r="J69" s="65">
        <f t="shared" si="14"/>
        <v>11.818181818181818</v>
      </c>
      <c r="K69" s="65">
        <f t="shared" si="14"/>
        <v>11.881188118811881</v>
      </c>
      <c r="L69" s="65">
        <f t="shared" si="14"/>
        <v>11.76470588235294</v>
      </c>
      <c r="M69" s="62"/>
      <c r="N69" s="65">
        <f t="shared" si="15"/>
        <v>15.135135135135137</v>
      </c>
      <c r="O69" s="65">
        <f t="shared" si="15"/>
        <v>16.129032258064516</v>
      </c>
      <c r="P69" s="65">
        <f t="shared" si="15"/>
        <v>14.130434782608695</v>
      </c>
      <c r="Q69" s="62"/>
      <c r="R69" s="65">
        <f t="shared" si="16"/>
        <v>11.940298507462686</v>
      </c>
      <c r="S69" s="65">
        <f t="shared" si="16"/>
        <v>13.333333333333334</v>
      </c>
      <c r="T69" s="65">
        <f t="shared" si="16"/>
        <v>10.810810810810811</v>
      </c>
      <c r="U69" s="62"/>
      <c r="V69" s="65">
        <f t="shared" si="17"/>
        <v>13.20754716981132</v>
      </c>
      <c r="W69" s="65">
        <f t="shared" si="17"/>
        <v>11.76470588235294</v>
      </c>
      <c r="X69" s="65">
        <f t="shared" si="17"/>
        <v>14.545454545454545</v>
      </c>
      <c r="Y69" s="62"/>
      <c r="Z69" s="65">
        <f t="shared" si="18"/>
        <v>14.705882352941178</v>
      </c>
      <c r="AA69" s="65">
        <f t="shared" si="18"/>
        <v>16.666666666666664</v>
      </c>
      <c r="AB69" s="65">
        <f t="shared" si="18"/>
        <v>13.636363636363635</v>
      </c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</row>
    <row r="70" spans="1:57" ht="15" customHeight="1" x14ac:dyDescent="0.25">
      <c r="A70" s="4" t="s">
        <v>66</v>
      </c>
      <c r="B70" s="65">
        <f t="shared" si="12"/>
        <v>12.232720039781203</v>
      </c>
      <c r="C70" s="65">
        <f t="shared" si="12"/>
        <v>13.966480446927374</v>
      </c>
      <c r="D70" s="65">
        <f t="shared" si="12"/>
        <v>10.245464247598719</v>
      </c>
      <c r="E70" s="62"/>
      <c r="F70" s="65">
        <f t="shared" si="13"/>
        <v>16.940789473684212</v>
      </c>
      <c r="G70" s="65">
        <f t="shared" si="13"/>
        <v>15.844155844155845</v>
      </c>
      <c r="H70" s="65">
        <f t="shared" si="13"/>
        <v>18.834080717488789</v>
      </c>
      <c r="I70" s="62"/>
      <c r="J70" s="65">
        <f t="shared" si="14"/>
        <v>13.698630136986301</v>
      </c>
      <c r="K70" s="65">
        <f t="shared" si="14"/>
        <v>14.213197969543149</v>
      </c>
      <c r="L70" s="65">
        <f t="shared" si="14"/>
        <v>13.095238095238097</v>
      </c>
      <c r="M70" s="62"/>
      <c r="N70" s="65">
        <f t="shared" si="15"/>
        <v>16.111111111111111</v>
      </c>
      <c r="O70" s="65">
        <f t="shared" si="15"/>
        <v>20.87912087912088</v>
      </c>
      <c r="P70" s="65">
        <f t="shared" si="15"/>
        <v>11.235955056179774</v>
      </c>
      <c r="Q70" s="62"/>
      <c r="R70" s="65">
        <f t="shared" si="16"/>
        <v>7.4509803921568629</v>
      </c>
      <c r="S70" s="65">
        <f t="shared" si="16"/>
        <v>9.6</v>
      </c>
      <c r="T70" s="65">
        <f t="shared" si="16"/>
        <v>5.384615384615385</v>
      </c>
      <c r="U70" s="62"/>
      <c r="V70" s="65">
        <f t="shared" si="17"/>
        <v>4.8672566371681416</v>
      </c>
      <c r="W70" s="65">
        <f t="shared" si="17"/>
        <v>8.3333333333333321</v>
      </c>
      <c r="X70" s="65">
        <f t="shared" si="17"/>
        <v>1.6949152542372881</v>
      </c>
      <c r="Y70" s="62"/>
      <c r="Z70" s="65">
        <f t="shared" si="18"/>
        <v>2.5380710659898478</v>
      </c>
      <c r="AA70" s="65">
        <f t="shared" si="18"/>
        <v>2.5974025974025974</v>
      </c>
      <c r="AB70" s="65">
        <f t="shared" si="18"/>
        <v>2.5</v>
      </c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</row>
    <row r="71" spans="1:57" ht="15" customHeight="1" x14ac:dyDescent="0.25">
      <c r="A71" s="4" t="s">
        <v>67</v>
      </c>
      <c r="B71" s="65">
        <f t="shared" ref="B71:D81" si="19">+B29/AE29*100</f>
        <v>8.1391304347826079</v>
      </c>
      <c r="C71" s="65">
        <f t="shared" si="19"/>
        <v>10.013623978201634</v>
      </c>
      <c r="D71" s="65">
        <f t="shared" si="19"/>
        <v>6.1833688699360341</v>
      </c>
      <c r="E71" s="62"/>
      <c r="F71" s="65">
        <f t="shared" ref="F71:H81" si="20">+F29/AI29*100</f>
        <v>6.8750000000000009</v>
      </c>
      <c r="G71" s="65">
        <f t="shared" si="20"/>
        <v>9.8265895953757223</v>
      </c>
      <c r="H71" s="65">
        <f t="shared" si="20"/>
        <v>3.4013605442176873</v>
      </c>
      <c r="I71" s="62"/>
      <c r="J71" s="65">
        <f t="shared" ref="J71:L81" si="21">+J29/AM29*100</f>
        <v>11.260504201680673</v>
      </c>
      <c r="K71" s="65">
        <f t="shared" si="21"/>
        <v>13.504823151125404</v>
      </c>
      <c r="L71" s="65">
        <f t="shared" si="21"/>
        <v>8.8028169014084501</v>
      </c>
      <c r="M71" s="62"/>
      <c r="N71" s="65">
        <f t="shared" ref="N71:P81" si="22">+N29/AQ29*100</f>
        <v>11.153119092627598</v>
      </c>
      <c r="O71" s="65">
        <f t="shared" si="22"/>
        <v>11.940298507462686</v>
      </c>
      <c r="P71" s="65">
        <f t="shared" si="22"/>
        <v>10.344827586206897</v>
      </c>
      <c r="Q71" s="62"/>
      <c r="R71" s="65">
        <f t="shared" ref="R71:T81" si="23">+R29/AU29*100</f>
        <v>5.0125313283208017</v>
      </c>
      <c r="S71" s="65">
        <f t="shared" si="23"/>
        <v>6.091370558375635</v>
      </c>
      <c r="T71" s="65">
        <f t="shared" si="23"/>
        <v>3.9603960396039604</v>
      </c>
      <c r="U71" s="62"/>
      <c r="V71" s="65">
        <f t="shared" ref="V71:X81" si="24">+V29/AY29*100</f>
        <v>5.9125964010282779</v>
      </c>
      <c r="W71" s="65">
        <f t="shared" si="24"/>
        <v>7.0707070707070701</v>
      </c>
      <c r="X71" s="65">
        <f t="shared" si="24"/>
        <v>4.7120418848167542</v>
      </c>
      <c r="Y71" s="62"/>
      <c r="Z71" s="65">
        <f t="shared" ref="Z71:AB81" si="25">+Z29/BC29*100</f>
        <v>6.5015479876160995</v>
      </c>
      <c r="AA71" s="65">
        <f t="shared" si="25"/>
        <v>8.7837837837837842</v>
      </c>
      <c r="AB71" s="65">
        <f t="shared" si="25"/>
        <v>4.5714285714285712</v>
      </c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</row>
    <row r="72" spans="1:57" ht="15" customHeight="1" x14ac:dyDescent="0.25">
      <c r="A72" s="4" t="s">
        <v>68</v>
      </c>
      <c r="B72" s="65">
        <f t="shared" si="19"/>
        <v>5.9071729957805905</v>
      </c>
      <c r="C72" s="65">
        <f t="shared" si="19"/>
        <v>8.0753701211305504</v>
      </c>
      <c r="D72" s="65">
        <f t="shared" si="19"/>
        <v>3.5346097201767304</v>
      </c>
      <c r="E72" s="62"/>
      <c r="F72" s="65">
        <f t="shared" si="20"/>
        <v>6.7132867132867133</v>
      </c>
      <c r="G72" s="65">
        <f t="shared" si="20"/>
        <v>8.25</v>
      </c>
      <c r="H72" s="65">
        <f t="shared" si="20"/>
        <v>4.7619047619047619</v>
      </c>
      <c r="I72" s="62"/>
      <c r="J72" s="65">
        <f t="shared" si="21"/>
        <v>9.477124183006536</v>
      </c>
      <c r="K72" s="65">
        <f t="shared" si="21"/>
        <v>13.354037267080745</v>
      </c>
      <c r="L72" s="65">
        <f t="shared" si="21"/>
        <v>5.1724137931034484</v>
      </c>
      <c r="M72" s="62"/>
      <c r="N72" s="65">
        <f t="shared" si="22"/>
        <v>7.2463768115942031</v>
      </c>
      <c r="O72" s="65">
        <f t="shared" si="22"/>
        <v>10.080645161290322</v>
      </c>
      <c r="P72" s="65">
        <f t="shared" si="22"/>
        <v>4.2553191489361701</v>
      </c>
      <c r="Q72" s="62"/>
      <c r="R72" s="65">
        <f t="shared" si="23"/>
        <v>3.007518796992481</v>
      </c>
      <c r="S72" s="65">
        <f t="shared" si="23"/>
        <v>5.4187192118226601</v>
      </c>
      <c r="T72" s="65">
        <f t="shared" si="23"/>
        <v>0.51020408163265307</v>
      </c>
      <c r="U72" s="62"/>
      <c r="V72" s="65">
        <f t="shared" si="24"/>
        <v>3.6144578313253009</v>
      </c>
      <c r="W72" s="65">
        <f t="shared" si="24"/>
        <v>4.375</v>
      </c>
      <c r="X72" s="65">
        <f t="shared" si="24"/>
        <v>2.9069767441860463</v>
      </c>
      <c r="Y72" s="62"/>
      <c r="Z72" s="65">
        <f t="shared" si="25"/>
        <v>0.99009900990099009</v>
      </c>
      <c r="AA72" s="65">
        <f t="shared" si="25"/>
        <v>0.65359477124183007</v>
      </c>
      <c r="AB72" s="65">
        <f t="shared" si="25"/>
        <v>1.3333333333333335</v>
      </c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</row>
    <row r="73" spans="1:57" ht="15" customHeight="1" x14ac:dyDescent="0.25">
      <c r="A73" s="4" t="s">
        <v>69</v>
      </c>
      <c r="B73" s="65">
        <f t="shared" si="19"/>
        <v>3.9667306461932181</v>
      </c>
      <c r="C73" s="65">
        <f t="shared" si="19"/>
        <v>5.4333764553686938</v>
      </c>
      <c r="D73" s="65">
        <f t="shared" si="19"/>
        <v>2.5316455696202533</v>
      </c>
      <c r="E73" s="62"/>
      <c r="F73" s="65">
        <f t="shared" si="20"/>
        <v>7.4585635359116029</v>
      </c>
      <c r="G73" s="65">
        <f t="shared" si="20"/>
        <v>9.0425531914893629</v>
      </c>
      <c r="H73" s="65">
        <f t="shared" si="20"/>
        <v>5.7471264367816088</v>
      </c>
      <c r="I73" s="62"/>
      <c r="J73" s="65">
        <f t="shared" si="21"/>
        <v>6.666666666666667</v>
      </c>
      <c r="K73" s="65">
        <f t="shared" si="21"/>
        <v>11.333333333333332</v>
      </c>
      <c r="L73" s="65">
        <f t="shared" si="21"/>
        <v>2.4242424242424243</v>
      </c>
      <c r="M73" s="62"/>
      <c r="N73" s="65">
        <f t="shared" si="22"/>
        <v>0.64724919093851141</v>
      </c>
      <c r="O73" s="65">
        <f t="shared" si="22"/>
        <v>0</v>
      </c>
      <c r="P73" s="65">
        <f t="shared" si="22"/>
        <v>1.2345679012345678</v>
      </c>
      <c r="Q73" s="62"/>
      <c r="R73" s="65">
        <f t="shared" si="23"/>
        <v>4.3824701195219129</v>
      </c>
      <c r="S73" s="65">
        <f t="shared" si="23"/>
        <v>5.785123966942149</v>
      </c>
      <c r="T73" s="65">
        <f t="shared" si="23"/>
        <v>3.0769230769230771</v>
      </c>
      <c r="U73" s="62"/>
      <c r="V73" s="65">
        <f t="shared" si="24"/>
        <v>0.47619047619047622</v>
      </c>
      <c r="W73" s="65">
        <f t="shared" si="24"/>
        <v>0.95238095238095244</v>
      </c>
      <c r="X73" s="65">
        <f t="shared" si="24"/>
        <v>0</v>
      </c>
      <c r="Y73" s="62"/>
      <c r="Z73" s="65">
        <f t="shared" si="25"/>
        <v>0</v>
      </c>
      <c r="AA73" s="65">
        <f t="shared" si="25"/>
        <v>0</v>
      </c>
      <c r="AB73" s="65">
        <f t="shared" si="25"/>
        <v>0</v>
      </c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</row>
    <row r="74" spans="1:57" ht="15" customHeight="1" x14ac:dyDescent="0.25">
      <c r="A74" s="4" t="s">
        <v>70</v>
      </c>
      <c r="B74" s="65">
        <f t="shared" si="19"/>
        <v>6.1601642710472273</v>
      </c>
      <c r="C74" s="65">
        <f t="shared" si="19"/>
        <v>7.8252032520325194</v>
      </c>
      <c r="D74" s="65">
        <f t="shared" si="19"/>
        <v>4.4605809128630707</v>
      </c>
      <c r="E74" s="62"/>
      <c r="F74" s="65">
        <f t="shared" si="20"/>
        <v>9.1603053435114496</v>
      </c>
      <c r="G74" s="65">
        <f t="shared" si="20"/>
        <v>12.455516014234876</v>
      </c>
      <c r="H74" s="65">
        <f t="shared" si="20"/>
        <v>5.3497942386831276</v>
      </c>
      <c r="I74" s="62"/>
      <c r="J74" s="65">
        <f t="shared" si="21"/>
        <v>10</v>
      </c>
      <c r="K74" s="65">
        <f t="shared" si="21"/>
        <v>10.44776119402985</v>
      </c>
      <c r="L74" s="65">
        <f t="shared" si="21"/>
        <v>9.433962264150944</v>
      </c>
      <c r="M74" s="62"/>
      <c r="N74" s="65">
        <f t="shared" si="22"/>
        <v>4.8929663608562688</v>
      </c>
      <c r="O74" s="65">
        <f t="shared" si="22"/>
        <v>6.7073170731707323</v>
      </c>
      <c r="P74" s="65">
        <f t="shared" si="22"/>
        <v>3.0674846625766872</v>
      </c>
      <c r="Q74" s="62"/>
      <c r="R74" s="65">
        <f t="shared" si="23"/>
        <v>4.1208791208791204</v>
      </c>
      <c r="S74" s="65">
        <f t="shared" si="23"/>
        <v>5.7142857142857144</v>
      </c>
      <c r="T74" s="65">
        <f t="shared" si="23"/>
        <v>2.6455026455026456</v>
      </c>
      <c r="U74" s="62"/>
      <c r="V74" s="65">
        <f t="shared" si="24"/>
        <v>1.9801980198019802</v>
      </c>
      <c r="W74" s="65">
        <f t="shared" si="24"/>
        <v>0</v>
      </c>
      <c r="X74" s="65">
        <f t="shared" si="24"/>
        <v>3.3333333333333335</v>
      </c>
      <c r="Y74" s="62"/>
      <c r="Z74" s="65">
        <f t="shared" si="25"/>
        <v>0.58479532163742687</v>
      </c>
      <c r="AA74" s="65">
        <f t="shared" si="25"/>
        <v>0</v>
      </c>
      <c r="AB74" s="65">
        <f t="shared" si="25"/>
        <v>1.1111111111111112</v>
      </c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</row>
    <row r="75" spans="1:57" ht="15" customHeight="1" x14ac:dyDescent="0.25">
      <c r="A75" s="4" t="s">
        <v>71</v>
      </c>
      <c r="B75" s="65">
        <f t="shared" si="19"/>
        <v>4.7058823529411766</v>
      </c>
      <c r="C75" s="65">
        <f t="shared" si="19"/>
        <v>5.9329320722269996</v>
      </c>
      <c r="D75" s="65">
        <f t="shared" si="19"/>
        <v>3.4452296819787986</v>
      </c>
      <c r="E75" s="62"/>
      <c r="F75" s="65">
        <f t="shared" si="20"/>
        <v>7.0306038047973534</v>
      </c>
      <c r="G75" s="65">
        <f t="shared" si="20"/>
        <v>8.5007727975270484</v>
      </c>
      <c r="H75" s="65">
        <f t="shared" si="20"/>
        <v>5.3380782918149468</v>
      </c>
      <c r="I75" s="62"/>
      <c r="J75" s="65">
        <f t="shared" si="21"/>
        <v>6.7741935483870979</v>
      </c>
      <c r="K75" s="65">
        <f t="shared" si="21"/>
        <v>8.0082135523613953</v>
      </c>
      <c r="L75" s="65">
        <f t="shared" si="21"/>
        <v>5.4176072234762982</v>
      </c>
      <c r="M75" s="62"/>
      <c r="N75" s="65">
        <f t="shared" si="22"/>
        <v>4.6913580246913584</v>
      </c>
      <c r="O75" s="65">
        <f t="shared" si="22"/>
        <v>6.5693430656934311</v>
      </c>
      <c r="P75" s="65">
        <f t="shared" si="22"/>
        <v>2.7568922305764412</v>
      </c>
      <c r="Q75" s="62"/>
      <c r="R75" s="65">
        <f t="shared" si="23"/>
        <v>3.0581039755351682</v>
      </c>
      <c r="S75" s="65">
        <f t="shared" si="23"/>
        <v>3.1545741324921135</v>
      </c>
      <c r="T75" s="65">
        <f t="shared" si="23"/>
        <v>2.9673590504451042</v>
      </c>
      <c r="U75" s="62"/>
      <c r="V75" s="65">
        <f t="shared" si="24"/>
        <v>0.71301247771836007</v>
      </c>
      <c r="W75" s="65">
        <f t="shared" si="24"/>
        <v>1.153846153846154</v>
      </c>
      <c r="X75" s="65">
        <f t="shared" si="24"/>
        <v>0.33222591362126247</v>
      </c>
      <c r="Y75" s="62"/>
      <c r="Z75" s="65">
        <f t="shared" si="25"/>
        <v>1.4084507042253522</v>
      </c>
      <c r="AA75" s="65">
        <f t="shared" si="25"/>
        <v>1.9607843137254901</v>
      </c>
      <c r="AB75" s="65">
        <f t="shared" si="25"/>
        <v>0.90090090090090091</v>
      </c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</row>
    <row r="76" spans="1:57" ht="15" customHeight="1" x14ac:dyDescent="0.25">
      <c r="A76" s="4" t="s">
        <v>72</v>
      </c>
      <c r="B76" s="65">
        <f t="shared" si="19"/>
        <v>7.3272026105013346</v>
      </c>
      <c r="C76" s="65">
        <f t="shared" si="19"/>
        <v>10.146627565982405</v>
      </c>
      <c r="D76" s="65">
        <f t="shared" si="19"/>
        <v>4.441776710684274</v>
      </c>
      <c r="E76" s="62"/>
      <c r="F76" s="65">
        <f t="shared" si="20"/>
        <v>10.40582726326743</v>
      </c>
      <c r="G76" s="65">
        <f t="shared" si="20"/>
        <v>13.111545988258316</v>
      </c>
      <c r="H76" s="65">
        <f t="shared" si="20"/>
        <v>7.333333333333333</v>
      </c>
      <c r="I76" s="62"/>
      <c r="J76" s="65">
        <f t="shared" si="21"/>
        <v>10.441767068273093</v>
      </c>
      <c r="K76" s="65">
        <f t="shared" si="21"/>
        <v>13.368983957219251</v>
      </c>
      <c r="L76" s="65">
        <f t="shared" si="21"/>
        <v>7.5067024128686324</v>
      </c>
      <c r="M76" s="62"/>
      <c r="N76" s="65">
        <f t="shared" si="22"/>
        <v>5.4104477611940291</v>
      </c>
      <c r="O76" s="65">
        <f t="shared" si="22"/>
        <v>9.3385214007782107</v>
      </c>
      <c r="P76" s="65">
        <f t="shared" si="22"/>
        <v>1.7921146953405016</v>
      </c>
      <c r="Q76" s="62"/>
      <c r="R76" s="65">
        <f t="shared" si="23"/>
        <v>6.3424947145877377</v>
      </c>
      <c r="S76" s="65">
        <f t="shared" si="23"/>
        <v>10.87866108786611</v>
      </c>
      <c r="T76" s="65">
        <f t="shared" si="23"/>
        <v>1.7094017094017095</v>
      </c>
      <c r="U76" s="62"/>
      <c r="V76" s="65">
        <f t="shared" si="24"/>
        <v>1.6304347826086956</v>
      </c>
      <c r="W76" s="65">
        <f t="shared" si="24"/>
        <v>2.1390374331550799</v>
      </c>
      <c r="X76" s="65">
        <f t="shared" si="24"/>
        <v>1.1049723756906076</v>
      </c>
      <c r="Y76" s="62"/>
      <c r="Z76" s="65">
        <f t="shared" si="25"/>
        <v>1.3986013986013985</v>
      </c>
      <c r="AA76" s="65">
        <f t="shared" si="25"/>
        <v>1.4598540145985401</v>
      </c>
      <c r="AB76" s="65">
        <f t="shared" si="25"/>
        <v>1.3422818791946309</v>
      </c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</row>
    <row r="77" spans="1:57" ht="15" customHeight="1" x14ac:dyDescent="0.25">
      <c r="A77" s="4" t="s">
        <v>73</v>
      </c>
      <c r="B77" s="65">
        <f t="shared" si="19"/>
        <v>8.1102362204724407</v>
      </c>
      <c r="C77" s="65">
        <f t="shared" si="19"/>
        <v>9.3457943925233646</v>
      </c>
      <c r="D77" s="65">
        <f t="shared" si="19"/>
        <v>6.8471337579617835</v>
      </c>
      <c r="E77" s="62"/>
      <c r="F77" s="65">
        <f t="shared" si="20"/>
        <v>9.25</v>
      </c>
      <c r="G77" s="65">
        <f t="shared" si="20"/>
        <v>9.0476190476190474</v>
      </c>
      <c r="H77" s="65">
        <f t="shared" si="20"/>
        <v>9.4736842105263168</v>
      </c>
      <c r="I77" s="62"/>
      <c r="J77" s="65">
        <f t="shared" si="21"/>
        <v>14.23076923076923</v>
      </c>
      <c r="K77" s="65">
        <f t="shared" si="21"/>
        <v>16.788321167883211</v>
      </c>
      <c r="L77" s="65">
        <f t="shared" si="21"/>
        <v>11.38211382113821</v>
      </c>
      <c r="M77" s="62"/>
      <c r="N77" s="65">
        <f t="shared" si="22"/>
        <v>9.0322580645161281</v>
      </c>
      <c r="O77" s="65">
        <f t="shared" si="22"/>
        <v>10.95890410958904</v>
      </c>
      <c r="P77" s="65">
        <f t="shared" si="22"/>
        <v>7.3170731707317067</v>
      </c>
      <c r="Q77" s="62"/>
      <c r="R77" s="65">
        <f t="shared" si="23"/>
        <v>5.6122448979591839</v>
      </c>
      <c r="S77" s="65">
        <f t="shared" si="23"/>
        <v>8.8888888888888893</v>
      </c>
      <c r="T77" s="65">
        <f t="shared" si="23"/>
        <v>2.8301886792452833</v>
      </c>
      <c r="U77" s="62"/>
      <c r="V77" s="65">
        <f t="shared" si="24"/>
        <v>2.4539877300613497</v>
      </c>
      <c r="W77" s="65">
        <f t="shared" si="24"/>
        <v>2.2727272727272729</v>
      </c>
      <c r="X77" s="65">
        <f t="shared" si="24"/>
        <v>2.666666666666667</v>
      </c>
      <c r="Y77" s="62"/>
      <c r="Z77" s="65">
        <f t="shared" si="25"/>
        <v>0</v>
      </c>
      <c r="AA77" s="65">
        <f t="shared" si="25"/>
        <v>0</v>
      </c>
      <c r="AB77" s="65">
        <f t="shared" si="25"/>
        <v>0</v>
      </c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</row>
    <row r="78" spans="1:57" ht="15" customHeight="1" x14ac:dyDescent="0.25">
      <c r="A78" s="4" t="s">
        <v>74</v>
      </c>
      <c r="B78" s="65">
        <f t="shared" si="19"/>
        <v>7.3652239939255892</v>
      </c>
      <c r="C78" s="65">
        <f t="shared" si="19"/>
        <v>9.1867469879518069</v>
      </c>
      <c r="D78" s="65">
        <f t="shared" si="19"/>
        <v>5.5130168453292496</v>
      </c>
      <c r="E78" s="62"/>
      <c r="F78" s="65">
        <f t="shared" si="20"/>
        <v>13.370473537604457</v>
      </c>
      <c r="G78" s="65">
        <f t="shared" si="20"/>
        <v>14.285714285714285</v>
      </c>
      <c r="H78" s="65">
        <f t="shared" si="20"/>
        <v>12.352941176470589</v>
      </c>
      <c r="I78" s="62"/>
      <c r="J78" s="65">
        <f t="shared" si="21"/>
        <v>10.236220472440944</v>
      </c>
      <c r="K78" s="65">
        <f t="shared" si="21"/>
        <v>12.686567164179104</v>
      </c>
      <c r="L78" s="65">
        <f t="shared" si="21"/>
        <v>7.5</v>
      </c>
      <c r="M78" s="62"/>
      <c r="N78" s="65">
        <f t="shared" si="22"/>
        <v>5.2631578947368416</v>
      </c>
      <c r="O78" s="65">
        <f t="shared" si="22"/>
        <v>8.6206896551724146</v>
      </c>
      <c r="P78" s="65">
        <f t="shared" si="22"/>
        <v>1.7857142857142856</v>
      </c>
      <c r="Q78" s="62"/>
      <c r="R78" s="65">
        <f t="shared" si="23"/>
        <v>5.2884615384615383</v>
      </c>
      <c r="S78" s="65">
        <f t="shared" si="23"/>
        <v>6.666666666666667</v>
      </c>
      <c r="T78" s="65">
        <f t="shared" si="23"/>
        <v>3.8834951456310676</v>
      </c>
      <c r="U78" s="62"/>
      <c r="V78" s="65">
        <f t="shared" si="24"/>
        <v>0</v>
      </c>
      <c r="W78" s="65">
        <f t="shared" si="24"/>
        <v>0</v>
      </c>
      <c r="X78" s="65">
        <f t="shared" si="24"/>
        <v>0</v>
      </c>
      <c r="Y78" s="62"/>
      <c r="Z78" s="65">
        <f t="shared" si="25"/>
        <v>0</v>
      </c>
      <c r="AA78" s="65">
        <f t="shared" si="25"/>
        <v>0</v>
      </c>
      <c r="AB78" s="65">
        <f t="shared" si="25"/>
        <v>0</v>
      </c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</row>
    <row r="79" spans="1:57" ht="15" customHeight="1" x14ac:dyDescent="0.25">
      <c r="A79" s="4" t="s">
        <v>75</v>
      </c>
      <c r="B79" s="65">
        <f t="shared" si="19"/>
        <v>7.1181503732022575</v>
      </c>
      <c r="C79" s="65">
        <f t="shared" si="19"/>
        <v>9.4912680334092645</v>
      </c>
      <c r="D79" s="65">
        <f t="shared" si="19"/>
        <v>4.931794333683106</v>
      </c>
      <c r="E79" s="62"/>
      <c r="F79" s="65">
        <f t="shared" si="20"/>
        <v>9.8081023454157776</v>
      </c>
      <c r="G79" s="65">
        <f t="shared" si="20"/>
        <v>11.989100817438691</v>
      </c>
      <c r="H79" s="65">
        <f t="shared" si="20"/>
        <v>7.4294205052005946</v>
      </c>
      <c r="I79" s="62"/>
      <c r="J79" s="65">
        <f t="shared" si="21"/>
        <v>10.813226094727435</v>
      </c>
      <c r="K79" s="65">
        <f t="shared" si="21"/>
        <v>13.172541743970315</v>
      </c>
      <c r="L79" s="65">
        <f t="shared" si="21"/>
        <v>8.6206896551724146</v>
      </c>
      <c r="M79" s="62"/>
      <c r="N79" s="65">
        <f t="shared" si="22"/>
        <v>7.4034334763948495</v>
      </c>
      <c r="O79" s="65">
        <f t="shared" si="22"/>
        <v>11.214953271028037</v>
      </c>
      <c r="P79" s="65">
        <f t="shared" si="22"/>
        <v>4.1666666666666661</v>
      </c>
      <c r="Q79" s="62"/>
      <c r="R79" s="65">
        <f t="shared" si="23"/>
        <v>3.8716814159292032</v>
      </c>
      <c r="S79" s="65">
        <f t="shared" si="23"/>
        <v>5.2631578947368416</v>
      </c>
      <c r="T79" s="65">
        <f t="shared" si="23"/>
        <v>2.6748971193415638</v>
      </c>
      <c r="U79" s="62"/>
      <c r="V79" s="65">
        <f t="shared" si="24"/>
        <v>3.0744336569579289</v>
      </c>
      <c r="W79" s="65">
        <f t="shared" si="24"/>
        <v>4.4520547945205475</v>
      </c>
      <c r="X79" s="65">
        <f t="shared" si="24"/>
        <v>1.8404907975460123</v>
      </c>
      <c r="Y79" s="62"/>
      <c r="Z79" s="65">
        <f t="shared" si="25"/>
        <v>1.7543859649122806</v>
      </c>
      <c r="AA79" s="65">
        <f t="shared" si="25"/>
        <v>3.5874439461883409</v>
      </c>
      <c r="AB79" s="65">
        <f t="shared" si="25"/>
        <v>0.34482758620689657</v>
      </c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</row>
    <row r="80" spans="1:57" ht="15" customHeight="1" x14ac:dyDescent="0.25">
      <c r="A80" s="4" t="s">
        <v>76</v>
      </c>
      <c r="B80" s="65">
        <f t="shared" si="19"/>
        <v>6.3466232709519943</v>
      </c>
      <c r="C80" s="65">
        <f t="shared" si="19"/>
        <v>6.9407367859049645</v>
      </c>
      <c r="D80" s="65">
        <f t="shared" si="19"/>
        <v>5.7331863285556786</v>
      </c>
      <c r="E80" s="62"/>
      <c r="F80" s="65">
        <f t="shared" si="20"/>
        <v>6.1946902654867255</v>
      </c>
      <c r="G80" s="65">
        <f t="shared" si="20"/>
        <v>6.7542213883677302</v>
      </c>
      <c r="H80" s="65">
        <f t="shared" si="20"/>
        <v>5.5785123966942152</v>
      </c>
      <c r="I80" s="62"/>
      <c r="J80" s="65">
        <f t="shared" si="21"/>
        <v>12.30964467005076</v>
      </c>
      <c r="K80" s="65">
        <f t="shared" si="21"/>
        <v>11.442786069651742</v>
      </c>
      <c r="L80" s="65">
        <f t="shared" si="21"/>
        <v>13.212435233160621</v>
      </c>
      <c r="M80" s="62"/>
      <c r="N80" s="65">
        <f t="shared" si="22"/>
        <v>6.7518248175182478</v>
      </c>
      <c r="O80" s="65">
        <f t="shared" si="22"/>
        <v>9.3984962406015029</v>
      </c>
      <c r="P80" s="65">
        <f t="shared" si="22"/>
        <v>4.2553191489361701</v>
      </c>
      <c r="Q80" s="62"/>
      <c r="R80" s="65">
        <f t="shared" si="23"/>
        <v>3.4246575342465753</v>
      </c>
      <c r="S80" s="65">
        <f t="shared" si="23"/>
        <v>4.7457627118644066</v>
      </c>
      <c r="T80" s="65">
        <f t="shared" si="23"/>
        <v>2.0761245674740483</v>
      </c>
      <c r="U80" s="62"/>
      <c r="V80" s="65">
        <f t="shared" si="24"/>
        <v>3.4739454094292808</v>
      </c>
      <c r="W80" s="65">
        <f t="shared" si="24"/>
        <v>4.1025641025641022</v>
      </c>
      <c r="X80" s="65">
        <f t="shared" si="24"/>
        <v>2.8846153846153846</v>
      </c>
      <c r="Y80" s="62"/>
      <c r="Z80" s="65">
        <f t="shared" si="25"/>
        <v>0.86455331412103753</v>
      </c>
      <c r="AA80" s="65">
        <f t="shared" si="25"/>
        <v>0.5494505494505495</v>
      </c>
      <c r="AB80" s="65">
        <f t="shared" si="25"/>
        <v>1.2121212121212122</v>
      </c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</row>
    <row r="81" spans="1:57" ht="15" customHeight="1" thickBot="1" x14ac:dyDescent="0.3">
      <c r="A81" s="54" t="s">
        <v>77</v>
      </c>
      <c r="B81" s="68">
        <f t="shared" si="19"/>
        <v>8.6900129701686115</v>
      </c>
      <c r="C81" s="68">
        <f t="shared" si="19"/>
        <v>10.256410256410255</v>
      </c>
      <c r="D81" s="68">
        <f t="shared" si="19"/>
        <v>7.3809523809523814</v>
      </c>
      <c r="E81" s="61"/>
      <c r="F81" s="68">
        <f t="shared" si="20"/>
        <v>9.2307692307692317</v>
      </c>
      <c r="G81" s="68">
        <f t="shared" si="20"/>
        <v>12.727272727272727</v>
      </c>
      <c r="H81" s="68">
        <f t="shared" si="20"/>
        <v>6.666666666666667</v>
      </c>
      <c r="I81" s="61"/>
      <c r="J81" s="68">
        <f t="shared" si="21"/>
        <v>10.989010989010989</v>
      </c>
      <c r="K81" s="68">
        <f t="shared" si="21"/>
        <v>11.235955056179774</v>
      </c>
      <c r="L81" s="68">
        <f t="shared" si="21"/>
        <v>10.75268817204301</v>
      </c>
      <c r="M81" s="61"/>
      <c r="N81" s="68">
        <f t="shared" si="22"/>
        <v>12.264150943396226</v>
      </c>
      <c r="O81" s="68">
        <f t="shared" si="22"/>
        <v>15.555555555555555</v>
      </c>
      <c r="P81" s="68">
        <f t="shared" si="22"/>
        <v>9.8360655737704921</v>
      </c>
      <c r="Q81" s="61"/>
      <c r="R81" s="68">
        <f t="shared" si="23"/>
        <v>10.638297872340425</v>
      </c>
      <c r="S81" s="68">
        <f t="shared" si="23"/>
        <v>9.433962264150944</v>
      </c>
      <c r="T81" s="68">
        <f t="shared" si="23"/>
        <v>12.195121951219512</v>
      </c>
      <c r="U81" s="61"/>
      <c r="V81" s="68">
        <f t="shared" si="24"/>
        <v>0</v>
      </c>
      <c r="W81" s="68">
        <f t="shared" si="24"/>
        <v>0</v>
      </c>
      <c r="X81" s="68">
        <f t="shared" si="24"/>
        <v>0</v>
      </c>
      <c r="Y81" s="61"/>
      <c r="Z81" s="68">
        <f t="shared" si="25"/>
        <v>0</v>
      </c>
      <c r="AA81" s="68">
        <f t="shared" si="25"/>
        <v>0</v>
      </c>
      <c r="AB81" s="68">
        <f t="shared" si="25"/>
        <v>0</v>
      </c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</row>
    <row r="82" spans="1:57" ht="15" customHeight="1" x14ac:dyDescent="0.25">
      <c r="A82" s="314" t="s">
        <v>140</v>
      </c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</row>
    <row r="83" spans="1:57" x14ac:dyDescent="0.25">
      <c r="A83" s="328" t="s">
        <v>116</v>
      </c>
      <c r="B83" s="328"/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</row>
    <row r="84" spans="1:57" x14ac:dyDescent="0.25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</row>
    <row r="85" spans="1:57" x14ac:dyDescent="0.25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</row>
    <row r="86" spans="1:57" x14ac:dyDescent="0.25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</row>
    <row r="87" spans="1:57" x14ac:dyDescent="0.25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</row>
    <row r="88" spans="1:57" x14ac:dyDescent="0.25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</row>
    <row r="89" spans="1:57" x14ac:dyDescent="0.25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</row>
    <row r="90" spans="1:57" x14ac:dyDescent="0.25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</row>
    <row r="91" spans="1:57" x14ac:dyDescent="0.25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</row>
    <row r="92" spans="1:57" x14ac:dyDescent="0.25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</row>
    <row r="93" spans="1:57" x14ac:dyDescent="0.25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</row>
    <row r="94" spans="1:57" x14ac:dyDescent="0.25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</row>
    <row r="95" spans="1:57" x14ac:dyDescent="0.25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</row>
    <row r="96" spans="1:57" x14ac:dyDescent="0.25"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</row>
    <row r="97" spans="30:57" x14ac:dyDescent="0.25"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</row>
    <row r="98" spans="30:57" x14ac:dyDescent="0.25"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</row>
    <row r="99" spans="30:57" x14ac:dyDescent="0.25"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</row>
    <row r="100" spans="30:57" x14ac:dyDescent="0.25"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</row>
    <row r="133" spans="57:57" x14ac:dyDescent="0.25">
      <c r="BE133" s="8"/>
    </row>
    <row r="134" spans="57:57" x14ac:dyDescent="0.25">
      <c r="BE134" s="8"/>
    </row>
    <row r="189" spans="57:57" x14ac:dyDescent="0.25">
      <c r="BE189" s="8"/>
    </row>
    <row r="190" spans="57:57" x14ac:dyDescent="0.25">
      <c r="BE190" s="8"/>
    </row>
  </sheetData>
  <mergeCells count="46">
    <mergeCell ref="A45:AB45"/>
    <mergeCell ref="A47:AB47"/>
    <mergeCell ref="A48:AB48"/>
    <mergeCell ref="A50:A51"/>
    <mergeCell ref="B50:D50"/>
    <mergeCell ref="F50:H50"/>
    <mergeCell ref="J50:L50"/>
    <mergeCell ref="N50:P50"/>
    <mergeCell ref="R50:T50"/>
    <mergeCell ref="V50:X50"/>
    <mergeCell ref="Z50:AB50"/>
    <mergeCell ref="A41:AB41"/>
    <mergeCell ref="V8:X8"/>
    <mergeCell ref="Z8:AB8"/>
    <mergeCell ref="A43:AB43"/>
    <mergeCell ref="A44:AB44"/>
    <mergeCell ref="A82:AB82"/>
    <mergeCell ref="A83:AB83"/>
    <mergeCell ref="A1:AB1"/>
    <mergeCell ref="A2:AB2"/>
    <mergeCell ref="A3:AB3"/>
    <mergeCell ref="A4:AB4"/>
    <mergeCell ref="A5:AB5"/>
    <mergeCell ref="A6:AB6"/>
    <mergeCell ref="A46:AB46"/>
    <mergeCell ref="A8:A9"/>
    <mergeCell ref="B8:D8"/>
    <mergeCell ref="F8:H8"/>
    <mergeCell ref="J8:L8"/>
    <mergeCell ref="N8:P8"/>
    <mergeCell ref="R8:T8"/>
    <mergeCell ref="A40:AB40"/>
    <mergeCell ref="AD2:BE2"/>
    <mergeCell ref="AD3:BE3"/>
    <mergeCell ref="AD4:BE4"/>
    <mergeCell ref="AD5:BE5"/>
    <mergeCell ref="AD6:BE6"/>
    <mergeCell ref="AD7:BE7"/>
    <mergeCell ref="AD8:AD9"/>
    <mergeCell ref="AE8:AG8"/>
    <mergeCell ref="AI8:AK8"/>
    <mergeCell ref="AM8:AO8"/>
    <mergeCell ref="AQ8:AS8"/>
    <mergeCell ref="AU8:AW8"/>
    <mergeCell ref="AY8:BA8"/>
    <mergeCell ref="BC8:BE8"/>
  </mergeCells>
  <hyperlinks>
    <hyperlink ref="BG1" r:id="rId1" location="INDICE!A1"/>
    <hyperlink ref="BG43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3" fitToHeight="2" orientation="landscape" r:id="rId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08"/>
  <sheetViews>
    <sheetView zoomScaleNormal="100" zoomScaleSheetLayoutView="100" workbookViewId="0">
      <selection activeCell="BG22" sqref="BG22"/>
    </sheetView>
  </sheetViews>
  <sheetFormatPr baseColWidth="10" defaultColWidth="9.85546875" defaultRowHeight="12.75" x14ac:dyDescent="0.25"/>
  <cols>
    <col min="1" max="1" width="12.85546875" style="4" customWidth="1"/>
    <col min="2" max="2" width="6.42578125" style="24" bestFit="1" customWidth="1"/>
    <col min="3" max="4" width="6.28515625" style="24" bestFit="1" customWidth="1"/>
    <col min="5" max="5" width="1.42578125" style="24" customWidth="1"/>
    <col min="6" max="6" width="6.42578125" style="24" customWidth="1"/>
    <col min="7" max="8" width="5.42578125" style="24" bestFit="1" customWidth="1"/>
    <col min="9" max="9" width="1.42578125" style="24" customWidth="1"/>
    <col min="10" max="12" width="5.5703125" style="24" bestFit="1" customWidth="1"/>
    <col min="13" max="13" width="1.42578125" style="24" customWidth="1"/>
    <col min="14" max="14" width="5.5703125" style="24" customWidth="1"/>
    <col min="15" max="16" width="5.42578125" style="24" bestFit="1" customWidth="1"/>
    <col min="17" max="17" width="1.42578125" style="24" customWidth="1"/>
    <col min="18" max="18" width="5.5703125" style="24" bestFit="1" customWidth="1"/>
    <col min="19" max="19" width="5.42578125" style="24" bestFit="1" customWidth="1"/>
    <col min="20" max="20" width="5.5703125" style="24" bestFit="1" customWidth="1"/>
    <col min="21" max="21" width="1.42578125" style="24" customWidth="1"/>
    <col min="22" max="23" width="5.42578125" style="24" bestFit="1" customWidth="1"/>
    <col min="24" max="24" width="4" style="24" bestFit="1" customWidth="1"/>
    <col min="25" max="25" width="1.42578125" style="24" customWidth="1"/>
    <col min="26" max="26" width="5.140625" style="24" bestFit="1" customWidth="1"/>
    <col min="27" max="27" width="3.7109375" style="24" customWidth="1"/>
    <col min="28" max="28" width="4.5703125" style="24" customWidth="1"/>
    <col min="29" max="29" width="9.85546875" style="24" customWidth="1"/>
    <col min="30" max="30" width="11.42578125" style="8" hidden="1" customWidth="1"/>
    <col min="31" max="33" width="6" style="24" hidden="1" customWidth="1"/>
    <col min="34" max="34" width="1.7109375" style="24" hidden="1" customWidth="1"/>
    <col min="35" max="35" width="5.85546875" style="24" hidden="1" customWidth="1"/>
    <col min="36" max="37" width="5" style="24" hidden="1" customWidth="1"/>
    <col min="38" max="38" width="1.7109375" style="24" hidden="1" customWidth="1"/>
    <col min="39" max="39" width="5.42578125" style="24" hidden="1" customWidth="1"/>
    <col min="40" max="41" width="5" style="24" hidden="1" customWidth="1"/>
    <col min="42" max="42" width="1.7109375" style="24" hidden="1" customWidth="1"/>
    <col min="43" max="45" width="5.140625" style="24" hidden="1" customWidth="1"/>
    <col min="46" max="46" width="1.7109375" style="24" hidden="1" customWidth="1"/>
    <col min="47" max="47" width="5.28515625" style="24" hidden="1" customWidth="1"/>
    <col min="48" max="49" width="5.140625" style="24" hidden="1" customWidth="1"/>
    <col min="50" max="50" width="1.7109375" style="24" hidden="1" customWidth="1"/>
    <col min="51" max="51" width="5.42578125" style="24" hidden="1" customWidth="1"/>
    <col min="52" max="53" width="5" style="24" hidden="1" customWidth="1"/>
    <col min="54" max="54" width="1.7109375" style="24" hidden="1" customWidth="1"/>
    <col min="55" max="56" width="5.42578125" style="24" hidden="1" customWidth="1"/>
    <col min="57" max="57" width="5.28515625" style="24" hidden="1" customWidth="1"/>
    <col min="58" max="58" width="9.85546875" style="24" customWidth="1"/>
    <col min="59" max="256" width="9.85546875" style="24"/>
    <col min="257" max="257" width="12.85546875" style="24" customWidth="1"/>
    <col min="258" max="258" width="6.42578125" style="24" bestFit="1" customWidth="1"/>
    <col min="259" max="260" width="6.28515625" style="24" bestFit="1" customWidth="1"/>
    <col min="261" max="261" width="1.42578125" style="24" customWidth="1"/>
    <col min="262" max="262" width="6.42578125" style="24" customWidth="1"/>
    <col min="263" max="263" width="5" style="24" customWidth="1"/>
    <col min="264" max="264" width="4.85546875" style="24" customWidth="1"/>
    <col min="265" max="265" width="1.42578125" style="24" customWidth="1"/>
    <col min="266" max="268" width="5.5703125" style="24" bestFit="1" customWidth="1"/>
    <col min="269" max="269" width="1.42578125" style="24" customWidth="1"/>
    <col min="270" max="270" width="5.5703125" style="24" customWidth="1"/>
    <col min="271" max="271" width="4.85546875" style="24" customWidth="1"/>
    <col min="272" max="272" width="5.42578125" style="24" bestFit="1" customWidth="1"/>
    <col min="273" max="273" width="1.42578125" style="24" customWidth="1"/>
    <col min="274" max="274" width="5.5703125" style="24" bestFit="1" customWidth="1"/>
    <col min="275" max="275" width="5" style="24" customWidth="1"/>
    <col min="276" max="276" width="5.5703125" style="24" bestFit="1" customWidth="1"/>
    <col min="277" max="277" width="1.42578125" style="24" customWidth="1"/>
    <col min="278" max="278" width="5" style="24" customWidth="1"/>
    <col min="279" max="279" width="4.85546875" style="24" customWidth="1"/>
    <col min="280" max="280" width="4.7109375" style="24" customWidth="1"/>
    <col min="281" max="281" width="1.42578125" style="24" customWidth="1"/>
    <col min="282" max="282" width="5.140625" style="24" bestFit="1" customWidth="1"/>
    <col min="283" max="283" width="3.7109375" style="24" customWidth="1"/>
    <col min="284" max="284" width="4.5703125" style="24" customWidth="1"/>
    <col min="285" max="285" width="9.85546875" style="24" customWidth="1"/>
    <col min="286" max="286" width="11.42578125" style="24" customWidth="1"/>
    <col min="287" max="289" width="6" style="24" customWidth="1"/>
    <col min="290" max="290" width="1.7109375" style="24" customWidth="1"/>
    <col min="291" max="291" width="5.85546875" style="24" customWidth="1"/>
    <col min="292" max="293" width="5" style="24" customWidth="1"/>
    <col min="294" max="294" width="1.7109375" style="24" customWidth="1"/>
    <col min="295" max="295" width="5.42578125" style="24" customWidth="1"/>
    <col min="296" max="297" width="5" style="24" customWidth="1"/>
    <col min="298" max="298" width="1.7109375" style="24" customWidth="1"/>
    <col min="299" max="301" width="5.140625" style="24" customWidth="1"/>
    <col min="302" max="302" width="1.7109375" style="24" customWidth="1"/>
    <col min="303" max="303" width="5.28515625" style="24" customWidth="1"/>
    <col min="304" max="305" width="5.140625" style="24" customWidth="1"/>
    <col min="306" max="306" width="1.7109375" style="24" customWidth="1"/>
    <col min="307" max="307" width="5.42578125" style="24" customWidth="1"/>
    <col min="308" max="309" width="5" style="24" customWidth="1"/>
    <col min="310" max="310" width="1.7109375" style="24" customWidth="1"/>
    <col min="311" max="312" width="5.42578125" style="24" customWidth="1"/>
    <col min="313" max="313" width="5.28515625" style="24" customWidth="1"/>
    <col min="314" max="512" width="9.85546875" style="24"/>
    <col min="513" max="513" width="12.85546875" style="24" customWidth="1"/>
    <col min="514" max="514" width="6.42578125" style="24" bestFit="1" customWidth="1"/>
    <col min="515" max="516" width="6.28515625" style="24" bestFit="1" customWidth="1"/>
    <col min="517" max="517" width="1.42578125" style="24" customWidth="1"/>
    <col min="518" max="518" width="6.42578125" style="24" customWidth="1"/>
    <col min="519" max="519" width="5" style="24" customWidth="1"/>
    <col min="520" max="520" width="4.85546875" style="24" customWidth="1"/>
    <col min="521" max="521" width="1.42578125" style="24" customWidth="1"/>
    <col min="522" max="524" width="5.5703125" style="24" bestFit="1" customWidth="1"/>
    <col min="525" max="525" width="1.42578125" style="24" customWidth="1"/>
    <col min="526" max="526" width="5.5703125" style="24" customWidth="1"/>
    <col min="527" max="527" width="4.85546875" style="24" customWidth="1"/>
    <col min="528" max="528" width="5.42578125" style="24" bestFit="1" customWidth="1"/>
    <col min="529" max="529" width="1.42578125" style="24" customWidth="1"/>
    <col min="530" max="530" width="5.5703125" style="24" bestFit="1" customWidth="1"/>
    <col min="531" max="531" width="5" style="24" customWidth="1"/>
    <col min="532" max="532" width="5.5703125" style="24" bestFit="1" customWidth="1"/>
    <col min="533" max="533" width="1.42578125" style="24" customWidth="1"/>
    <col min="534" max="534" width="5" style="24" customWidth="1"/>
    <col min="535" max="535" width="4.85546875" style="24" customWidth="1"/>
    <col min="536" max="536" width="4.7109375" style="24" customWidth="1"/>
    <col min="537" max="537" width="1.42578125" style="24" customWidth="1"/>
    <col min="538" max="538" width="5.140625" style="24" bestFit="1" customWidth="1"/>
    <col min="539" max="539" width="3.7109375" style="24" customWidth="1"/>
    <col min="540" max="540" width="4.5703125" style="24" customWidth="1"/>
    <col min="541" max="541" width="9.85546875" style="24" customWidth="1"/>
    <col min="542" max="542" width="11.42578125" style="24" customWidth="1"/>
    <col min="543" max="545" width="6" style="24" customWidth="1"/>
    <col min="546" max="546" width="1.7109375" style="24" customWidth="1"/>
    <col min="547" max="547" width="5.85546875" style="24" customWidth="1"/>
    <col min="548" max="549" width="5" style="24" customWidth="1"/>
    <col min="550" max="550" width="1.7109375" style="24" customWidth="1"/>
    <col min="551" max="551" width="5.42578125" style="24" customWidth="1"/>
    <col min="552" max="553" width="5" style="24" customWidth="1"/>
    <col min="554" max="554" width="1.7109375" style="24" customWidth="1"/>
    <col min="555" max="557" width="5.140625" style="24" customWidth="1"/>
    <col min="558" max="558" width="1.7109375" style="24" customWidth="1"/>
    <col min="559" max="559" width="5.28515625" style="24" customWidth="1"/>
    <col min="560" max="561" width="5.140625" style="24" customWidth="1"/>
    <col min="562" max="562" width="1.7109375" style="24" customWidth="1"/>
    <col min="563" max="563" width="5.42578125" style="24" customWidth="1"/>
    <col min="564" max="565" width="5" style="24" customWidth="1"/>
    <col min="566" max="566" width="1.7109375" style="24" customWidth="1"/>
    <col min="567" max="568" width="5.42578125" style="24" customWidth="1"/>
    <col min="569" max="569" width="5.28515625" style="24" customWidth="1"/>
    <col min="570" max="768" width="9.85546875" style="24"/>
    <col min="769" max="769" width="12.85546875" style="24" customWidth="1"/>
    <col min="770" max="770" width="6.42578125" style="24" bestFit="1" customWidth="1"/>
    <col min="771" max="772" width="6.28515625" style="24" bestFit="1" customWidth="1"/>
    <col min="773" max="773" width="1.42578125" style="24" customWidth="1"/>
    <col min="774" max="774" width="6.42578125" style="24" customWidth="1"/>
    <col min="775" max="775" width="5" style="24" customWidth="1"/>
    <col min="776" max="776" width="4.85546875" style="24" customWidth="1"/>
    <col min="777" max="777" width="1.42578125" style="24" customWidth="1"/>
    <col min="778" max="780" width="5.5703125" style="24" bestFit="1" customWidth="1"/>
    <col min="781" max="781" width="1.42578125" style="24" customWidth="1"/>
    <col min="782" max="782" width="5.5703125" style="24" customWidth="1"/>
    <col min="783" max="783" width="4.85546875" style="24" customWidth="1"/>
    <col min="784" max="784" width="5.42578125" style="24" bestFit="1" customWidth="1"/>
    <col min="785" max="785" width="1.42578125" style="24" customWidth="1"/>
    <col min="786" max="786" width="5.5703125" style="24" bestFit="1" customWidth="1"/>
    <col min="787" max="787" width="5" style="24" customWidth="1"/>
    <col min="788" max="788" width="5.5703125" style="24" bestFit="1" customWidth="1"/>
    <col min="789" max="789" width="1.42578125" style="24" customWidth="1"/>
    <col min="790" max="790" width="5" style="24" customWidth="1"/>
    <col min="791" max="791" width="4.85546875" style="24" customWidth="1"/>
    <col min="792" max="792" width="4.7109375" style="24" customWidth="1"/>
    <col min="793" max="793" width="1.42578125" style="24" customWidth="1"/>
    <col min="794" max="794" width="5.140625" style="24" bestFit="1" customWidth="1"/>
    <col min="795" max="795" width="3.7109375" style="24" customWidth="1"/>
    <col min="796" max="796" width="4.5703125" style="24" customWidth="1"/>
    <col min="797" max="797" width="9.85546875" style="24" customWidth="1"/>
    <col min="798" max="798" width="11.42578125" style="24" customWidth="1"/>
    <col min="799" max="801" width="6" style="24" customWidth="1"/>
    <col min="802" max="802" width="1.7109375" style="24" customWidth="1"/>
    <col min="803" max="803" width="5.85546875" style="24" customWidth="1"/>
    <col min="804" max="805" width="5" style="24" customWidth="1"/>
    <col min="806" max="806" width="1.7109375" style="24" customWidth="1"/>
    <col min="807" max="807" width="5.42578125" style="24" customWidth="1"/>
    <col min="808" max="809" width="5" style="24" customWidth="1"/>
    <col min="810" max="810" width="1.7109375" style="24" customWidth="1"/>
    <col min="811" max="813" width="5.140625" style="24" customWidth="1"/>
    <col min="814" max="814" width="1.7109375" style="24" customWidth="1"/>
    <col min="815" max="815" width="5.28515625" style="24" customWidth="1"/>
    <col min="816" max="817" width="5.140625" style="24" customWidth="1"/>
    <col min="818" max="818" width="1.7109375" style="24" customWidth="1"/>
    <col min="819" max="819" width="5.42578125" style="24" customWidth="1"/>
    <col min="820" max="821" width="5" style="24" customWidth="1"/>
    <col min="822" max="822" width="1.7109375" style="24" customWidth="1"/>
    <col min="823" max="824" width="5.42578125" style="24" customWidth="1"/>
    <col min="825" max="825" width="5.28515625" style="24" customWidth="1"/>
    <col min="826" max="1024" width="9.85546875" style="24"/>
    <col min="1025" max="1025" width="12.85546875" style="24" customWidth="1"/>
    <col min="1026" max="1026" width="6.42578125" style="24" bestFit="1" customWidth="1"/>
    <col min="1027" max="1028" width="6.28515625" style="24" bestFit="1" customWidth="1"/>
    <col min="1029" max="1029" width="1.42578125" style="24" customWidth="1"/>
    <col min="1030" max="1030" width="6.42578125" style="24" customWidth="1"/>
    <col min="1031" max="1031" width="5" style="24" customWidth="1"/>
    <col min="1032" max="1032" width="4.85546875" style="24" customWidth="1"/>
    <col min="1033" max="1033" width="1.42578125" style="24" customWidth="1"/>
    <col min="1034" max="1036" width="5.5703125" style="24" bestFit="1" customWidth="1"/>
    <col min="1037" max="1037" width="1.42578125" style="24" customWidth="1"/>
    <col min="1038" max="1038" width="5.5703125" style="24" customWidth="1"/>
    <col min="1039" max="1039" width="4.85546875" style="24" customWidth="1"/>
    <col min="1040" max="1040" width="5.42578125" style="24" bestFit="1" customWidth="1"/>
    <col min="1041" max="1041" width="1.42578125" style="24" customWidth="1"/>
    <col min="1042" max="1042" width="5.5703125" style="24" bestFit="1" customWidth="1"/>
    <col min="1043" max="1043" width="5" style="24" customWidth="1"/>
    <col min="1044" max="1044" width="5.5703125" style="24" bestFit="1" customWidth="1"/>
    <col min="1045" max="1045" width="1.42578125" style="24" customWidth="1"/>
    <col min="1046" max="1046" width="5" style="24" customWidth="1"/>
    <col min="1047" max="1047" width="4.85546875" style="24" customWidth="1"/>
    <col min="1048" max="1048" width="4.7109375" style="24" customWidth="1"/>
    <col min="1049" max="1049" width="1.42578125" style="24" customWidth="1"/>
    <col min="1050" max="1050" width="5.140625" style="24" bestFit="1" customWidth="1"/>
    <col min="1051" max="1051" width="3.7109375" style="24" customWidth="1"/>
    <col min="1052" max="1052" width="4.5703125" style="24" customWidth="1"/>
    <col min="1053" max="1053" width="9.85546875" style="24" customWidth="1"/>
    <col min="1054" max="1054" width="11.42578125" style="24" customWidth="1"/>
    <col min="1055" max="1057" width="6" style="24" customWidth="1"/>
    <col min="1058" max="1058" width="1.7109375" style="24" customWidth="1"/>
    <col min="1059" max="1059" width="5.85546875" style="24" customWidth="1"/>
    <col min="1060" max="1061" width="5" style="24" customWidth="1"/>
    <col min="1062" max="1062" width="1.7109375" style="24" customWidth="1"/>
    <col min="1063" max="1063" width="5.42578125" style="24" customWidth="1"/>
    <col min="1064" max="1065" width="5" style="24" customWidth="1"/>
    <col min="1066" max="1066" width="1.7109375" style="24" customWidth="1"/>
    <col min="1067" max="1069" width="5.140625" style="24" customWidth="1"/>
    <col min="1070" max="1070" width="1.7109375" style="24" customWidth="1"/>
    <col min="1071" max="1071" width="5.28515625" style="24" customWidth="1"/>
    <col min="1072" max="1073" width="5.140625" style="24" customWidth="1"/>
    <col min="1074" max="1074" width="1.7109375" style="24" customWidth="1"/>
    <col min="1075" max="1075" width="5.42578125" style="24" customWidth="1"/>
    <col min="1076" max="1077" width="5" style="24" customWidth="1"/>
    <col min="1078" max="1078" width="1.7109375" style="24" customWidth="1"/>
    <col min="1079" max="1080" width="5.42578125" style="24" customWidth="1"/>
    <col min="1081" max="1081" width="5.28515625" style="24" customWidth="1"/>
    <col min="1082" max="1280" width="9.85546875" style="24"/>
    <col min="1281" max="1281" width="12.85546875" style="24" customWidth="1"/>
    <col min="1282" max="1282" width="6.42578125" style="24" bestFit="1" customWidth="1"/>
    <col min="1283" max="1284" width="6.28515625" style="24" bestFit="1" customWidth="1"/>
    <col min="1285" max="1285" width="1.42578125" style="24" customWidth="1"/>
    <col min="1286" max="1286" width="6.42578125" style="24" customWidth="1"/>
    <col min="1287" max="1287" width="5" style="24" customWidth="1"/>
    <col min="1288" max="1288" width="4.85546875" style="24" customWidth="1"/>
    <col min="1289" max="1289" width="1.42578125" style="24" customWidth="1"/>
    <col min="1290" max="1292" width="5.5703125" style="24" bestFit="1" customWidth="1"/>
    <col min="1293" max="1293" width="1.42578125" style="24" customWidth="1"/>
    <col min="1294" max="1294" width="5.5703125" style="24" customWidth="1"/>
    <col min="1295" max="1295" width="4.85546875" style="24" customWidth="1"/>
    <col min="1296" max="1296" width="5.42578125" style="24" bestFit="1" customWidth="1"/>
    <col min="1297" max="1297" width="1.42578125" style="24" customWidth="1"/>
    <col min="1298" max="1298" width="5.5703125" style="24" bestFit="1" customWidth="1"/>
    <col min="1299" max="1299" width="5" style="24" customWidth="1"/>
    <col min="1300" max="1300" width="5.5703125" style="24" bestFit="1" customWidth="1"/>
    <col min="1301" max="1301" width="1.42578125" style="24" customWidth="1"/>
    <col min="1302" max="1302" width="5" style="24" customWidth="1"/>
    <col min="1303" max="1303" width="4.85546875" style="24" customWidth="1"/>
    <col min="1304" max="1304" width="4.7109375" style="24" customWidth="1"/>
    <col min="1305" max="1305" width="1.42578125" style="24" customWidth="1"/>
    <col min="1306" max="1306" width="5.140625" style="24" bestFit="1" customWidth="1"/>
    <col min="1307" max="1307" width="3.7109375" style="24" customWidth="1"/>
    <col min="1308" max="1308" width="4.5703125" style="24" customWidth="1"/>
    <col min="1309" max="1309" width="9.85546875" style="24" customWidth="1"/>
    <col min="1310" max="1310" width="11.42578125" style="24" customWidth="1"/>
    <col min="1311" max="1313" width="6" style="24" customWidth="1"/>
    <col min="1314" max="1314" width="1.7109375" style="24" customWidth="1"/>
    <col min="1315" max="1315" width="5.85546875" style="24" customWidth="1"/>
    <col min="1316" max="1317" width="5" style="24" customWidth="1"/>
    <col min="1318" max="1318" width="1.7109375" style="24" customWidth="1"/>
    <col min="1319" max="1319" width="5.42578125" style="24" customWidth="1"/>
    <col min="1320" max="1321" width="5" style="24" customWidth="1"/>
    <col min="1322" max="1322" width="1.7109375" style="24" customWidth="1"/>
    <col min="1323" max="1325" width="5.140625" style="24" customWidth="1"/>
    <col min="1326" max="1326" width="1.7109375" style="24" customWidth="1"/>
    <col min="1327" max="1327" width="5.28515625" style="24" customWidth="1"/>
    <col min="1328" max="1329" width="5.140625" style="24" customWidth="1"/>
    <col min="1330" max="1330" width="1.7109375" style="24" customWidth="1"/>
    <col min="1331" max="1331" width="5.42578125" style="24" customWidth="1"/>
    <col min="1332" max="1333" width="5" style="24" customWidth="1"/>
    <col min="1334" max="1334" width="1.7109375" style="24" customWidth="1"/>
    <col min="1335" max="1336" width="5.42578125" style="24" customWidth="1"/>
    <col min="1337" max="1337" width="5.28515625" style="24" customWidth="1"/>
    <col min="1338" max="1536" width="9.85546875" style="24"/>
    <col min="1537" max="1537" width="12.85546875" style="24" customWidth="1"/>
    <col min="1538" max="1538" width="6.42578125" style="24" bestFit="1" customWidth="1"/>
    <col min="1539" max="1540" width="6.28515625" style="24" bestFit="1" customWidth="1"/>
    <col min="1541" max="1541" width="1.42578125" style="24" customWidth="1"/>
    <col min="1542" max="1542" width="6.42578125" style="24" customWidth="1"/>
    <col min="1543" max="1543" width="5" style="24" customWidth="1"/>
    <col min="1544" max="1544" width="4.85546875" style="24" customWidth="1"/>
    <col min="1545" max="1545" width="1.42578125" style="24" customWidth="1"/>
    <col min="1546" max="1548" width="5.5703125" style="24" bestFit="1" customWidth="1"/>
    <col min="1549" max="1549" width="1.42578125" style="24" customWidth="1"/>
    <col min="1550" max="1550" width="5.5703125" style="24" customWidth="1"/>
    <col min="1551" max="1551" width="4.85546875" style="24" customWidth="1"/>
    <col min="1552" max="1552" width="5.42578125" style="24" bestFit="1" customWidth="1"/>
    <col min="1553" max="1553" width="1.42578125" style="24" customWidth="1"/>
    <col min="1554" max="1554" width="5.5703125" style="24" bestFit="1" customWidth="1"/>
    <col min="1555" max="1555" width="5" style="24" customWidth="1"/>
    <col min="1556" max="1556" width="5.5703125" style="24" bestFit="1" customWidth="1"/>
    <col min="1557" max="1557" width="1.42578125" style="24" customWidth="1"/>
    <col min="1558" max="1558" width="5" style="24" customWidth="1"/>
    <col min="1559" max="1559" width="4.85546875" style="24" customWidth="1"/>
    <col min="1560" max="1560" width="4.7109375" style="24" customWidth="1"/>
    <col min="1561" max="1561" width="1.42578125" style="24" customWidth="1"/>
    <col min="1562" max="1562" width="5.140625" style="24" bestFit="1" customWidth="1"/>
    <col min="1563" max="1563" width="3.7109375" style="24" customWidth="1"/>
    <col min="1564" max="1564" width="4.5703125" style="24" customWidth="1"/>
    <col min="1565" max="1565" width="9.85546875" style="24" customWidth="1"/>
    <col min="1566" max="1566" width="11.42578125" style="24" customWidth="1"/>
    <col min="1567" max="1569" width="6" style="24" customWidth="1"/>
    <col min="1570" max="1570" width="1.7109375" style="24" customWidth="1"/>
    <col min="1571" max="1571" width="5.85546875" style="24" customWidth="1"/>
    <col min="1572" max="1573" width="5" style="24" customWidth="1"/>
    <col min="1574" max="1574" width="1.7109375" style="24" customWidth="1"/>
    <col min="1575" max="1575" width="5.42578125" style="24" customWidth="1"/>
    <col min="1576" max="1577" width="5" style="24" customWidth="1"/>
    <col min="1578" max="1578" width="1.7109375" style="24" customWidth="1"/>
    <col min="1579" max="1581" width="5.140625" style="24" customWidth="1"/>
    <col min="1582" max="1582" width="1.7109375" style="24" customWidth="1"/>
    <col min="1583" max="1583" width="5.28515625" style="24" customWidth="1"/>
    <col min="1584" max="1585" width="5.140625" style="24" customWidth="1"/>
    <col min="1586" max="1586" width="1.7109375" style="24" customWidth="1"/>
    <col min="1587" max="1587" width="5.42578125" style="24" customWidth="1"/>
    <col min="1588" max="1589" width="5" style="24" customWidth="1"/>
    <col min="1590" max="1590" width="1.7109375" style="24" customWidth="1"/>
    <col min="1591" max="1592" width="5.42578125" style="24" customWidth="1"/>
    <col min="1593" max="1593" width="5.28515625" style="24" customWidth="1"/>
    <col min="1594" max="1792" width="9.85546875" style="24"/>
    <col min="1793" max="1793" width="12.85546875" style="24" customWidth="1"/>
    <col min="1794" max="1794" width="6.42578125" style="24" bestFit="1" customWidth="1"/>
    <col min="1795" max="1796" width="6.28515625" style="24" bestFit="1" customWidth="1"/>
    <col min="1797" max="1797" width="1.42578125" style="24" customWidth="1"/>
    <col min="1798" max="1798" width="6.42578125" style="24" customWidth="1"/>
    <col min="1799" max="1799" width="5" style="24" customWidth="1"/>
    <col min="1800" max="1800" width="4.85546875" style="24" customWidth="1"/>
    <col min="1801" max="1801" width="1.42578125" style="24" customWidth="1"/>
    <col min="1802" max="1804" width="5.5703125" style="24" bestFit="1" customWidth="1"/>
    <col min="1805" max="1805" width="1.42578125" style="24" customWidth="1"/>
    <col min="1806" max="1806" width="5.5703125" style="24" customWidth="1"/>
    <col min="1807" max="1807" width="4.85546875" style="24" customWidth="1"/>
    <col min="1808" max="1808" width="5.42578125" style="24" bestFit="1" customWidth="1"/>
    <col min="1809" max="1809" width="1.42578125" style="24" customWidth="1"/>
    <col min="1810" max="1810" width="5.5703125" style="24" bestFit="1" customWidth="1"/>
    <col min="1811" max="1811" width="5" style="24" customWidth="1"/>
    <col min="1812" max="1812" width="5.5703125" style="24" bestFit="1" customWidth="1"/>
    <col min="1813" max="1813" width="1.42578125" style="24" customWidth="1"/>
    <col min="1814" max="1814" width="5" style="24" customWidth="1"/>
    <col min="1815" max="1815" width="4.85546875" style="24" customWidth="1"/>
    <col min="1816" max="1816" width="4.7109375" style="24" customWidth="1"/>
    <col min="1817" max="1817" width="1.42578125" style="24" customWidth="1"/>
    <col min="1818" max="1818" width="5.140625" style="24" bestFit="1" customWidth="1"/>
    <col min="1819" max="1819" width="3.7109375" style="24" customWidth="1"/>
    <col min="1820" max="1820" width="4.5703125" style="24" customWidth="1"/>
    <col min="1821" max="1821" width="9.85546875" style="24" customWidth="1"/>
    <col min="1822" max="1822" width="11.42578125" style="24" customWidth="1"/>
    <col min="1823" max="1825" width="6" style="24" customWidth="1"/>
    <col min="1826" max="1826" width="1.7109375" style="24" customWidth="1"/>
    <col min="1827" max="1827" width="5.85546875" style="24" customWidth="1"/>
    <col min="1828" max="1829" width="5" style="24" customWidth="1"/>
    <col min="1830" max="1830" width="1.7109375" style="24" customWidth="1"/>
    <col min="1831" max="1831" width="5.42578125" style="24" customWidth="1"/>
    <col min="1832" max="1833" width="5" style="24" customWidth="1"/>
    <col min="1834" max="1834" width="1.7109375" style="24" customWidth="1"/>
    <col min="1835" max="1837" width="5.140625" style="24" customWidth="1"/>
    <col min="1838" max="1838" width="1.7109375" style="24" customWidth="1"/>
    <col min="1839" max="1839" width="5.28515625" style="24" customWidth="1"/>
    <col min="1840" max="1841" width="5.140625" style="24" customWidth="1"/>
    <col min="1842" max="1842" width="1.7109375" style="24" customWidth="1"/>
    <col min="1843" max="1843" width="5.42578125" style="24" customWidth="1"/>
    <col min="1844" max="1845" width="5" style="24" customWidth="1"/>
    <col min="1846" max="1846" width="1.7109375" style="24" customWidth="1"/>
    <col min="1847" max="1848" width="5.42578125" style="24" customWidth="1"/>
    <col min="1849" max="1849" width="5.28515625" style="24" customWidth="1"/>
    <col min="1850" max="2048" width="9.85546875" style="24"/>
    <col min="2049" max="2049" width="12.85546875" style="24" customWidth="1"/>
    <col min="2050" max="2050" width="6.42578125" style="24" bestFit="1" customWidth="1"/>
    <col min="2051" max="2052" width="6.28515625" style="24" bestFit="1" customWidth="1"/>
    <col min="2053" max="2053" width="1.42578125" style="24" customWidth="1"/>
    <col min="2054" max="2054" width="6.42578125" style="24" customWidth="1"/>
    <col min="2055" max="2055" width="5" style="24" customWidth="1"/>
    <col min="2056" max="2056" width="4.85546875" style="24" customWidth="1"/>
    <col min="2057" max="2057" width="1.42578125" style="24" customWidth="1"/>
    <col min="2058" max="2060" width="5.5703125" style="24" bestFit="1" customWidth="1"/>
    <col min="2061" max="2061" width="1.42578125" style="24" customWidth="1"/>
    <col min="2062" max="2062" width="5.5703125" style="24" customWidth="1"/>
    <col min="2063" max="2063" width="4.85546875" style="24" customWidth="1"/>
    <col min="2064" max="2064" width="5.42578125" style="24" bestFit="1" customWidth="1"/>
    <col min="2065" max="2065" width="1.42578125" style="24" customWidth="1"/>
    <col min="2066" max="2066" width="5.5703125" style="24" bestFit="1" customWidth="1"/>
    <col min="2067" max="2067" width="5" style="24" customWidth="1"/>
    <col min="2068" max="2068" width="5.5703125" style="24" bestFit="1" customWidth="1"/>
    <col min="2069" max="2069" width="1.42578125" style="24" customWidth="1"/>
    <col min="2070" max="2070" width="5" style="24" customWidth="1"/>
    <col min="2071" max="2071" width="4.85546875" style="24" customWidth="1"/>
    <col min="2072" max="2072" width="4.7109375" style="24" customWidth="1"/>
    <col min="2073" max="2073" width="1.42578125" style="24" customWidth="1"/>
    <col min="2074" max="2074" width="5.140625" style="24" bestFit="1" customWidth="1"/>
    <col min="2075" max="2075" width="3.7109375" style="24" customWidth="1"/>
    <col min="2076" max="2076" width="4.5703125" style="24" customWidth="1"/>
    <col min="2077" max="2077" width="9.85546875" style="24" customWidth="1"/>
    <col min="2078" max="2078" width="11.42578125" style="24" customWidth="1"/>
    <col min="2079" max="2081" width="6" style="24" customWidth="1"/>
    <col min="2082" max="2082" width="1.7109375" style="24" customWidth="1"/>
    <col min="2083" max="2083" width="5.85546875" style="24" customWidth="1"/>
    <col min="2084" max="2085" width="5" style="24" customWidth="1"/>
    <col min="2086" max="2086" width="1.7109375" style="24" customWidth="1"/>
    <col min="2087" max="2087" width="5.42578125" style="24" customWidth="1"/>
    <col min="2088" max="2089" width="5" style="24" customWidth="1"/>
    <col min="2090" max="2090" width="1.7109375" style="24" customWidth="1"/>
    <col min="2091" max="2093" width="5.140625" style="24" customWidth="1"/>
    <col min="2094" max="2094" width="1.7109375" style="24" customWidth="1"/>
    <col min="2095" max="2095" width="5.28515625" style="24" customWidth="1"/>
    <col min="2096" max="2097" width="5.140625" style="24" customWidth="1"/>
    <col min="2098" max="2098" width="1.7109375" style="24" customWidth="1"/>
    <col min="2099" max="2099" width="5.42578125" style="24" customWidth="1"/>
    <col min="2100" max="2101" width="5" style="24" customWidth="1"/>
    <col min="2102" max="2102" width="1.7109375" style="24" customWidth="1"/>
    <col min="2103" max="2104" width="5.42578125" style="24" customWidth="1"/>
    <col min="2105" max="2105" width="5.28515625" style="24" customWidth="1"/>
    <col min="2106" max="2304" width="9.85546875" style="24"/>
    <col min="2305" max="2305" width="12.85546875" style="24" customWidth="1"/>
    <col min="2306" max="2306" width="6.42578125" style="24" bestFit="1" customWidth="1"/>
    <col min="2307" max="2308" width="6.28515625" style="24" bestFit="1" customWidth="1"/>
    <col min="2309" max="2309" width="1.42578125" style="24" customWidth="1"/>
    <col min="2310" max="2310" width="6.42578125" style="24" customWidth="1"/>
    <col min="2311" max="2311" width="5" style="24" customWidth="1"/>
    <col min="2312" max="2312" width="4.85546875" style="24" customWidth="1"/>
    <col min="2313" max="2313" width="1.42578125" style="24" customWidth="1"/>
    <col min="2314" max="2316" width="5.5703125" style="24" bestFit="1" customWidth="1"/>
    <col min="2317" max="2317" width="1.42578125" style="24" customWidth="1"/>
    <col min="2318" max="2318" width="5.5703125" style="24" customWidth="1"/>
    <col min="2319" max="2319" width="4.85546875" style="24" customWidth="1"/>
    <col min="2320" max="2320" width="5.42578125" style="24" bestFit="1" customWidth="1"/>
    <col min="2321" max="2321" width="1.42578125" style="24" customWidth="1"/>
    <col min="2322" max="2322" width="5.5703125" style="24" bestFit="1" customWidth="1"/>
    <col min="2323" max="2323" width="5" style="24" customWidth="1"/>
    <col min="2324" max="2324" width="5.5703125" style="24" bestFit="1" customWidth="1"/>
    <col min="2325" max="2325" width="1.42578125" style="24" customWidth="1"/>
    <col min="2326" max="2326" width="5" style="24" customWidth="1"/>
    <col min="2327" max="2327" width="4.85546875" style="24" customWidth="1"/>
    <col min="2328" max="2328" width="4.7109375" style="24" customWidth="1"/>
    <col min="2329" max="2329" width="1.42578125" style="24" customWidth="1"/>
    <col min="2330" max="2330" width="5.140625" style="24" bestFit="1" customWidth="1"/>
    <col min="2331" max="2331" width="3.7109375" style="24" customWidth="1"/>
    <col min="2332" max="2332" width="4.5703125" style="24" customWidth="1"/>
    <col min="2333" max="2333" width="9.85546875" style="24" customWidth="1"/>
    <col min="2334" max="2334" width="11.42578125" style="24" customWidth="1"/>
    <col min="2335" max="2337" width="6" style="24" customWidth="1"/>
    <col min="2338" max="2338" width="1.7109375" style="24" customWidth="1"/>
    <col min="2339" max="2339" width="5.85546875" style="24" customWidth="1"/>
    <col min="2340" max="2341" width="5" style="24" customWidth="1"/>
    <col min="2342" max="2342" width="1.7109375" style="24" customWidth="1"/>
    <col min="2343" max="2343" width="5.42578125" style="24" customWidth="1"/>
    <col min="2344" max="2345" width="5" style="24" customWidth="1"/>
    <col min="2346" max="2346" width="1.7109375" style="24" customWidth="1"/>
    <col min="2347" max="2349" width="5.140625" style="24" customWidth="1"/>
    <col min="2350" max="2350" width="1.7109375" style="24" customWidth="1"/>
    <col min="2351" max="2351" width="5.28515625" style="24" customWidth="1"/>
    <col min="2352" max="2353" width="5.140625" style="24" customWidth="1"/>
    <col min="2354" max="2354" width="1.7109375" style="24" customWidth="1"/>
    <col min="2355" max="2355" width="5.42578125" style="24" customWidth="1"/>
    <col min="2356" max="2357" width="5" style="24" customWidth="1"/>
    <col min="2358" max="2358" width="1.7109375" style="24" customWidth="1"/>
    <col min="2359" max="2360" width="5.42578125" style="24" customWidth="1"/>
    <col min="2361" max="2361" width="5.28515625" style="24" customWidth="1"/>
    <col min="2362" max="2560" width="9.85546875" style="24"/>
    <col min="2561" max="2561" width="12.85546875" style="24" customWidth="1"/>
    <col min="2562" max="2562" width="6.42578125" style="24" bestFit="1" customWidth="1"/>
    <col min="2563" max="2564" width="6.28515625" style="24" bestFit="1" customWidth="1"/>
    <col min="2565" max="2565" width="1.42578125" style="24" customWidth="1"/>
    <col min="2566" max="2566" width="6.42578125" style="24" customWidth="1"/>
    <col min="2567" max="2567" width="5" style="24" customWidth="1"/>
    <col min="2568" max="2568" width="4.85546875" style="24" customWidth="1"/>
    <col min="2569" max="2569" width="1.42578125" style="24" customWidth="1"/>
    <col min="2570" max="2572" width="5.5703125" style="24" bestFit="1" customWidth="1"/>
    <col min="2573" max="2573" width="1.42578125" style="24" customWidth="1"/>
    <col min="2574" max="2574" width="5.5703125" style="24" customWidth="1"/>
    <col min="2575" max="2575" width="4.85546875" style="24" customWidth="1"/>
    <col min="2576" max="2576" width="5.42578125" style="24" bestFit="1" customWidth="1"/>
    <col min="2577" max="2577" width="1.42578125" style="24" customWidth="1"/>
    <col min="2578" max="2578" width="5.5703125" style="24" bestFit="1" customWidth="1"/>
    <col min="2579" max="2579" width="5" style="24" customWidth="1"/>
    <col min="2580" max="2580" width="5.5703125" style="24" bestFit="1" customWidth="1"/>
    <col min="2581" max="2581" width="1.42578125" style="24" customWidth="1"/>
    <col min="2582" max="2582" width="5" style="24" customWidth="1"/>
    <col min="2583" max="2583" width="4.85546875" style="24" customWidth="1"/>
    <col min="2584" max="2584" width="4.7109375" style="24" customWidth="1"/>
    <col min="2585" max="2585" width="1.42578125" style="24" customWidth="1"/>
    <col min="2586" max="2586" width="5.140625" style="24" bestFit="1" customWidth="1"/>
    <col min="2587" max="2587" width="3.7109375" style="24" customWidth="1"/>
    <col min="2588" max="2588" width="4.5703125" style="24" customWidth="1"/>
    <col min="2589" max="2589" width="9.85546875" style="24" customWidth="1"/>
    <col min="2590" max="2590" width="11.42578125" style="24" customWidth="1"/>
    <col min="2591" max="2593" width="6" style="24" customWidth="1"/>
    <col min="2594" max="2594" width="1.7109375" style="24" customWidth="1"/>
    <col min="2595" max="2595" width="5.85546875" style="24" customWidth="1"/>
    <col min="2596" max="2597" width="5" style="24" customWidth="1"/>
    <col min="2598" max="2598" width="1.7109375" style="24" customWidth="1"/>
    <col min="2599" max="2599" width="5.42578125" style="24" customWidth="1"/>
    <col min="2600" max="2601" width="5" style="24" customWidth="1"/>
    <col min="2602" max="2602" width="1.7109375" style="24" customWidth="1"/>
    <col min="2603" max="2605" width="5.140625" style="24" customWidth="1"/>
    <col min="2606" max="2606" width="1.7109375" style="24" customWidth="1"/>
    <col min="2607" max="2607" width="5.28515625" style="24" customWidth="1"/>
    <col min="2608" max="2609" width="5.140625" style="24" customWidth="1"/>
    <col min="2610" max="2610" width="1.7109375" style="24" customWidth="1"/>
    <col min="2611" max="2611" width="5.42578125" style="24" customWidth="1"/>
    <col min="2612" max="2613" width="5" style="24" customWidth="1"/>
    <col min="2614" max="2614" width="1.7109375" style="24" customWidth="1"/>
    <col min="2615" max="2616" width="5.42578125" style="24" customWidth="1"/>
    <col min="2617" max="2617" width="5.28515625" style="24" customWidth="1"/>
    <col min="2618" max="2816" width="9.85546875" style="24"/>
    <col min="2817" max="2817" width="12.85546875" style="24" customWidth="1"/>
    <col min="2818" max="2818" width="6.42578125" style="24" bestFit="1" customWidth="1"/>
    <col min="2819" max="2820" width="6.28515625" style="24" bestFit="1" customWidth="1"/>
    <col min="2821" max="2821" width="1.42578125" style="24" customWidth="1"/>
    <col min="2822" max="2822" width="6.42578125" style="24" customWidth="1"/>
    <col min="2823" max="2823" width="5" style="24" customWidth="1"/>
    <col min="2824" max="2824" width="4.85546875" style="24" customWidth="1"/>
    <col min="2825" max="2825" width="1.42578125" style="24" customWidth="1"/>
    <col min="2826" max="2828" width="5.5703125" style="24" bestFit="1" customWidth="1"/>
    <col min="2829" max="2829" width="1.42578125" style="24" customWidth="1"/>
    <col min="2830" max="2830" width="5.5703125" style="24" customWidth="1"/>
    <col min="2831" max="2831" width="4.85546875" style="24" customWidth="1"/>
    <col min="2832" max="2832" width="5.42578125" style="24" bestFit="1" customWidth="1"/>
    <col min="2833" max="2833" width="1.42578125" style="24" customWidth="1"/>
    <col min="2834" max="2834" width="5.5703125" style="24" bestFit="1" customWidth="1"/>
    <col min="2835" max="2835" width="5" style="24" customWidth="1"/>
    <col min="2836" max="2836" width="5.5703125" style="24" bestFit="1" customWidth="1"/>
    <col min="2837" max="2837" width="1.42578125" style="24" customWidth="1"/>
    <col min="2838" max="2838" width="5" style="24" customWidth="1"/>
    <col min="2839" max="2839" width="4.85546875" style="24" customWidth="1"/>
    <col min="2840" max="2840" width="4.7109375" style="24" customWidth="1"/>
    <col min="2841" max="2841" width="1.42578125" style="24" customWidth="1"/>
    <col min="2842" max="2842" width="5.140625" style="24" bestFit="1" customWidth="1"/>
    <col min="2843" max="2843" width="3.7109375" style="24" customWidth="1"/>
    <col min="2844" max="2844" width="4.5703125" style="24" customWidth="1"/>
    <col min="2845" max="2845" width="9.85546875" style="24" customWidth="1"/>
    <col min="2846" max="2846" width="11.42578125" style="24" customWidth="1"/>
    <col min="2847" max="2849" width="6" style="24" customWidth="1"/>
    <col min="2850" max="2850" width="1.7109375" style="24" customWidth="1"/>
    <col min="2851" max="2851" width="5.85546875" style="24" customWidth="1"/>
    <col min="2852" max="2853" width="5" style="24" customWidth="1"/>
    <col min="2854" max="2854" width="1.7109375" style="24" customWidth="1"/>
    <col min="2855" max="2855" width="5.42578125" style="24" customWidth="1"/>
    <col min="2856" max="2857" width="5" style="24" customWidth="1"/>
    <col min="2858" max="2858" width="1.7109375" style="24" customWidth="1"/>
    <col min="2859" max="2861" width="5.140625" style="24" customWidth="1"/>
    <col min="2862" max="2862" width="1.7109375" style="24" customWidth="1"/>
    <col min="2863" max="2863" width="5.28515625" style="24" customWidth="1"/>
    <col min="2864" max="2865" width="5.140625" style="24" customWidth="1"/>
    <col min="2866" max="2866" width="1.7109375" style="24" customWidth="1"/>
    <col min="2867" max="2867" width="5.42578125" style="24" customWidth="1"/>
    <col min="2868" max="2869" width="5" style="24" customWidth="1"/>
    <col min="2870" max="2870" width="1.7109375" style="24" customWidth="1"/>
    <col min="2871" max="2872" width="5.42578125" style="24" customWidth="1"/>
    <col min="2873" max="2873" width="5.28515625" style="24" customWidth="1"/>
    <col min="2874" max="3072" width="9.85546875" style="24"/>
    <col min="3073" max="3073" width="12.85546875" style="24" customWidth="1"/>
    <col min="3074" max="3074" width="6.42578125" style="24" bestFit="1" customWidth="1"/>
    <col min="3075" max="3076" width="6.28515625" style="24" bestFit="1" customWidth="1"/>
    <col min="3077" max="3077" width="1.42578125" style="24" customWidth="1"/>
    <col min="3078" max="3078" width="6.42578125" style="24" customWidth="1"/>
    <col min="3079" max="3079" width="5" style="24" customWidth="1"/>
    <col min="3080" max="3080" width="4.85546875" style="24" customWidth="1"/>
    <col min="3081" max="3081" width="1.42578125" style="24" customWidth="1"/>
    <col min="3082" max="3084" width="5.5703125" style="24" bestFit="1" customWidth="1"/>
    <col min="3085" max="3085" width="1.42578125" style="24" customWidth="1"/>
    <col min="3086" max="3086" width="5.5703125" style="24" customWidth="1"/>
    <col min="3087" max="3087" width="4.85546875" style="24" customWidth="1"/>
    <col min="3088" max="3088" width="5.42578125" style="24" bestFit="1" customWidth="1"/>
    <col min="3089" max="3089" width="1.42578125" style="24" customWidth="1"/>
    <col min="3090" max="3090" width="5.5703125" style="24" bestFit="1" customWidth="1"/>
    <col min="3091" max="3091" width="5" style="24" customWidth="1"/>
    <col min="3092" max="3092" width="5.5703125" style="24" bestFit="1" customWidth="1"/>
    <col min="3093" max="3093" width="1.42578125" style="24" customWidth="1"/>
    <col min="3094" max="3094" width="5" style="24" customWidth="1"/>
    <col min="3095" max="3095" width="4.85546875" style="24" customWidth="1"/>
    <col min="3096" max="3096" width="4.7109375" style="24" customWidth="1"/>
    <col min="3097" max="3097" width="1.42578125" style="24" customWidth="1"/>
    <col min="3098" max="3098" width="5.140625" style="24" bestFit="1" customWidth="1"/>
    <col min="3099" max="3099" width="3.7109375" style="24" customWidth="1"/>
    <col min="3100" max="3100" width="4.5703125" style="24" customWidth="1"/>
    <col min="3101" max="3101" width="9.85546875" style="24" customWidth="1"/>
    <col min="3102" max="3102" width="11.42578125" style="24" customWidth="1"/>
    <col min="3103" max="3105" width="6" style="24" customWidth="1"/>
    <col min="3106" max="3106" width="1.7109375" style="24" customWidth="1"/>
    <col min="3107" max="3107" width="5.85546875" style="24" customWidth="1"/>
    <col min="3108" max="3109" width="5" style="24" customWidth="1"/>
    <col min="3110" max="3110" width="1.7109375" style="24" customWidth="1"/>
    <col min="3111" max="3111" width="5.42578125" style="24" customWidth="1"/>
    <col min="3112" max="3113" width="5" style="24" customWidth="1"/>
    <col min="3114" max="3114" width="1.7109375" style="24" customWidth="1"/>
    <col min="3115" max="3117" width="5.140625" style="24" customWidth="1"/>
    <col min="3118" max="3118" width="1.7109375" style="24" customWidth="1"/>
    <col min="3119" max="3119" width="5.28515625" style="24" customWidth="1"/>
    <col min="3120" max="3121" width="5.140625" style="24" customWidth="1"/>
    <col min="3122" max="3122" width="1.7109375" style="24" customWidth="1"/>
    <col min="3123" max="3123" width="5.42578125" style="24" customWidth="1"/>
    <col min="3124" max="3125" width="5" style="24" customWidth="1"/>
    <col min="3126" max="3126" width="1.7109375" style="24" customWidth="1"/>
    <col min="3127" max="3128" width="5.42578125" style="24" customWidth="1"/>
    <col min="3129" max="3129" width="5.28515625" style="24" customWidth="1"/>
    <col min="3130" max="3328" width="9.85546875" style="24"/>
    <col min="3329" max="3329" width="12.85546875" style="24" customWidth="1"/>
    <col min="3330" max="3330" width="6.42578125" style="24" bestFit="1" customWidth="1"/>
    <col min="3331" max="3332" width="6.28515625" style="24" bestFit="1" customWidth="1"/>
    <col min="3333" max="3333" width="1.42578125" style="24" customWidth="1"/>
    <col min="3334" max="3334" width="6.42578125" style="24" customWidth="1"/>
    <col min="3335" max="3335" width="5" style="24" customWidth="1"/>
    <col min="3336" max="3336" width="4.85546875" style="24" customWidth="1"/>
    <col min="3337" max="3337" width="1.42578125" style="24" customWidth="1"/>
    <col min="3338" max="3340" width="5.5703125" style="24" bestFit="1" customWidth="1"/>
    <col min="3341" max="3341" width="1.42578125" style="24" customWidth="1"/>
    <col min="3342" max="3342" width="5.5703125" style="24" customWidth="1"/>
    <col min="3343" max="3343" width="4.85546875" style="24" customWidth="1"/>
    <col min="3344" max="3344" width="5.42578125" style="24" bestFit="1" customWidth="1"/>
    <col min="3345" max="3345" width="1.42578125" style="24" customWidth="1"/>
    <col min="3346" max="3346" width="5.5703125" style="24" bestFit="1" customWidth="1"/>
    <col min="3347" max="3347" width="5" style="24" customWidth="1"/>
    <col min="3348" max="3348" width="5.5703125" style="24" bestFit="1" customWidth="1"/>
    <col min="3349" max="3349" width="1.42578125" style="24" customWidth="1"/>
    <col min="3350" max="3350" width="5" style="24" customWidth="1"/>
    <col min="3351" max="3351" width="4.85546875" style="24" customWidth="1"/>
    <col min="3352" max="3352" width="4.7109375" style="24" customWidth="1"/>
    <col min="3353" max="3353" width="1.42578125" style="24" customWidth="1"/>
    <col min="3354" max="3354" width="5.140625" style="24" bestFit="1" customWidth="1"/>
    <col min="3355" max="3355" width="3.7109375" style="24" customWidth="1"/>
    <col min="3356" max="3356" width="4.5703125" style="24" customWidth="1"/>
    <col min="3357" max="3357" width="9.85546875" style="24" customWidth="1"/>
    <col min="3358" max="3358" width="11.42578125" style="24" customWidth="1"/>
    <col min="3359" max="3361" width="6" style="24" customWidth="1"/>
    <col min="3362" max="3362" width="1.7109375" style="24" customWidth="1"/>
    <col min="3363" max="3363" width="5.85546875" style="24" customWidth="1"/>
    <col min="3364" max="3365" width="5" style="24" customWidth="1"/>
    <col min="3366" max="3366" width="1.7109375" style="24" customWidth="1"/>
    <col min="3367" max="3367" width="5.42578125" style="24" customWidth="1"/>
    <col min="3368" max="3369" width="5" style="24" customWidth="1"/>
    <col min="3370" max="3370" width="1.7109375" style="24" customWidth="1"/>
    <col min="3371" max="3373" width="5.140625" style="24" customWidth="1"/>
    <col min="3374" max="3374" width="1.7109375" style="24" customWidth="1"/>
    <col min="3375" max="3375" width="5.28515625" style="24" customWidth="1"/>
    <col min="3376" max="3377" width="5.140625" style="24" customWidth="1"/>
    <col min="3378" max="3378" width="1.7109375" style="24" customWidth="1"/>
    <col min="3379" max="3379" width="5.42578125" style="24" customWidth="1"/>
    <col min="3380" max="3381" width="5" style="24" customWidth="1"/>
    <col min="3382" max="3382" width="1.7109375" style="24" customWidth="1"/>
    <col min="3383" max="3384" width="5.42578125" style="24" customWidth="1"/>
    <col min="3385" max="3385" width="5.28515625" style="24" customWidth="1"/>
    <col min="3386" max="3584" width="9.85546875" style="24"/>
    <col min="3585" max="3585" width="12.85546875" style="24" customWidth="1"/>
    <col min="3586" max="3586" width="6.42578125" style="24" bestFit="1" customWidth="1"/>
    <col min="3587" max="3588" width="6.28515625" style="24" bestFit="1" customWidth="1"/>
    <col min="3589" max="3589" width="1.42578125" style="24" customWidth="1"/>
    <col min="3590" max="3590" width="6.42578125" style="24" customWidth="1"/>
    <col min="3591" max="3591" width="5" style="24" customWidth="1"/>
    <col min="3592" max="3592" width="4.85546875" style="24" customWidth="1"/>
    <col min="3593" max="3593" width="1.42578125" style="24" customWidth="1"/>
    <col min="3594" max="3596" width="5.5703125" style="24" bestFit="1" customWidth="1"/>
    <col min="3597" max="3597" width="1.42578125" style="24" customWidth="1"/>
    <col min="3598" max="3598" width="5.5703125" style="24" customWidth="1"/>
    <col min="3599" max="3599" width="4.85546875" style="24" customWidth="1"/>
    <col min="3600" max="3600" width="5.42578125" style="24" bestFit="1" customWidth="1"/>
    <col min="3601" max="3601" width="1.42578125" style="24" customWidth="1"/>
    <col min="3602" max="3602" width="5.5703125" style="24" bestFit="1" customWidth="1"/>
    <col min="3603" max="3603" width="5" style="24" customWidth="1"/>
    <col min="3604" max="3604" width="5.5703125" style="24" bestFit="1" customWidth="1"/>
    <col min="3605" max="3605" width="1.42578125" style="24" customWidth="1"/>
    <col min="3606" max="3606" width="5" style="24" customWidth="1"/>
    <col min="3607" max="3607" width="4.85546875" style="24" customWidth="1"/>
    <col min="3608" max="3608" width="4.7109375" style="24" customWidth="1"/>
    <col min="3609" max="3609" width="1.42578125" style="24" customWidth="1"/>
    <col min="3610" max="3610" width="5.140625" style="24" bestFit="1" customWidth="1"/>
    <col min="3611" max="3611" width="3.7109375" style="24" customWidth="1"/>
    <col min="3612" max="3612" width="4.5703125" style="24" customWidth="1"/>
    <col min="3613" max="3613" width="9.85546875" style="24" customWidth="1"/>
    <col min="3614" max="3614" width="11.42578125" style="24" customWidth="1"/>
    <col min="3615" max="3617" width="6" style="24" customWidth="1"/>
    <col min="3618" max="3618" width="1.7109375" style="24" customWidth="1"/>
    <col min="3619" max="3619" width="5.85546875" style="24" customWidth="1"/>
    <col min="3620" max="3621" width="5" style="24" customWidth="1"/>
    <col min="3622" max="3622" width="1.7109375" style="24" customWidth="1"/>
    <col min="3623" max="3623" width="5.42578125" style="24" customWidth="1"/>
    <col min="3624" max="3625" width="5" style="24" customWidth="1"/>
    <col min="3626" max="3626" width="1.7109375" style="24" customWidth="1"/>
    <col min="3627" max="3629" width="5.140625" style="24" customWidth="1"/>
    <col min="3630" max="3630" width="1.7109375" style="24" customWidth="1"/>
    <col min="3631" max="3631" width="5.28515625" style="24" customWidth="1"/>
    <col min="3632" max="3633" width="5.140625" style="24" customWidth="1"/>
    <col min="3634" max="3634" width="1.7109375" style="24" customWidth="1"/>
    <col min="3635" max="3635" width="5.42578125" style="24" customWidth="1"/>
    <col min="3636" max="3637" width="5" style="24" customWidth="1"/>
    <col min="3638" max="3638" width="1.7109375" style="24" customWidth="1"/>
    <col min="3639" max="3640" width="5.42578125" style="24" customWidth="1"/>
    <col min="3641" max="3641" width="5.28515625" style="24" customWidth="1"/>
    <col min="3642" max="3840" width="9.85546875" style="24"/>
    <col min="3841" max="3841" width="12.85546875" style="24" customWidth="1"/>
    <col min="3842" max="3842" width="6.42578125" style="24" bestFit="1" customWidth="1"/>
    <col min="3843" max="3844" width="6.28515625" style="24" bestFit="1" customWidth="1"/>
    <col min="3845" max="3845" width="1.42578125" style="24" customWidth="1"/>
    <col min="3846" max="3846" width="6.42578125" style="24" customWidth="1"/>
    <col min="3847" max="3847" width="5" style="24" customWidth="1"/>
    <col min="3848" max="3848" width="4.85546875" style="24" customWidth="1"/>
    <col min="3849" max="3849" width="1.42578125" style="24" customWidth="1"/>
    <col min="3850" max="3852" width="5.5703125" style="24" bestFit="1" customWidth="1"/>
    <col min="3853" max="3853" width="1.42578125" style="24" customWidth="1"/>
    <col min="3854" max="3854" width="5.5703125" style="24" customWidth="1"/>
    <col min="3855" max="3855" width="4.85546875" style="24" customWidth="1"/>
    <col min="3856" max="3856" width="5.42578125" style="24" bestFit="1" customWidth="1"/>
    <col min="3857" max="3857" width="1.42578125" style="24" customWidth="1"/>
    <col min="3858" max="3858" width="5.5703125" style="24" bestFit="1" customWidth="1"/>
    <col min="3859" max="3859" width="5" style="24" customWidth="1"/>
    <col min="3860" max="3860" width="5.5703125" style="24" bestFit="1" customWidth="1"/>
    <col min="3861" max="3861" width="1.42578125" style="24" customWidth="1"/>
    <col min="3862" max="3862" width="5" style="24" customWidth="1"/>
    <col min="3863" max="3863" width="4.85546875" style="24" customWidth="1"/>
    <col min="3864" max="3864" width="4.7109375" style="24" customWidth="1"/>
    <col min="3865" max="3865" width="1.42578125" style="24" customWidth="1"/>
    <col min="3866" max="3866" width="5.140625" style="24" bestFit="1" customWidth="1"/>
    <col min="3867" max="3867" width="3.7109375" style="24" customWidth="1"/>
    <col min="3868" max="3868" width="4.5703125" style="24" customWidth="1"/>
    <col min="3869" max="3869" width="9.85546875" style="24" customWidth="1"/>
    <col min="3870" max="3870" width="11.42578125" style="24" customWidth="1"/>
    <col min="3871" max="3873" width="6" style="24" customWidth="1"/>
    <col min="3874" max="3874" width="1.7109375" style="24" customWidth="1"/>
    <col min="3875" max="3875" width="5.85546875" style="24" customWidth="1"/>
    <col min="3876" max="3877" width="5" style="24" customWidth="1"/>
    <col min="3878" max="3878" width="1.7109375" style="24" customWidth="1"/>
    <col min="3879" max="3879" width="5.42578125" style="24" customWidth="1"/>
    <col min="3880" max="3881" width="5" style="24" customWidth="1"/>
    <col min="3882" max="3882" width="1.7109375" style="24" customWidth="1"/>
    <col min="3883" max="3885" width="5.140625" style="24" customWidth="1"/>
    <col min="3886" max="3886" width="1.7109375" style="24" customWidth="1"/>
    <col min="3887" max="3887" width="5.28515625" style="24" customWidth="1"/>
    <col min="3888" max="3889" width="5.140625" style="24" customWidth="1"/>
    <col min="3890" max="3890" width="1.7109375" style="24" customWidth="1"/>
    <col min="3891" max="3891" width="5.42578125" style="24" customWidth="1"/>
    <col min="3892" max="3893" width="5" style="24" customWidth="1"/>
    <col min="3894" max="3894" width="1.7109375" style="24" customWidth="1"/>
    <col min="3895" max="3896" width="5.42578125" style="24" customWidth="1"/>
    <col min="3897" max="3897" width="5.28515625" style="24" customWidth="1"/>
    <col min="3898" max="4096" width="9.85546875" style="24"/>
    <col min="4097" max="4097" width="12.85546875" style="24" customWidth="1"/>
    <col min="4098" max="4098" width="6.42578125" style="24" bestFit="1" customWidth="1"/>
    <col min="4099" max="4100" width="6.28515625" style="24" bestFit="1" customWidth="1"/>
    <col min="4101" max="4101" width="1.42578125" style="24" customWidth="1"/>
    <col min="4102" max="4102" width="6.42578125" style="24" customWidth="1"/>
    <col min="4103" max="4103" width="5" style="24" customWidth="1"/>
    <col min="4104" max="4104" width="4.85546875" style="24" customWidth="1"/>
    <col min="4105" max="4105" width="1.42578125" style="24" customWidth="1"/>
    <col min="4106" max="4108" width="5.5703125" style="24" bestFit="1" customWidth="1"/>
    <col min="4109" max="4109" width="1.42578125" style="24" customWidth="1"/>
    <col min="4110" max="4110" width="5.5703125" style="24" customWidth="1"/>
    <col min="4111" max="4111" width="4.85546875" style="24" customWidth="1"/>
    <col min="4112" max="4112" width="5.42578125" style="24" bestFit="1" customWidth="1"/>
    <col min="4113" max="4113" width="1.42578125" style="24" customWidth="1"/>
    <col min="4114" max="4114" width="5.5703125" style="24" bestFit="1" customWidth="1"/>
    <col min="4115" max="4115" width="5" style="24" customWidth="1"/>
    <col min="4116" max="4116" width="5.5703125" style="24" bestFit="1" customWidth="1"/>
    <col min="4117" max="4117" width="1.42578125" style="24" customWidth="1"/>
    <col min="4118" max="4118" width="5" style="24" customWidth="1"/>
    <col min="4119" max="4119" width="4.85546875" style="24" customWidth="1"/>
    <col min="4120" max="4120" width="4.7109375" style="24" customWidth="1"/>
    <col min="4121" max="4121" width="1.42578125" style="24" customWidth="1"/>
    <col min="4122" max="4122" width="5.140625" style="24" bestFit="1" customWidth="1"/>
    <col min="4123" max="4123" width="3.7109375" style="24" customWidth="1"/>
    <col min="4124" max="4124" width="4.5703125" style="24" customWidth="1"/>
    <col min="4125" max="4125" width="9.85546875" style="24" customWidth="1"/>
    <col min="4126" max="4126" width="11.42578125" style="24" customWidth="1"/>
    <col min="4127" max="4129" width="6" style="24" customWidth="1"/>
    <col min="4130" max="4130" width="1.7109375" style="24" customWidth="1"/>
    <col min="4131" max="4131" width="5.85546875" style="24" customWidth="1"/>
    <col min="4132" max="4133" width="5" style="24" customWidth="1"/>
    <col min="4134" max="4134" width="1.7109375" style="24" customWidth="1"/>
    <col min="4135" max="4135" width="5.42578125" style="24" customWidth="1"/>
    <col min="4136" max="4137" width="5" style="24" customWidth="1"/>
    <col min="4138" max="4138" width="1.7109375" style="24" customWidth="1"/>
    <col min="4139" max="4141" width="5.140625" style="24" customWidth="1"/>
    <col min="4142" max="4142" width="1.7109375" style="24" customWidth="1"/>
    <col min="4143" max="4143" width="5.28515625" style="24" customWidth="1"/>
    <col min="4144" max="4145" width="5.140625" style="24" customWidth="1"/>
    <col min="4146" max="4146" width="1.7109375" style="24" customWidth="1"/>
    <col min="4147" max="4147" width="5.42578125" style="24" customWidth="1"/>
    <col min="4148" max="4149" width="5" style="24" customWidth="1"/>
    <col min="4150" max="4150" width="1.7109375" style="24" customWidth="1"/>
    <col min="4151" max="4152" width="5.42578125" style="24" customWidth="1"/>
    <col min="4153" max="4153" width="5.28515625" style="24" customWidth="1"/>
    <col min="4154" max="4352" width="9.85546875" style="24"/>
    <col min="4353" max="4353" width="12.85546875" style="24" customWidth="1"/>
    <col min="4354" max="4354" width="6.42578125" style="24" bestFit="1" customWidth="1"/>
    <col min="4355" max="4356" width="6.28515625" style="24" bestFit="1" customWidth="1"/>
    <col min="4357" max="4357" width="1.42578125" style="24" customWidth="1"/>
    <col min="4358" max="4358" width="6.42578125" style="24" customWidth="1"/>
    <col min="4359" max="4359" width="5" style="24" customWidth="1"/>
    <col min="4360" max="4360" width="4.85546875" style="24" customWidth="1"/>
    <col min="4361" max="4361" width="1.42578125" style="24" customWidth="1"/>
    <col min="4362" max="4364" width="5.5703125" style="24" bestFit="1" customWidth="1"/>
    <col min="4365" max="4365" width="1.42578125" style="24" customWidth="1"/>
    <col min="4366" max="4366" width="5.5703125" style="24" customWidth="1"/>
    <col min="4367" max="4367" width="4.85546875" style="24" customWidth="1"/>
    <col min="4368" max="4368" width="5.42578125" style="24" bestFit="1" customWidth="1"/>
    <col min="4369" max="4369" width="1.42578125" style="24" customWidth="1"/>
    <col min="4370" max="4370" width="5.5703125" style="24" bestFit="1" customWidth="1"/>
    <col min="4371" max="4371" width="5" style="24" customWidth="1"/>
    <col min="4372" max="4372" width="5.5703125" style="24" bestFit="1" customWidth="1"/>
    <col min="4373" max="4373" width="1.42578125" style="24" customWidth="1"/>
    <col min="4374" max="4374" width="5" style="24" customWidth="1"/>
    <col min="4375" max="4375" width="4.85546875" style="24" customWidth="1"/>
    <col min="4376" max="4376" width="4.7109375" style="24" customWidth="1"/>
    <col min="4377" max="4377" width="1.42578125" style="24" customWidth="1"/>
    <col min="4378" max="4378" width="5.140625" style="24" bestFit="1" customWidth="1"/>
    <col min="4379" max="4379" width="3.7109375" style="24" customWidth="1"/>
    <col min="4380" max="4380" width="4.5703125" style="24" customWidth="1"/>
    <col min="4381" max="4381" width="9.85546875" style="24" customWidth="1"/>
    <col min="4382" max="4382" width="11.42578125" style="24" customWidth="1"/>
    <col min="4383" max="4385" width="6" style="24" customWidth="1"/>
    <col min="4386" max="4386" width="1.7109375" style="24" customWidth="1"/>
    <col min="4387" max="4387" width="5.85546875" style="24" customWidth="1"/>
    <col min="4388" max="4389" width="5" style="24" customWidth="1"/>
    <col min="4390" max="4390" width="1.7109375" style="24" customWidth="1"/>
    <col min="4391" max="4391" width="5.42578125" style="24" customWidth="1"/>
    <col min="4392" max="4393" width="5" style="24" customWidth="1"/>
    <col min="4394" max="4394" width="1.7109375" style="24" customWidth="1"/>
    <col min="4395" max="4397" width="5.140625" style="24" customWidth="1"/>
    <col min="4398" max="4398" width="1.7109375" style="24" customWidth="1"/>
    <col min="4399" max="4399" width="5.28515625" style="24" customWidth="1"/>
    <col min="4400" max="4401" width="5.140625" style="24" customWidth="1"/>
    <col min="4402" max="4402" width="1.7109375" style="24" customWidth="1"/>
    <col min="4403" max="4403" width="5.42578125" style="24" customWidth="1"/>
    <col min="4404" max="4405" width="5" style="24" customWidth="1"/>
    <col min="4406" max="4406" width="1.7109375" style="24" customWidth="1"/>
    <col min="4407" max="4408" width="5.42578125" style="24" customWidth="1"/>
    <col min="4409" max="4409" width="5.28515625" style="24" customWidth="1"/>
    <col min="4410" max="4608" width="9.85546875" style="24"/>
    <col min="4609" max="4609" width="12.85546875" style="24" customWidth="1"/>
    <col min="4610" max="4610" width="6.42578125" style="24" bestFit="1" customWidth="1"/>
    <col min="4611" max="4612" width="6.28515625" style="24" bestFit="1" customWidth="1"/>
    <col min="4613" max="4613" width="1.42578125" style="24" customWidth="1"/>
    <col min="4614" max="4614" width="6.42578125" style="24" customWidth="1"/>
    <col min="4615" max="4615" width="5" style="24" customWidth="1"/>
    <col min="4616" max="4616" width="4.85546875" style="24" customWidth="1"/>
    <col min="4617" max="4617" width="1.42578125" style="24" customWidth="1"/>
    <col min="4618" max="4620" width="5.5703125" style="24" bestFit="1" customWidth="1"/>
    <col min="4621" max="4621" width="1.42578125" style="24" customWidth="1"/>
    <col min="4622" max="4622" width="5.5703125" style="24" customWidth="1"/>
    <col min="4623" max="4623" width="4.85546875" style="24" customWidth="1"/>
    <col min="4624" max="4624" width="5.42578125" style="24" bestFit="1" customWidth="1"/>
    <col min="4625" max="4625" width="1.42578125" style="24" customWidth="1"/>
    <col min="4626" max="4626" width="5.5703125" style="24" bestFit="1" customWidth="1"/>
    <col min="4627" max="4627" width="5" style="24" customWidth="1"/>
    <col min="4628" max="4628" width="5.5703125" style="24" bestFit="1" customWidth="1"/>
    <col min="4629" max="4629" width="1.42578125" style="24" customWidth="1"/>
    <col min="4630" max="4630" width="5" style="24" customWidth="1"/>
    <col min="4631" max="4631" width="4.85546875" style="24" customWidth="1"/>
    <col min="4632" max="4632" width="4.7109375" style="24" customWidth="1"/>
    <col min="4633" max="4633" width="1.42578125" style="24" customWidth="1"/>
    <col min="4634" max="4634" width="5.140625" style="24" bestFit="1" customWidth="1"/>
    <col min="4635" max="4635" width="3.7109375" style="24" customWidth="1"/>
    <col min="4636" max="4636" width="4.5703125" style="24" customWidth="1"/>
    <col min="4637" max="4637" width="9.85546875" style="24" customWidth="1"/>
    <col min="4638" max="4638" width="11.42578125" style="24" customWidth="1"/>
    <col min="4639" max="4641" width="6" style="24" customWidth="1"/>
    <col min="4642" max="4642" width="1.7109375" style="24" customWidth="1"/>
    <col min="4643" max="4643" width="5.85546875" style="24" customWidth="1"/>
    <col min="4644" max="4645" width="5" style="24" customWidth="1"/>
    <col min="4646" max="4646" width="1.7109375" style="24" customWidth="1"/>
    <col min="4647" max="4647" width="5.42578125" style="24" customWidth="1"/>
    <col min="4648" max="4649" width="5" style="24" customWidth="1"/>
    <col min="4650" max="4650" width="1.7109375" style="24" customWidth="1"/>
    <col min="4651" max="4653" width="5.140625" style="24" customWidth="1"/>
    <col min="4654" max="4654" width="1.7109375" style="24" customWidth="1"/>
    <col min="4655" max="4655" width="5.28515625" style="24" customWidth="1"/>
    <col min="4656" max="4657" width="5.140625" style="24" customWidth="1"/>
    <col min="4658" max="4658" width="1.7109375" style="24" customWidth="1"/>
    <col min="4659" max="4659" width="5.42578125" style="24" customWidth="1"/>
    <col min="4660" max="4661" width="5" style="24" customWidth="1"/>
    <col min="4662" max="4662" width="1.7109375" style="24" customWidth="1"/>
    <col min="4663" max="4664" width="5.42578125" style="24" customWidth="1"/>
    <col min="4665" max="4665" width="5.28515625" style="24" customWidth="1"/>
    <col min="4666" max="4864" width="9.85546875" style="24"/>
    <col min="4865" max="4865" width="12.85546875" style="24" customWidth="1"/>
    <col min="4866" max="4866" width="6.42578125" style="24" bestFit="1" customWidth="1"/>
    <col min="4867" max="4868" width="6.28515625" style="24" bestFit="1" customWidth="1"/>
    <col min="4869" max="4869" width="1.42578125" style="24" customWidth="1"/>
    <col min="4870" max="4870" width="6.42578125" style="24" customWidth="1"/>
    <col min="4871" max="4871" width="5" style="24" customWidth="1"/>
    <col min="4872" max="4872" width="4.85546875" style="24" customWidth="1"/>
    <col min="4873" max="4873" width="1.42578125" style="24" customWidth="1"/>
    <col min="4874" max="4876" width="5.5703125" style="24" bestFit="1" customWidth="1"/>
    <col min="4877" max="4877" width="1.42578125" style="24" customWidth="1"/>
    <col min="4878" max="4878" width="5.5703125" style="24" customWidth="1"/>
    <col min="4879" max="4879" width="4.85546875" style="24" customWidth="1"/>
    <col min="4880" max="4880" width="5.42578125" style="24" bestFit="1" customWidth="1"/>
    <col min="4881" max="4881" width="1.42578125" style="24" customWidth="1"/>
    <col min="4882" max="4882" width="5.5703125" style="24" bestFit="1" customWidth="1"/>
    <col min="4883" max="4883" width="5" style="24" customWidth="1"/>
    <col min="4884" max="4884" width="5.5703125" style="24" bestFit="1" customWidth="1"/>
    <col min="4885" max="4885" width="1.42578125" style="24" customWidth="1"/>
    <col min="4886" max="4886" width="5" style="24" customWidth="1"/>
    <col min="4887" max="4887" width="4.85546875" style="24" customWidth="1"/>
    <col min="4888" max="4888" width="4.7109375" style="24" customWidth="1"/>
    <col min="4889" max="4889" width="1.42578125" style="24" customWidth="1"/>
    <col min="4890" max="4890" width="5.140625" style="24" bestFit="1" customWidth="1"/>
    <col min="4891" max="4891" width="3.7109375" style="24" customWidth="1"/>
    <col min="4892" max="4892" width="4.5703125" style="24" customWidth="1"/>
    <col min="4893" max="4893" width="9.85546875" style="24" customWidth="1"/>
    <col min="4894" max="4894" width="11.42578125" style="24" customWidth="1"/>
    <col min="4895" max="4897" width="6" style="24" customWidth="1"/>
    <col min="4898" max="4898" width="1.7109375" style="24" customWidth="1"/>
    <col min="4899" max="4899" width="5.85546875" style="24" customWidth="1"/>
    <col min="4900" max="4901" width="5" style="24" customWidth="1"/>
    <col min="4902" max="4902" width="1.7109375" style="24" customWidth="1"/>
    <col min="4903" max="4903" width="5.42578125" style="24" customWidth="1"/>
    <col min="4904" max="4905" width="5" style="24" customWidth="1"/>
    <col min="4906" max="4906" width="1.7109375" style="24" customWidth="1"/>
    <col min="4907" max="4909" width="5.140625" style="24" customWidth="1"/>
    <col min="4910" max="4910" width="1.7109375" style="24" customWidth="1"/>
    <col min="4911" max="4911" width="5.28515625" style="24" customWidth="1"/>
    <col min="4912" max="4913" width="5.140625" style="24" customWidth="1"/>
    <col min="4914" max="4914" width="1.7109375" style="24" customWidth="1"/>
    <col min="4915" max="4915" width="5.42578125" style="24" customWidth="1"/>
    <col min="4916" max="4917" width="5" style="24" customWidth="1"/>
    <col min="4918" max="4918" width="1.7109375" style="24" customWidth="1"/>
    <col min="4919" max="4920" width="5.42578125" style="24" customWidth="1"/>
    <col min="4921" max="4921" width="5.28515625" style="24" customWidth="1"/>
    <col min="4922" max="5120" width="9.85546875" style="24"/>
    <col min="5121" max="5121" width="12.85546875" style="24" customWidth="1"/>
    <col min="5122" max="5122" width="6.42578125" style="24" bestFit="1" customWidth="1"/>
    <col min="5123" max="5124" width="6.28515625" style="24" bestFit="1" customWidth="1"/>
    <col min="5125" max="5125" width="1.42578125" style="24" customWidth="1"/>
    <col min="5126" max="5126" width="6.42578125" style="24" customWidth="1"/>
    <col min="5127" max="5127" width="5" style="24" customWidth="1"/>
    <col min="5128" max="5128" width="4.85546875" style="24" customWidth="1"/>
    <col min="5129" max="5129" width="1.42578125" style="24" customWidth="1"/>
    <col min="5130" max="5132" width="5.5703125" style="24" bestFit="1" customWidth="1"/>
    <col min="5133" max="5133" width="1.42578125" style="24" customWidth="1"/>
    <col min="5134" max="5134" width="5.5703125" style="24" customWidth="1"/>
    <col min="5135" max="5135" width="4.85546875" style="24" customWidth="1"/>
    <col min="5136" max="5136" width="5.42578125" style="24" bestFit="1" customWidth="1"/>
    <col min="5137" max="5137" width="1.42578125" style="24" customWidth="1"/>
    <col min="5138" max="5138" width="5.5703125" style="24" bestFit="1" customWidth="1"/>
    <col min="5139" max="5139" width="5" style="24" customWidth="1"/>
    <col min="5140" max="5140" width="5.5703125" style="24" bestFit="1" customWidth="1"/>
    <col min="5141" max="5141" width="1.42578125" style="24" customWidth="1"/>
    <col min="5142" max="5142" width="5" style="24" customWidth="1"/>
    <col min="5143" max="5143" width="4.85546875" style="24" customWidth="1"/>
    <col min="5144" max="5144" width="4.7109375" style="24" customWidth="1"/>
    <col min="5145" max="5145" width="1.42578125" style="24" customWidth="1"/>
    <col min="5146" max="5146" width="5.140625" style="24" bestFit="1" customWidth="1"/>
    <col min="5147" max="5147" width="3.7109375" style="24" customWidth="1"/>
    <col min="5148" max="5148" width="4.5703125" style="24" customWidth="1"/>
    <col min="5149" max="5149" width="9.85546875" style="24" customWidth="1"/>
    <col min="5150" max="5150" width="11.42578125" style="24" customWidth="1"/>
    <col min="5151" max="5153" width="6" style="24" customWidth="1"/>
    <col min="5154" max="5154" width="1.7109375" style="24" customWidth="1"/>
    <col min="5155" max="5155" width="5.85546875" style="24" customWidth="1"/>
    <col min="5156" max="5157" width="5" style="24" customWidth="1"/>
    <col min="5158" max="5158" width="1.7109375" style="24" customWidth="1"/>
    <col min="5159" max="5159" width="5.42578125" style="24" customWidth="1"/>
    <col min="5160" max="5161" width="5" style="24" customWidth="1"/>
    <col min="5162" max="5162" width="1.7109375" style="24" customWidth="1"/>
    <col min="5163" max="5165" width="5.140625" style="24" customWidth="1"/>
    <col min="5166" max="5166" width="1.7109375" style="24" customWidth="1"/>
    <col min="5167" max="5167" width="5.28515625" style="24" customWidth="1"/>
    <col min="5168" max="5169" width="5.140625" style="24" customWidth="1"/>
    <col min="5170" max="5170" width="1.7109375" style="24" customWidth="1"/>
    <col min="5171" max="5171" width="5.42578125" style="24" customWidth="1"/>
    <col min="5172" max="5173" width="5" style="24" customWidth="1"/>
    <col min="5174" max="5174" width="1.7109375" style="24" customWidth="1"/>
    <col min="5175" max="5176" width="5.42578125" style="24" customWidth="1"/>
    <col min="5177" max="5177" width="5.28515625" style="24" customWidth="1"/>
    <col min="5178" max="5376" width="9.85546875" style="24"/>
    <col min="5377" max="5377" width="12.85546875" style="24" customWidth="1"/>
    <col min="5378" max="5378" width="6.42578125" style="24" bestFit="1" customWidth="1"/>
    <col min="5379" max="5380" width="6.28515625" style="24" bestFit="1" customWidth="1"/>
    <col min="5381" max="5381" width="1.42578125" style="24" customWidth="1"/>
    <col min="5382" max="5382" width="6.42578125" style="24" customWidth="1"/>
    <col min="5383" max="5383" width="5" style="24" customWidth="1"/>
    <col min="5384" max="5384" width="4.85546875" style="24" customWidth="1"/>
    <col min="5385" max="5385" width="1.42578125" style="24" customWidth="1"/>
    <col min="5386" max="5388" width="5.5703125" style="24" bestFit="1" customWidth="1"/>
    <col min="5389" max="5389" width="1.42578125" style="24" customWidth="1"/>
    <col min="5390" max="5390" width="5.5703125" style="24" customWidth="1"/>
    <col min="5391" max="5391" width="4.85546875" style="24" customWidth="1"/>
    <col min="5392" max="5392" width="5.42578125" style="24" bestFit="1" customWidth="1"/>
    <col min="5393" max="5393" width="1.42578125" style="24" customWidth="1"/>
    <col min="5394" max="5394" width="5.5703125" style="24" bestFit="1" customWidth="1"/>
    <col min="5395" max="5395" width="5" style="24" customWidth="1"/>
    <col min="5396" max="5396" width="5.5703125" style="24" bestFit="1" customWidth="1"/>
    <col min="5397" max="5397" width="1.42578125" style="24" customWidth="1"/>
    <col min="5398" max="5398" width="5" style="24" customWidth="1"/>
    <col min="5399" max="5399" width="4.85546875" style="24" customWidth="1"/>
    <col min="5400" max="5400" width="4.7109375" style="24" customWidth="1"/>
    <col min="5401" max="5401" width="1.42578125" style="24" customWidth="1"/>
    <col min="5402" max="5402" width="5.140625" style="24" bestFit="1" customWidth="1"/>
    <col min="5403" max="5403" width="3.7109375" style="24" customWidth="1"/>
    <col min="5404" max="5404" width="4.5703125" style="24" customWidth="1"/>
    <col min="5405" max="5405" width="9.85546875" style="24" customWidth="1"/>
    <col min="5406" max="5406" width="11.42578125" style="24" customWidth="1"/>
    <col min="5407" max="5409" width="6" style="24" customWidth="1"/>
    <col min="5410" max="5410" width="1.7109375" style="24" customWidth="1"/>
    <col min="5411" max="5411" width="5.85546875" style="24" customWidth="1"/>
    <col min="5412" max="5413" width="5" style="24" customWidth="1"/>
    <col min="5414" max="5414" width="1.7109375" style="24" customWidth="1"/>
    <col min="5415" max="5415" width="5.42578125" style="24" customWidth="1"/>
    <col min="5416" max="5417" width="5" style="24" customWidth="1"/>
    <col min="5418" max="5418" width="1.7109375" style="24" customWidth="1"/>
    <col min="5419" max="5421" width="5.140625" style="24" customWidth="1"/>
    <col min="5422" max="5422" width="1.7109375" style="24" customWidth="1"/>
    <col min="5423" max="5423" width="5.28515625" style="24" customWidth="1"/>
    <col min="5424" max="5425" width="5.140625" style="24" customWidth="1"/>
    <col min="5426" max="5426" width="1.7109375" style="24" customWidth="1"/>
    <col min="5427" max="5427" width="5.42578125" style="24" customWidth="1"/>
    <col min="5428" max="5429" width="5" style="24" customWidth="1"/>
    <col min="5430" max="5430" width="1.7109375" style="24" customWidth="1"/>
    <col min="5431" max="5432" width="5.42578125" style="24" customWidth="1"/>
    <col min="5433" max="5433" width="5.28515625" style="24" customWidth="1"/>
    <col min="5434" max="5632" width="9.85546875" style="24"/>
    <col min="5633" max="5633" width="12.85546875" style="24" customWidth="1"/>
    <col min="5634" max="5634" width="6.42578125" style="24" bestFit="1" customWidth="1"/>
    <col min="5635" max="5636" width="6.28515625" style="24" bestFit="1" customWidth="1"/>
    <col min="5637" max="5637" width="1.42578125" style="24" customWidth="1"/>
    <col min="5638" max="5638" width="6.42578125" style="24" customWidth="1"/>
    <col min="5639" max="5639" width="5" style="24" customWidth="1"/>
    <col min="5640" max="5640" width="4.85546875" style="24" customWidth="1"/>
    <col min="5641" max="5641" width="1.42578125" style="24" customWidth="1"/>
    <col min="5642" max="5644" width="5.5703125" style="24" bestFit="1" customWidth="1"/>
    <col min="5645" max="5645" width="1.42578125" style="24" customWidth="1"/>
    <col min="5646" max="5646" width="5.5703125" style="24" customWidth="1"/>
    <col min="5647" max="5647" width="4.85546875" style="24" customWidth="1"/>
    <col min="5648" max="5648" width="5.42578125" style="24" bestFit="1" customWidth="1"/>
    <col min="5649" max="5649" width="1.42578125" style="24" customWidth="1"/>
    <col min="5650" max="5650" width="5.5703125" style="24" bestFit="1" customWidth="1"/>
    <col min="5651" max="5651" width="5" style="24" customWidth="1"/>
    <col min="5652" max="5652" width="5.5703125" style="24" bestFit="1" customWidth="1"/>
    <col min="5653" max="5653" width="1.42578125" style="24" customWidth="1"/>
    <col min="5654" max="5654" width="5" style="24" customWidth="1"/>
    <col min="5655" max="5655" width="4.85546875" style="24" customWidth="1"/>
    <col min="5656" max="5656" width="4.7109375" style="24" customWidth="1"/>
    <col min="5657" max="5657" width="1.42578125" style="24" customWidth="1"/>
    <col min="5658" max="5658" width="5.140625" style="24" bestFit="1" customWidth="1"/>
    <col min="5659" max="5659" width="3.7109375" style="24" customWidth="1"/>
    <col min="5660" max="5660" width="4.5703125" style="24" customWidth="1"/>
    <col min="5661" max="5661" width="9.85546875" style="24" customWidth="1"/>
    <col min="5662" max="5662" width="11.42578125" style="24" customWidth="1"/>
    <col min="5663" max="5665" width="6" style="24" customWidth="1"/>
    <col min="5666" max="5666" width="1.7109375" style="24" customWidth="1"/>
    <col min="5667" max="5667" width="5.85546875" style="24" customWidth="1"/>
    <col min="5668" max="5669" width="5" style="24" customWidth="1"/>
    <col min="5670" max="5670" width="1.7109375" style="24" customWidth="1"/>
    <col min="5671" max="5671" width="5.42578125" style="24" customWidth="1"/>
    <col min="5672" max="5673" width="5" style="24" customWidth="1"/>
    <col min="5674" max="5674" width="1.7109375" style="24" customWidth="1"/>
    <col min="5675" max="5677" width="5.140625" style="24" customWidth="1"/>
    <col min="5678" max="5678" width="1.7109375" style="24" customWidth="1"/>
    <col min="5679" max="5679" width="5.28515625" style="24" customWidth="1"/>
    <col min="5680" max="5681" width="5.140625" style="24" customWidth="1"/>
    <col min="5682" max="5682" width="1.7109375" style="24" customWidth="1"/>
    <col min="5683" max="5683" width="5.42578125" style="24" customWidth="1"/>
    <col min="5684" max="5685" width="5" style="24" customWidth="1"/>
    <col min="5686" max="5686" width="1.7109375" style="24" customWidth="1"/>
    <col min="5687" max="5688" width="5.42578125" style="24" customWidth="1"/>
    <col min="5689" max="5689" width="5.28515625" style="24" customWidth="1"/>
    <col min="5690" max="5888" width="9.85546875" style="24"/>
    <col min="5889" max="5889" width="12.85546875" style="24" customWidth="1"/>
    <col min="5890" max="5890" width="6.42578125" style="24" bestFit="1" customWidth="1"/>
    <col min="5891" max="5892" width="6.28515625" style="24" bestFit="1" customWidth="1"/>
    <col min="5893" max="5893" width="1.42578125" style="24" customWidth="1"/>
    <col min="5894" max="5894" width="6.42578125" style="24" customWidth="1"/>
    <col min="5895" max="5895" width="5" style="24" customWidth="1"/>
    <col min="5896" max="5896" width="4.85546875" style="24" customWidth="1"/>
    <col min="5897" max="5897" width="1.42578125" style="24" customWidth="1"/>
    <col min="5898" max="5900" width="5.5703125" style="24" bestFit="1" customWidth="1"/>
    <col min="5901" max="5901" width="1.42578125" style="24" customWidth="1"/>
    <col min="5902" max="5902" width="5.5703125" style="24" customWidth="1"/>
    <col min="5903" max="5903" width="4.85546875" style="24" customWidth="1"/>
    <col min="5904" max="5904" width="5.42578125" style="24" bestFit="1" customWidth="1"/>
    <col min="5905" max="5905" width="1.42578125" style="24" customWidth="1"/>
    <col min="5906" max="5906" width="5.5703125" style="24" bestFit="1" customWidth="1"/>
    <col min="5907" max="5907" width="5" style="24" customWidth="1"/>
    <col min="5908" max="5908" width="5.5703125" style="24" bestFit="1" customWidth="1"/>
    <col min="5909" max="5909" width="1.42578125" style="24" customWidth="1"/>
    <col min="5910" max="5910" width="5" style="24" customWidth="1"/>
    <col min="5911" max="5911" width="4.85546875" style="24" customWidth="1"/>
    <col min="5912" max="5912" width="4.7109375" style="24" customWidth="1"/>
    <col min="5913" max="5913" width="1.42578125" style="24" customWidth="1"/>
    <col min="5914" max="5914" width="5.140625" style="24" bestFit="1" customWidth="1"/>
    <col min="5915" max="5915" width="3.7109375" style="24" customWidth="1"/>
    <col min="5916" max="5916" width="4.5703125" style="24" customWidth="1"/>
    <col min="5917" max="5917" width="9.85546875" style="24" customWidth="1"/>
    <col min="5918" max="5918" width="11.42578125" style="24" customWidth="1"/>
    <col min="5919" max="5921" width="6" style="24" customWidth="1"/>
    <col min="5922" max="5922" width="1.7109375" style="24" customWidth="1"/>
    <col min="5923" max="5923" width="5.85546875" style="24" customWidth="1"/>
    <col min="5924" max="5925" width="5" style="24" customWidth="1"/>
    <col min="5926" max="5926" width="1.7109375" style="24" customWidth="1"/>
    <col min="5927" max="5927" width="5.42578125" style="24" customWidth="1"/>
    <col min="5928" max="5929" width="5" style="24" customWidth="1"/>
    <col min="5930" max="5930" width="1.7109375" style="24" customWidth="1"/>
    <col min="5931" max="5933" width="5.140625" style="24" customWidth="1"/>
    <col min="5934" max="5934" width="1.7109375" style="24" customWidth="1"/>
    <col min="5935" max="5935" width="5.28515625" style="24" customWidth="1"/>
    <col min="5936" max="5937" width="5.140625" style="24" customWidth="1"/>
    <col min="5938" max="5938" width="1.7109375" style="24" customWidth="1"/>
    <col min="5939" max="5939" width="5.42578125" style="24" customWidth="1"/>
    <col min="5940" max="5941" width="5" style="24" customWidth="1"/>
    <col min="5942" max="5942" width="1.7109375" style="24" customWidth="1"/>
    <col min="5943" max="5944" width="5.42578125" style="24" customWidth="1"/>
    <col min="5945" max="5945" width="5.28515625" style="24" customWidth="1"/>
    <col min="5946" max="6144" width="9.85546875" style="24"/>
    <col min="6145" max="6145" width="12.85546875" style="24" customWidth="1"/>
    <col min="6146" max="6146" width="6.42578125" style="24" bestFit="1" customWidth="1"/>
    <col min="6147" max="6148" width="6.28515625" style="24" bestFit="1" customWidth="1"/>
    <col min="6149" max="6149" width="1.42578125" style="24" customWidth="1"/>
    <col min="6150" max="6150" width="6.42578125" style="24" customWidth="1"/>
    <col min="6151" max="6151" width="5" style="24" customWidth="1"/>
    <col min="6152" max="6152" width="4.85546875" style="24" customWidth="1"/>
    <col min="6153" max="6153" width="1.42578125" style="24" customWidth="1"/>
    <col min="6154" max="6156" width="5.5703125" style="24" bestFit="1" customWidth="1"/>
    <col min="6157" max="6157" width="1.42578125" style="24" customWidth="1"/>
    <col min="6158" max="6158" width="5.5703125" style="24" customWidth="1"/>
    <col min="6159" max="6159" width="4.85546875" style="24" customWidth="1"/>
    <col min="6160" max="6160" width="5.42578125" style="24" bestFit="1" customWidth="1"/>
    <col min="6161" max="6161" width="1.42578125" style="24" customWidth="1"/>
    <col min="6162" max="6162" width="5.5703125" style="24" bestFit="1" customWidth="1"/>
    <col min="6163" max="6163" width="5" style="24" customWidth="1"/>
    <col min="6164" max="6164" width="5.5703125" style="24" bestFit="1" customWidth="1"/>
    <col min="6165" max="6165" width="1.42578125" style="24" customWidth="1"/>
    <col min="6166" max="6166" width="5" style="24" customWidth="1"/>
    <col min="6167" max="6167" width="4.85546875" style="24" customWidth="1"/>
    <col min="6168" max="6168" width="4.7109375" style="24" customWidth="1"/>
    <col min="6169" max="6169" width="1.42578125" style="24" customWidth="1"/>
    <col min="6170" max="6170" width="5.140625" style="24" bestFit="1" customWidth="1"/>
    <col min="6171" max="6171" width="3.7109375" style="24" customWidth="1"/>
    <col min="6172" max="6172" width="4.5703125" style="24" customWidth="1"/>
    <col min="6173" max="6173" width="9.85546875" style="24" customWidth="1"/>
    <col min="6174" max="6174" width="11.42578125" style="24" customWidth="1"/>
    <col min="6175" max="6177" width="6" style="24" customWidth="1"/>
    <col min="6178" max="6178" width="1.7109375" style="24" customWidth="1"/>
    <col min="6179" max="6179" width="5.85546875" style="24" customWidth="1"/>
    <col min="6180" max="6181" width="5" style="24" customWidth="1"/>
    <col min="6182" max="6182" width="1.7109375" style="24" customWidth="1"/>
    <col min="6183" max="6183" width="5.42578125" style="24" customWidth="1"/>
    <col min="6184" max="6185" width="5" style="24" customWidth="1"/>
    <col min="6186" max="6186" width="1.7109375" style="24" customWidth="1"/>
    <col min="6187" max="6189" width="5.140625" style="24" customWidth="1"/>
    <col min="6190" max="6190" width="1.7109375" style="24" customWidth="1"/>
    <col min="6191" max="6191" width="5.28515625" style="24" customWidth="1"/>
    <col min="6192" max="6193" width="5.140625" style="24" customWidth="1"/>
    <col min="6194" max="6194" width="1.7109375" style="24" customWidth="1"/>
    <col min="6195" max="6195" width="5.42578125" style="24" customWidth="1"/>
    <col min="6196" max="6197" width="5" style="24" customWidth="1"/>
    <col min="6198" max="6198" width="1.7109375" style="24" customWidth="1"/>
    <col min="6199" max="6200" width="5.42578125" style="24" customWidth="1"/>
    <col min="6201" max="6201" width="5.28515625" style="24" customWidth="1"/>
    <col min="6202" max="6400" width="9.85546875" style="24"/>
    <col min="6401" max="6401" width="12.85546875" style="24" customWidth="1"/>
    <col min="6402" max="6402" width="6.42578125" style="24" bestFit="1" customWidth="1"/>
    <col min="6403" max="6404" width="6.28515625" style="24" bestFit="1" customWidth="1"/>
    <col min="6405" max="6405" width="1.42578125" style="24" customWidth="1"/>
    <col min="6406" max="6406" width="6.42578125" style="24" customWidth="1"/>
    <col min="6407" max="6407" width="5" style="24" customWidth="1"/>
    <col min="6408" max="6408" width="4.85546875" style="24" customWidth="1"/>
    <col min="6409" max="6409" width="1.42578125" style="24" customWidth="1"/>
    <col min="6410" max="6412" width="5.5703125" style="24" bestFit="1" customWidth="1"/>
    <col min="6413" max="6413" width="1.42578125" style="24" customWidth="1"/>
    <col min="6414" max="6414" width="5.5703125" style="24" customWidth="1"/>
    <col min="6415" max="6415" width="4.85546875" style="24" customWidth="1"/>
    <col min="6416" max="6416" width="5.42578125" style="24" bestFit="1" customWidth="1"/>
    <col min="6417" max="6417" width="1.42578125" style="24" customWidth="1"/>
    <col min="6418" max="6418" width="5.5703125" style="24" bestFit="1" customWidth="1"/>
    <col min="6419" max="6419" width="5" style="24" customWidth="1"/>
    <col min="6420" max="6420" width="5.5703125" style="24" bestFit="1" customWidth="1"/>
    <col min="6421" max="6421" width="1.42578125" style="24" customWidth="1"/>
    <col min="6422" max="6422" width="5" style="24" customWidth="1"/>
    <col min="6423" max="6423" width="4.85546875" style="24" customWidth="1"/>
    <col min="6424" max="6424" width="4.7109375" style="24" customWidth="1"/>
    <col min="6425" max="6425" width="1.42578125" style="24" customWidth="1"/>
    <col min="6426" max="6426" width="5.140625" style="24" bestFit="1" customWidth="1"/>
    <col min="6427" max="6427" width="3.7109375" style="24" customWidth="1"/>
    <col min="6428" max="6428" width="4.5703125" style="24" customWidth="1"/>
    <col min="6429" max="6429" width="9.85546875" style="24" customWidth="1"/>
    <col min="6430" max="6430" width="11.42578125" style="24" customWidth="1"/>
    <col min="6431" max="6433" width="6" style="24" customWidth="1"/>
    <col min="6434" max="6434" width="1.7109375" style="24" customWidth="1"/>
    <col min="6435" max="6435" width="5.85546875" style="24" customWidth="1"/>
    <col min="6436" max="6437" width="5" style="24" customWidth="1"/>
    <col min="6438" max="6438" width="1.7109375" style="24" customWidth="1"/>
    <col min="6439" max="6439" width="5.42578125" style="24" customWidth="1"/>
    <col min="6440" max="6441" width="5" style="24" customWidth="1"/>
    <col min="6442" max="6442" width="1.7109375" style="24" customWidth="1"/>
    <col min="6443" max="6445" width="5.140625" style="24" customWidth="1"/>
    <col min="6446" max="6446" width="1.7109375" style="24" customWidth="1"/>
    <col min="6447" max="6447" width="5.28515625" style="24" customWidth="1"/>
    <col min="6448" max="6449" width="5.140625" style="24" customWidth="1"/>
    <col min="6450" max="6450" width="1.7109375" style="24" customWidth="1"/>
    <col min="6451" max="6451" width="5.42578125" style="24" customWidth="1"/>
    <col min="6452" max="6453" width="5" style="24" customWidth="1"/>
    <col min="6454" max="6454" width="1.7109375" style="24" customWidth="1"/>
    <col min="6455" max="6456" width="5.42578125" style="24" customWidth="1"/>
    <col min="6457" max="6457" width="5.28515625" style="24" customWidth="1"/>
    <col min="6458" max="6656" width="9.85546875" style="24"/>
    <col min="6657" max="6657" width="12.85546875" style="24" customWidth="1"/>
    <col min="6658" max="6658" width="6.42578125" style="24" bestFit="1" customWidth="1"/>
    <col min="6659" max="6660" width="6.28515625" style="24" bestFit="1" customWidth="1"/>
    <col min="6661" max="6661" width="1.42578125" style="24" customWidth="1"/>
    <col min="6662" max="6662" width="6.42578125" style="24" customWidth="1"/>
    <col min="6663" max="6663" width="5" style="24" customWidth="1"/>
    <col min="6664" max="6664" width="4.85546875" style="24" customWidth="1"/>
    <col min="6665" max="6665" width="1.42578125" style="24" customWidth="1"/>
    <col min="6666" max="6668" width="5.5703125" style="24" bestFit="1" customWidth="1"/>
    <col min="6669" max="6669" width="1.42578125" style="24" customWidth="1"/>
    <col min="6670" max="6670" width="5.5703125" style="24" customWidth="1"/>
    <col min="6671" max="6671" width="4.85546875" style="24" customWidth="1"/>
    <col min="6672" max="6672" width="5.42578125" style="24" bestFit="1" customWidth="1"/>
    <col min="6673" max="6673" width="1.42578125" style="24" customWidth="1"/>
    <col min="6674" max="6674" width="5.5703125" style="24" bestFit="1" customWidth="1"/>
    <col min="6675" max="6675" width="5" style="24" customWidth="1"/>
    <col min="6676" max="6676" width="5.5703125" style="24" bestFit="1" customWidth="1"/>
    <col min="6677" max="6677" width="1.42578125" style="24" customWidth="1"/>
    <col min="6678" max="6678" width="5" style="24" customWidth="1"/>
    <col min="6679" max="6679" width="4.85546875" style="24" customWidth="1"/>
    <col min="6680" max="6680" width="4.7109375" style="24" customWidth="1"/>
    <col min="6681" max="6681" width="1.42578125" style="24" customWidth="1"/>
    <col min="6682" max="6682" width="5.140625" style="24" bestFit="1" customWidth="1"/>
    <col min="6683" max="6683" width="3.7109375" style="24" customWidth="1"/>
    <col min="6684" max="6684" width="4.5703125" style="24" customWidth="1"/>
    <col min="6685" max="6685" width="9.85546875" style="24" customWidth="1"/>
    <col min="6686" max="6686" width="11.42578125" style="24" customWidth="1"/>
    <col min="6687" max="6689" width="6" style="24" customWidth="1"/>
    <col min="6690" max="6690" width="1.7109375" style="24" customWidth="1"/>
    <col min="6691" max="6691" width="5.85546875" style="24" customWidth="1"/>
    <col min="6692" max="6693" width="5" style="24" customWidth="1"/>
    <col min="6694" max="6694" width="1.7109375" style="24" customWidth="1"/>
    <col min="6695" max="6695" width="5.42578125" style="24" customWidth="1"/>
    <col min="6696" max="6697" width="5" style="24" customWidth="1"/>
    <col min="6698" max="6698" width="1.7109375" style="24" customWidth="1"/>
    <col min="6699" max="6701" width="5.140625" style="24" customWidth="1"/>
    <col min="6702" max="6702" width="1.7109375" style="24" customWidth="1"/>
    <col min="6703" max="6703" width="5.28515625" style="24" customWidth="1"/>
    <col min="6704" max="6705" width="5.140625" style="24" customWidth="1"/>
    <col min="6706" max="6706" width="1.7109375" style="24" customWidth="1"/>
    <col min="6707" max="6707" width="5.42578125" style="24" customWidth="1"/>
    <col min="6708" max="6709" width="5" style="24" customWidth="1"/>
    <col min="6710" max="6710" width="1.7109375" style="24" customWidth="1"/>
    <col min="6711" max="6712" width="5.42578125" style="24" customWidth="1"/>
    <col min="6713" max="6713" width="5.28515625" style="24" customWidth="1"/>
    <col min="6714" max="6912" width="9.85546875" style="24"/>
    <col min="6913" max="6913" width="12.85546875" style="24" customWidth="1"/>
    <col min="6914" max="6914" width="6.42578125" style="24" bestFit="1" customWidth="1"/>
    <col min="6915" max="6916" width="6.28515625" style="24" bestFit="1" customWidth="1"/>
    <col min="6917" max="6917" width="1.42578125" style="24" customWidth="1"/>
    <col min="6918" max="6918" width="6.42578125" style="24" customWidth="1"/>
    <col min="6919" max="6919" width="5" style="24" customWidth="1"/>
    <col min="6920" max="6920" width="4.85546875" style="24" customWidth="1"/>
    <col min="6921" max="6921" width="1.42578125" style="24" customWidth="1"/>
    <col min="6922" max="6924" width="5.5703125" style="24" bestFit="1" customWidth="1"/>
    <col min="6925" max="6925" width="1.42578125" style="24" customWidth="1"/>
    <col min="6926" max="6926" width="5.5703125" style="24" customWidth="1"/>
    <col min="6927" max="6927" width="4.85546875" style="24" customWidth="1"/>
    <col min="6928" max="6928" width="5.42578125" style="24" bestFit="1" customWidth="1"/>
    <col min="6929" max="6929" width="1.42578125" style="24" customWidth="1"/>
    <col min="6930" max="6930" width="5.5703125" style="24" bestFit="1" customWidth="1"/>
    <col min="6931" max="6931" width="5" style="24" customWidth="1"/>
    <col min="6932" max="6932" width="5.5703125" style="24" bestFit="1" customWidth="1"/>
    <col min="6933" max="6933" width="1.42578125" style="24" customWidth="1"/>
    <col min="6934" max="6934" width="5" style="24" customWidth="1"/>
    <col min="6935" max="6935" width="4.85546875" style="24" customWidth="1"/>
    <col min="6936" max="6936" width="4.7109375" style="24" customWidth="1"/>
    <col min="6937" max="6937" width="1.42578125" style="24" customWidth="1"/>
    <col min="6938" max="6938" width="5.140625" style="24" bestFit="1" customWidth="1"/>
    <col min="6939" max="6939" width="3.7109375" style="24" customWidth="1"/>
    <col min="6940" max="6940" width="4.5703125" style="24" customWidth="1"/>
    <col min="6941" max="6941" width="9.85546875" style="24" customWidth="1"/>
    <col min="6942" max="6942" width="11.42578125" style="24" customWidth="1"/>
    <col min="6943" max="6945" width="6" style="24" customWidth="1"/>
    <col min="6946" max="6946" width="1.7109375" style="24" customWidth="1"/>
    <col min="6947" max="6947" width="5.85546875" style="24" customWidth="1"/>
    <col min="6948" max="6949" width="5" style="24" customWidth="1"/>
    <col min="6950" max="6950" width="1.7109375" style="24" customWidth="1"/>
    <col min="6951" max="6951" width="5.42578125" style="24" customWidth="1"/>
    <col min="6952" max="6953" width="5" style="24" customWidth="1"/>
    <col min="6954" max="6954" width="1.7109375" style="24" customWidth="1"/>
    <col min="6955" max="6957" width="5.140625" style="24" customWidth="1"/>
    <col min="6958" max="6958" width="1.7109375" style="24" customWidth="1"/>
    <col min="6959" max="6959" width="5.28515625" style="24" customWidth="1"/>
    <col min="6960" max="6961" width="5.140625" style="24" customWidth="1"/>
    <col min="6962" max="6962" width="1.7109375" style="24" customWidth="1"/>
    <col min="6963" max="6963" width="5.42578125" style="24" customWidth="1"/>
    <col min="6964" max="6965" width="5" style="24" customWidth="1"/>
    <col min="6966" max="6966" width="1.7109375" style="24" customWidth="1"/>
    <col min="6967" max="6968" width="5.42578125" style="24" customWidth="1"/>
    <col min="6969" max="6969" width="5.28515625" style="24" customWidth="1"/>
    <col min="6970" max="7168" width="9.85546875" style="24"/>
    <col min="7169" max="7169" width="12.85546875" style="24" customWidth="1"/>
    <col min="7170" max="7170" width="6.42578125" style="24" bestFit="1" customWidth="1"/>
    <col min="7171" max="7172" width="6.28515625" style="24" bestFit="1" customWidth="1"/>
    <col min="7173" max="7173" width="1.42578125" style="24" customWidth="1"/>
    <col min="7174" max="7174" width="6.42578125" style="24" customWidth="1"/>
    <col min="7175" max="7175" width="5" style="24" customWidth="1"/>
    <col min="7176" max="7176" width="4.85546875" style="24" customWidth="1"/>
    <col min="7177" max="7177" width="1.42578125" style="24" customWidth="1"/>
    <col min="7178" max="7180" width="5.5703125" style="24" bestFit="1" customWidth="1"/>
    <col min="7181" max="7181" width="1.42578125" style="24" customWidth="1"/>
    <col min="7182" max="7182" width="5.5703125" style="24" customWidth="1"/>
    <col min="7183" max="7183" width="4.85546875" style="24" customWidth="1"/>
    <col min="7184" max="7184" width="5.42578125" style="24" bestFit="1" customWidth="1"/>
    <col min="7185" max="7185" width="1.42578125" style="24" customWidth="1"/>
    <col min="7186" max="7186" width="5.5703125" style="24" bestFit="1" customWidth="1"/>
    <col min="7187" max="7187" width="5" style="24" customWidth="1"/>
    <col min="7188" max="7188" width="5.5703125" style="24" bestFit="1" customWidth="1"/>
    <col min="7189" max="7189" width="1.42578125" style="24" customWidth="1"/>
    <col min="7190" max="7190" width="5" style="24" customWidth="1"/>
    <col min="7191" max="7191" width="4.85546875" style="24" customWidth="1"/>
    <col min="7192" max="7192" width="4.7109375" style="24" customWidth="1"/>
    <col min="7193" max="7193" width="1.42578125" style="24" customWidth="1"/>
    <col min="7194" max="7194" width="5.140625" style="24" bestFit="1" customWidth="1"/>
    <col min="7195" max="7195" width="3.7109375" style="24" customWidth="1"/>
    <col min="7196" max="7196" width="4.5703125" style="24" customWidth="1"/>
    <col min="7197" max="7197" width="9.85546875" style="24" customWidth="1"/>
    <col min="7198" max="7198" width="11.42578125" style="24" customWidth="1"/>
    <col min="7199" max="7201" width="6" style="24" customWidth="1"/>
    <col min="7202" max="7202" width="1.7109375" style="24" customWidth="1"/>
    <col min="7203" max="7203" width="5.85546875" style="24" customWidth="1"/>
    <col min="7204" max="7205" width="5" style="24" customWidth="1"/>
    <col min="7206" max="7206" width="1.7109375" style="24" customWidth="1"/>
    <col min="7207" max="7207" width="5.42578125" style="24" customWidth="1"/>
    <col min="7208" max="7209" width="5" style="24" customWidth="1"/>
    <col min="7210" max="7210" width="1.7109375" style="24" customWidth="1"/>
    <col min="7211" max="7213" width="5.140625" style="24" customWidth="1"/>
    <col min="7214" max="7214" width="1.7109375" style="24" customWidth="1"/>
    <col min="7215" max="7215" width="5.28515625" style="24" customWidth="1"/>
    <col min="7216" max="7217" width="5.140625" style="24" customWidth="1"/>
    <col min="7218" max="7218" width="1.7109375" style="24" customWidth="1"/>
    <col min="7219" max="7219" width="5.42578125" style="24" customWidth="1"/>
    <col min="7220" max="7221" width="5" style="24" customWidth="1"/>
    <col min="7222" max="7222" width="1.7109375" style="24" customWidth="1"/>
    <col min="7223" max="7224" width="5.42578125" style="24" customWidth="1"/>
    <col min="7225" max="7225" width="5.28515625" style="24" customWidth="1"/>
    <col min="7226" max="7424" width="9.85546875" style="24"/>
    <col min="7425" max="7425" width="12.85546875" style="24" customWidth="1"/>
    <col min="7426" max="7426" width="6.42578125" style="24" bestFit="1" customWidth="1"/>
    <col min="7427" max="7428" width="6.28515625" style="24" bestFit="1" customWidth="1"/>
    <col min="7429" max="7429" width="1.42578125" style="24" customWidth="1"/>
    <col min="7430" max="7430" width="6.42578125" style="24" customWidth="1"/>
    <col min="7431" max="7431" width="5" style="24" customWidth="1"/>
    <col min="7432" max="7432" width="4.85546875" style="24" customWidth="1"/>
    <col min="7433" max="7433" width="1.42578125" style="24" customWidth="1"/>
    <col min="7434" max="7436" width="5.5703125" style="24" bestFit="1" customWidth="1"/>
    <col min="7437" max="7437" width="1.42578125" style="24" customWidth="1"/>
    <col min="7438" max="7438" width="5.5703125" style="24" customWidth="1"/>
    <col min="7439" max="7439" width="4.85546875" style="24" customWidth="1"/>
    <col min="7440" max="7440" width="5.42578125" style="24" bestFit="1" customWidth="1"/>
    <col min="7441" max="7441" width="1.42578125" style="24" customWidth="1"/>
    <col min="7442" max="7442" width="5.5703125" style="24" bestFit="1" customWidth="1"/>
    <col min="7443" max="7443" width="5" style="24" customWidth="1"/>
    <col min="7444" max="7444" width="5.5703125" style="24" bestFit="1" customWidth="1"/>
    <col min="7445" max="7445" width="1.42578125" style="24" customWidth="1"/>
    <col min="7446" max="7446" width="5" style="24" customWidth="1"/>
    <col min="7447" max="7447" width="4.85546875" style="24" customWidth="1"/>
    <col min="7448" max="7448" width="4.7109375" style="24" customWidth="1"/>
    <col min="7449" max="7449" width="1.42578125" style="24" customWidth="1"/>
    <col min="7450" max="7450" width="5.140625" style="24" bestFit="1" customWidth="1"/>
    <col min="7451" max="7451" width="3.7109375" style="24" customWidth="1"/>
    <col min="7452" max="7452" width="4.5703125" style="24" customWidth="1"/>
    <col min="7453" max="7453" width="9.85546875" style="24" customWidth="1"/>
    <col min="7454" max="7454" width="11.42578125" style="24" customWidth="1"/>
    <col min="7455" max="7457" width="6" style="24" customWidth="1"/>
    <col min="7458" max="7458" width="1.7109375" style="24" customWidth="1"/>
    <col min="7459" max="7459" width="5.85546875" style="24" customWidth="1"/>
    <col min="7460" max="7461" width="5" style="24" customWidth="1"/>
    <col min="7462" max="7462" width="1.7109375" style="24" customWidth="1"/>
    <col min="7463" max="7463" width="5.42578125" style="24" customWidth="1"/>
    <col min="7464" max="7465" width="5" style="24" customWidth="1"/>
    <col min="7466" max="7466" width="1.7109375" style="24" customWidth="1"/>
    <col min="7467" max="7469" width="5.140625" style="24" customWidth="1"/>
    <col min="7470" max="7470" width="1.7109375" style="24" customWidth="1"/>
    <col min="7471" max="7471" width="5.28515625" style="24" customWidth="1"/>
    <col min="7472" max="7473" width="5.140625" style="24" customWidth="1"/>
    <col min="7474" max="7474" width="1.7109375" style="24" customWidth="1"/>
    <col min="7475" max="7475" width="5.42578125" style="24" customWidth="1"/>
    <col min="7476" max="7477" width="5" style="24" customWidth="1"/>
    <col min="7478" max="7478" width="1.7109375" style="24" customWidth="1"/>
    <col min="7479" max="7480" width="5.42578125" style="24" customWidth="1"/>
    <col min="7481" max="7481" width="5.28515625" style="24" customWidth="1"/>
    <col min="7482" max="7680" width="9.85546875" style="24"/>
    <col min="7681" max="7681" width="12.85546875" style="24" customWidth="1"/>
    <col min="7682" max="7682" width="6.42578125" style="24" bestFit="1" customWidth="1"/>
    <col min="7683" max="7684" width="6.28515625" style="24" bestFit="1" customWidth="1"/>
    <col min="7685" max="7685" width="1.42578125" style="24" customWidth="1"/>
    <col min="7686" max="7686" width="6.42578125" style="24" customWidth="1"/>
    <col min="7687" max="7687" width="5" style="24" customWidth="1"/>
    <col min="7688" max="7688" width="4.85546875" style="24" customWidth="1"/>
    <col min="7689" max="7689" width="1.42578125" style="24" customWidth="1"/>
    <col min="7690" max="7692" width="5.5703125" style="24" bestFit="1" customWidth="1"/>
    <col min="7693" max="7693" width="1.42578125" style="24" customWidth="1"/>
    <col min="7694" max="7694" width="5.5703125" style="24" customWidth="1"/>
    <col min="7695" max="7695" width="4.85546875" style="24" customWidth="1"/>
    <col min="7696" max="7696" width="5.42578125" style="24" bestFit="1" customWidth="1"/>
    <col min="7697" max="7697" width="1.42578125" style="24" customWidth="1"/>
    <col min="7698" max="7698" width="5.5703125" style="24" bestFit="1" customWidth="1"/>
    <col min="7699" max="7699" width="5" style="24" customWidth="1"/>
    <col min="7700" max="7700" width="5.5703125" style="24" bestFit="1" customWidth="1"/>
    <col min="7701" max="7701" width="1.42578125" style="24" customWidth="1"/>
    <col min="7702" max="7702" width="5" style="24" customWidth="1"/>
    <col min="7703" max="7703" width="4.85546875" style="24" customWidth="1"/>
    <col min="7704" max="7704" width="4.7109375" style="24" customWidth="1"/>
    <col min="7705" max="7705" width="1.42578125" style="24" customWidth="1"/>
    <col min="7706" max="7706" width="5.140625" style="24" bestFit="1" customWidth="1"/>
    <col min="7707" max="7707" width="3.7109375" style="24" customWidth="1"/>
    <col min="7708" max="7708" width="4.5703125" style="24" customWidth="1"/>
    <col min="7709" max="7709" width="9.85546875" style="24" customWidth="1"/>
    <col min="7710" max="7710" width="11.42578125" style="24" customWidth="1"/>
    <col min="7711" max="7713" width="6" style="24" customWidth="1"/>
    <col min="7714" max="7714" width="1.7109375" style="24" customWidth="1"/>
    <col min="7715" max="7715" width="5.85546875" style="24" customWidth="1"/>
    <col min="7716" max="7717" width="5" style="24" customWidth="1"/>
    <col min="7718" max="7718" width="1.7109375" style="24" customWidth="1"/>
    <col min="7719" max="7719" width="5.42578125" style="24" customWidth="1"/>
    <col min="7720" max="7721" width="5" style="24" customWidth="1"/>
    <col min="7722" max="7722" width="1.7109375" style="24" customWidth="1"/>
    <col min="7723" max="7725" width="5.140625" style="24" customWidth="1"/>
    <col min="7726" max="7726" width="1.7109375" style="24" customWidth="1"/>
    <col min="7727" max="7727" width="5.28515625" style="24" customWidth="1"/>
    <col min="7728" max="7729" width="5.140625" style="24" customWidth="1"/>
    <col min="7730" max="7730" width="1.7109375" style="24" customWidth="1"/>
    <col min="7731" max="7731" width="5.42578125" style="24" customWidth="1"/>
    <col min="7732" max="7733" width="5" style="24" customWidth="1"/>
    <col min="7734" max="7734" width="1.7109375" style="24" customWidth="1"/>
    <col min="7735" max="7736" width="5.42578125" style="24" customWidth="1"/>
    <col min="7737" max="7737" width="5.28515625" style="24" customWidth="1"/>
    <col min="7738" max="7936" width="9.85546875" style="24"/>
    <col min="7937" max="7937" width="12.85546875" style="24" customWidth="1"/>
    <col min="7938" max="7938" width="6.42578125" style="24" bestFit="1" customWidth="1"/>
    <col min="7939" max="7940" width="6.28515625" style="24" bestFit="1" customWidth="1"/>
    <col min="7941" max="7941" width="1.42578125" style="24" customWidth="1"/>
    <col min="7942" max="7942" width="6.42578125" style="24" customWidth="1"/>
    <col min="7943" max="7943" width="5" style="24" customWidth="1"/>
    <col min="7944" max="7944" width="4.85546875" style="24" customWidth="1"/>
    <col min="7945" max="7945" width="1.42578125" style="24" customWidth="1"/>
    <col min="7946" max="7948" width="5.5703125" style="24" bestFit="1" customWidth="1"/>
    <col min="7949" max="7949" width="1.42578125" style="24" customWidth="1"/>
    <col min="7950" max="7950" width="5.5703125" style="24" customWidth="1"/>
    <col min="7951" max="7951" width="4.85546875" style="24" customWidth="1"/>
    <col min="7952" max="7952" width="5.42578125" style="24" bestFit="1" customWidth="1"/>
    <col min="7953" max="7953" width="1.42578125" style="24" customWidth="1"/>
    <col min="7954" max="7954" width="5.5703125" style="24" bestFit="1" customWidth="1"/>
    <col min="7955" max="7955" width="5" style="24" customWidth="1"/>
    <col min="7956" max="7956" width="5.5703125" style="24" bestFit="1" customWidth="1"/>
    <col min="7957" max="7957" width="1.42578125" style="24" customWidth="1"/>
    <col min="7958" max="7958" width="5" style="24" customWidth="1"/>
    <col min="7959" max="7959" width="4.85546875" style="24" customWidth="1"/>
    <col min="7960" max="7960" width="4.7109375" style="24" customWidth="1"/>
    <col min="7961" max="7961" width="1.42578125" style="24" customWidth="1"/>
    <col min="7962" max="7962" width="5.140625" style="24" bestFit="1" customWidth="1"/>
    <col min="7963" max="7963" width="3.7109375" style="24" customWidth="1"/>
    <col min="7964" max="7964" width="4.5703125" style="24" customWidth="1"/>
    <col min="7965" max="7965" width="9.85546875" style="24" customWidth="1"/>
    <col min="7966" max="7966" width="11.42578125" style="24" customWidth="1"/>
    <col min="7967" max="7969" width="6" style="24" customWidth="1"/>
    <col min="7970" max="7970" width="1.7109375" style="24" customWidth="1"/>
    <col min="7971" max="7971" width="5.85546875" style="24" customWidth="1"/>
    <col min="7972" max="7973" width="5" style="24" customWidth="1"/>
    <col min="7974" max="7974" width="1.7109375" style="24" customWidth="1"/>
    <col min="7975" max="7975" width="5.42578125" style="24" customWidth="1"/>
    <col min="7976" max="7977" width="5" style="24" customWidth="1"/>
    <col min="7978" max="7978" width="1.7109375" style="24" customWidth="1"/>
    <col min="7979" max="7981" width="5.140625" style="24" customWidth="1"/>
    <col min="7982" max="7982" width="1.7109375" style="24" customWidth="1"/>
    <col min="7983" max="7983" width="5.28515625" style="24" customWidth="1"/>
    <col min="7984" max="7985" width="5.140625" style="24" customWidth="1"/>
    <col min="7986" max="7986" width="1.7109375" style="24" customWidth="1"/>
    <col min="7987" max="7987" width="5.42578125" style="24" customWidth="1"/>
    <col min="7988" max="7989" width="5" style="24" customWidth="1"/>
    <col min="7990" max="7990" width="1.7109375" style="24" customWidth="1"/>
    <col min="7991" max="7992" width="5.42578125" style="24" customWidth="1"/>
    <col min="7993" max="7993" width="5.28515625" style="24" customWidth="1"/>
    <col min="7994" max="8192" width="9.85546875" style="24"/>
    <col min="8193" max="8193" width="12.85546875" style="24" customWidth="1"/>
    <col min="8194" max="8194" width="6.42578125" style="24" bestFit="1" customWidth="1"/>
    <col min="8195" max="8196" width="6.28515625" style="24" bestFit="1" customWidth="1"/>
    <col min="8197" max="8197" width="1.42578125" style="24" customWidth="1"/>
    <col min="8198" max="8198" width="6.42578125" style="24" customWidth="1"/>
    <col min="8199" max="8199" width="5" style="24" customWidth="1"/>
    <col min="8200" max="8200" width="4.85546875" style="24" customWidth="1"/>
    <col min="8201" max="8201" width="1.42578125" style="24" customWidth="1"/>
    <col min="8202" max="8204" width="5.5703125" style="24" bestFit="1" customWidth="1"/>
    <col min="8205" max="8205" width="1.42578125" style="24" customWidth="1"/>
    <col min="8206" max="8206" width="5.5703125" style="24" customWidth="1"/>
    <col min="8207" max="8207" width="4.85546875" style="24" customWidth="1"/>
    <col min="8208" max="8208" width="5.42578125" style="24" bestFit="1" customWidth="1"/>
    <col min="8209" max="8209" width="1.42578125" style="24" customWidth="1"/>
    <col min="8210" max="8210" width="5.5703125" style="24" bestFit="1" customWidth="1"/>
    <col min="8211" max="8211" width="5" style="24" customWidth="1"/>
    <col min="8212" max="8212" width="5.5703125" style="24" bestFit="1" customWidth="1"/>
    <col min="8213" max="8213" width="1.42578125" style="24" customWidth="1"/>
    <col min="8214" max="8214" width="5" style="24" customWidth="1"/>
    <col min="8215" max="8215" width="4.85546875" style="24" customWidth="1"/>
    <col min="8216" max="8216" width="4.7109375" style="24" customWidth="1"/>
    <col min="8217" max="8217" width="1.42578125" style="24" customWidth="1"/>
    <col min="8218" max="8218" width="5.140625" style="24" bestFit="1" customWidth="1"/>
    <col min="8219" max="8219" width="3.7109375" style="24" customWidth="1"/>
    <col min="8220" max="8220" width="4.5703125" style="24" customWidth="1"/>
    <col min="8221" max="8221" width="9.85546875" style="24" customWidth="1"/>
    <col min="8222" max="8222" width="11.42578125" style="24" customWidth="1"/>
    <col min="8223" max="8225" width="6" style="24" customWidth="1"/>
    <col min="8226" max="8226" width="1.7109375" style="24" customWidth="1"/>
    <col min="8227" max="8227" width="5.85546875" style="24" customWidth="1"/>
    <col min="8228" max="8229" width="5" style="24" customWidth="1"/>
    <col min="8230" max="8230" width="1.7109375" style="24" customWidth="1"/>
    <col min="8231" max="8231" width="5.42578125" style="24" customWidth="1"/>
    <col min="8232" max="8233" width="5" style="24" customWidth="1"/>
    <col min="8234" max="8234" width="1.7109375" style="24" customWidth="1"/>
    <col min="8235" max="8237" width="5.140625" style="24" customWidth="1"/>
    <col min="8238" max="8238" width="1.7109375" style="24" customWidth="1"/>
    <col min="8239" max="8239" width="5.28515625" style="24" customWidth="1"/>
    <col min="8240" max="8241" width="5.140625" style="24" customWidth="1"/>
    <col min="8242" max="8242" width="1.7109375" style="24" customWidth="1"/>
    <col min="8243" max="8243" width="5.42578125" style="24" customWidth="1"/>
    <col min="8244" max="8245" width="5" style="24" customWidth="1"/>
    <col min="8246" max="8246" width="1.7109375" style="24" customWidth="1"/>
    <col min="8247" max="8248" width="5.42578125" style="24" customWidth="1"/>
    <col min="8249" max="8249" width="5.28515625" style="24" customWidth="1"/>
    <col min="8250" max="8448" width="9.85546875" style="24"/>
    <col min="8449" max="8449" width="12.85546875" style="24" customWidth="1"/>
    <col min="8450" max="8450" width="6.42578125" style="24" bestFit="1" customWidth="1"/>
    <col min="8451" max="8452" width="6.28515625" style="24" bestFit="1" customWidth="1"/>
    <col min="8453" max="8453" width="1.42578125" style="24" customWidth="1"/>
    <col min="8454" max="8454" width="6.42578125" style="24" customWidth="1"/>
    <col min="8455" max="8455" width="5" style="24" customWidth="1"/>
    <col min="8456" max="8456" width="4.85546875" style="24" customWidth="1"/>
    <col min="8457" max="8457" width="1.42578125" style="24" customWidth="1"/>
    <col min="8458" max="8460" width="5.5703125" style="24" bestFit="1" customWidth="1"/>
    <col min="8461" max="8461" width="1.42578125" style="24" customWidth="1"/>
    <col min="8462" max="8462" width="5.5703125" style="24" customWidth="1"/>
    <col min="8463" max="8463" width="4.85546875" style="24" customWidth="1"/>
    <col min="8464" max="8464" width="5.42578125" style="24" bestFit="1" customWidth="1"/>
    <col min="8465" max="8465" width="1.42578125" style="24" customWidth="1"/>
    <col min="8466" max="8466" width="5.5703125" style="24" bestFit="1" customWidth="1"/>
    <col min="8467" max="8467" width="5" style="24" customWidth="1"/>
    <col min="8468" max="8468" width="5.5703125" style="24" bestFit="1" customWidth="1"/>
    <col min="8469" max="8469" width="1.42578125" style="24" customWidth="1"/>
    <col min="8470" max="8470" width="5" style="24" customWidth="1"/>
    <col min="8471" max="8471" width="4.85546875" style="24" customWidth="1"/>
    <col min="8472" max="8472" width="4.7109375" style="24" customWidth="1"/>
    <col min="8473" max="8473" width="1.42578125" style="24" customWidth="1"/>
    <col min="8474" max="8474" width="5.140625" style="24" bestFit="1" customWidth="1"/>
    <col min="8475" max="8475" width="3.7109375" style="24" customWidth="1"/>
    <col min="8476" max="8476" width="4.5703125" style="24" customWidth="1"/>
    <col min="8477" max="8477" width="9.85546875" style="24" customWidth="1"/>
    <col min="8478" max="8478" width="11.42578125" style="24" customWidth="1"/>
    <col min="8479" max="8481" width="6" style="24" customWidth="1"/>
    <col min="8482" max="8482" width="1.7109375" style="24" customWidth="1"/>
    <col min="8483" max="8483" width="5.85546875" style="24" customWidth="1"/>
    <col min="8484" max="8485" width="5" style="24" customWidth="1"/>
    <col min="8486" max="8486" width="1.7109375" style="24" customWidth="1"/>
    <col min="8487" max="8487" width="5.42578125" style="24" customWidth="1"/>
    <col min="8488" max="8489" width="5" style="24" customWidth="1"/>
    <col min="8490" max="8490" width="1.7109375" style="24" customWidth="1"/>
    <col min="8491" max="8493" width="5.140625" style="24" customWidth="1"/>
    <col min="8494" max="8494" width="1.7109375" style="24" customWidth="1"/>
    <col min="8495" max="8495" width="5.28515625" style="24" customWidth="1"/>
    <col min="8496" max="8497" width="5.140625" style="24" customWidth="1"/>
    <col min="8498" max="8498" width="1.7109375" style="24" customWidth="1"/>
    <col min="8499" max="8499" width="5.42578125" style="24" customWidth="1"/>
    <col min="8500" max="8501" width="5" style="24" customWidth="1"/>
    <col min="8502" max="8502" width="1.7109375" style="24" customWidth="1"/>
    <col min="8503" max="8504" width="5.42578125" style="24" customWidth="1"/>
    <col min="8505" max="8505" width="5.28515625" style="24" customWidth="1"/>
    <col min="8506" max="8704" width="9.85546875" style="24"/>
    <col min="8705" max="8705" width="12.85546875" style="24" customWidth="1"/>
    <col min="8706" max="8706" width="6.42578125" style="24" bestFit="1" customWidth="1"/>
    <col min="8707" max="8708" width="6.28515625" style="24" bestFit="1" customWidth="1"/>
    <col min="8709" max="8709" width="1.42578125" style="24" customWidth="1"/>
    <col min="8710" max="8710" width="6.42578125" style="24" customWidth="1"/>
    <col min="8711" max="8711" width="5" style="24" customWidth="1"/>
    <col min="8712" max="8712" width="4.85546875" style="24" customWidth="1"/>
    <col min="8713" max="8713" width="1.42578125" style="24" customWidth="1"/>
    <col min="8714" max="8716" width="5.5703125" style="24" bestFit="1" customWidth="1"/>
    <col min="8717" max="8717" width="1.42578125" style="24" customWidth="1"/>
    <col min="8718" max="8718" width="5.5703125" style="24" customWidth="1"/>
    <col min="8719" max="8719" width="4.85546875" style="24" customWidth="1"/>
    <col min="8720" max="8720" width="5.42578125" style="24" bestFit="1" customWidth="1"/>
    <col min="8721" max="8721" width="1.42578125" style="24" customWidth="1"/>
    <col min="8722" max="8722" width="5.5703125" style="24" bestFit="1" customWidth="1"/>
    <col min="8723" max="8723" width="5" style="24" customWidth="1"/>
    <col min="8724" max="8724" width="5.5703125" style="24" bestFit="1" customWidth="1"/>
    <col min="8725" max="8725" width="1.42578125" style="24" customWidth="1"/>
    <col min="8726" max="8726" width="5" style="24" customWidth="1"/>
    <col min="8727" max="8727" width="4.85546875" style="24" customWidth="1"/>
    <col min="8728" max="8728" width="4.7109375" style="24" customWidth="1"/>
    <col min="8729" max="8729" width="1.42578125" style="24" customWidth="1"/>
    <col min="8730" max="8730" width="5.140625" style="24" bestFit="1" customWidth="1"/>
    <col min="8731" max="8731" width="3.7109375" style="24" customWidth="1"/>
    <col min="8732" max="8732" width="4.5703125" style="24" customWidth="1"/>
    <col min="8733" max="8733" width="9.85546875" style="24" customWidth="1"/>
    <col min="8734" max="8734" width="11.42578125" style="24" customWidth="1"/>
    <col min="8735" max="8737" width="6" style="24" customWidth="1"/>
    <col min="8738" max="8738" width="1.7109375" style="24" customWidth="1"/>
    <col min="8739" max="8739" width="5.85546875" style="24" customWidth="1"/>
    <col min="8740" max="8741" width="5" style="24" customWidth="1"/>
    <col min="8742" max="8742" width="1.7109375" style="24" customWidth="1"/>
    <col min="8743" max="8743" width="5.42578125" style="24" customWidth="1"/>
    <col min="8744" max="8745" width="5" style="24" customWidth="1"/>
    <col min="8746" max="8746" width="1.7109375" style="24" customWidth="1"/>
    <col min="8747" max="8749" width="5.140625" style="24" customWidth="1"/>
    <col min="8750" max="8750" width="1.7109375" style="24" customWidth="1"/>
    <col min="8751" max="8751" width="5.28515625" style="24" customWidth="1"/>
    <col min="8752" max="8753" width="5.140625" style="24" customWidth="1"/>
    <col min="8754" max="8754" width="1.7109375" style="24" customWidth="1"/>
    <col min="8755" max="8755" width="5.42578125" style="24" customWidth="1"/>
    <col min="8756" max="8757" width="5" style="24" customWidth="1"/>
    <col min="8758" max="8758" width="1.7109375" style="24" customWidth="1"/>
    <col min="8759" max="8760" width="5.42578125" style="24" customWidth="1"/>
    <col min="8761" max="8761" width="5.28515625" style="24" customWidth="1"/>
    <col min="8762" max="8960" width="9.85546875" style="24"/>
    <col min="8961" max="8961" width="12.85546875" style="24" customWidth="1"/>
    <col min="8962" max="8962" width="6.42578125" style="24" bestFit="1" customWidth="1"/>
    <col min="8963" max="8964" width="6.28515625" style="24" bestFit="1" customWidth="1"/>
    <col min="8965" max="8965" width="1.42578125" style="24" customWidth="1"/>
    <col min="8966" max="8966" width="6.42578125" style="24" customWidth="1"/>
    <col min="8967" max="8967" width="5" style="24" customWidth="1"/>
    <col min="8968" max="8968" width="4.85546875" style="24" customWidth="1"/>
    <col min="8969" max="8969" width="1.42578125" style="24" customWidth="1"/>
    <col min="8970" max="8972" width="5.5703125" style="24" bestFit="1" customWidth="1"/>
    <col min="8973" max="8973" width="1.42578125" style="24" customWidth="1"/>
    <col min="8974" max="8974" width="5.5703125" style="24" customWidth="1"/>
    <col min="8975" max="8975" width="4.85546875" style="24" customWidth="1"/>
    <col min="8976" max="8976" width="5.42578125" style="24" bestFit="1" customWidth="1"/>
    <col min="8977" max="8977" width="1.42578125" style="24" customWidth="1"/>
    <col min="8978" max="8978" width="5.5703125" style="24" bestFit="1" customWidth="1"/>
    <col min="8979" max="8979" width="5" style="24" customWidth="1"/>
    <col min="8980" max="8980" width="5.5703125" style="24" bestFit="1" customWidth="1"/>
    <col min="8981" max="8981" width="1.42578125" style="24" customWidth="1"/>
    <col min="8982" max="8982" width="5" style="24" customWidth="1"/>
    <col min="8983" max="8983" width="4.85546875" style="24" customWidth="1"/>
    <col min="8984" max="8984" width="4.7109375" style="24" customWidth="1"/>
    <col min="8985" max="8985" width="1.42578125" style="24" customWidth="1"/>
    <col min="8986" max="8986" width="5.140625" style="24" bestFit="1" customWidth="1"/>
    <col min="8987" max="8987" width="3.7109375" style="24" customWidth="1"/>
    <col min="8988" max="8988" width="4.5703125" style="24" customWidth="1"/>
    <col min="8989" max="8989" width="9.85546875" style="24" customWidth="1"/>
    <col min="8990" max="8990" width="11.42578125" style="24" customWidth="1"/>
    <col min="8991" max="8993" width="6" style="24" customWidth="1"/>
    <col min="8994" max="8994" width="1.7109375" style="24" customWidth="1"/>
    <col min="8995" max="8995" width="5.85546875" style="24" customWidth="1"/>
    <col min="8996" max="8997" width="5" style="24" customWidth="1"/>
    <col min="8998" max="8998" width="1.7109375" style="24" customWidth="1"/>
    <col min="8999" max="8999" width="5.42578125" style="24" customWidth="1"/>
    <col min="9000" max="9001" width="5" style="24" customWidth="1"/>
    <col min="9002" max="9002" width="1.7109375" style="24" customWidth="1"/>
    <col min="9003" max="9005" width="5.140625" style="24" customWidth="1"/>
    <col min="9006" max="9006" width="1.7109375" style="24" customWidth="1"/>
    <col min="9007" max="9007" width="5.28515625" style="24" customWidth="1"/>
    <col min="9008" max="9009" width="5.140625" style="24" customWidth="1"/>
    <col min="9010" max="9010" width="1.7109375" style="24" customWidth="1"/>
    <col min="9011" max="9011" width="5.42578125" style="24" customWidth="1"/>
    <col min="9012" max="9013" width="5" style="24" customWidth="1"/>
    <col min="9014" max="9014" width="1.7109375" style="24" customWidth="1"/>
    <col min="9015" max="9016" width="5.42578125" style="24" customWidth="1"/>
    <col min="9017" max="9017" width="5.28515625" style="24" customWidth="1"/>
    <col min="9018" max="9216" width="9.85546875" style="24"/>
    <col min="9217" max="9217" width="12.85546875" style="24" customWidth="1"/>
    <col min="9218" max="9218" width="6.42578125" style="24" bestFit="1" customWidth="1"/>
    <col min="9219" max="9220" width="6.28515625" style="24" bestFit="1" customWidth="1"/>
    <col min="9221" max="9221" width="1.42578125" style="24" customWidth="1"/>
    <col min="9222" max="9222" width="6.42578125" style="24" customWidth="1"/>
    <col min="9223" max="9223" width="5" style="24" customWidth="1"/>
    <col min="9224" max="9224" width="4.85546875" style="24" customWidth="1"/>
    <col min="9225" max="9225" width="1.42578125" style="24" customWidth="1"/>
    <col min="9226" max="9228" width="5.5703125" style="24" bestFit="1" customWidth="1"/>
    <col min="9229" max="9229" width="1.42578125" style="24" customWidth="1"/>
    <col min="9230" max="9230" width="5.5703125" style="24" customWidth="1"/>
    <col min="9231" max="9231" width="4.85546875" style="24" customWidth="1"/>
    <col min="9232" max="9232" width="5.42578125" style="24" bestFit="1" customWidth="1"/>
    <col min="9233" max="9233" width="1.42578125" style="24" customWidth="1"/>
    <col min="9234" max="9234" width="5.5703125" style="24" bestFit="1" customWidth="1"/>
    <col min="9235" max="9235" width="5" style="24" customWidth="1"/>
    <col min="9236" max="9236" width="5.5703125" style="24" bestFit="1" customWidth="1"/>
    <col min="9237" max="9237" width="1.42578125" style="24" customWidth="1"/>
    <col min="9238" max="9238" width="5" style="24" customWidth="1"/>
    <col min="9239" max="9239" width="4.85546875" style="24" customWidth="1"/>
    <col min="9240" max="9240" width="4.7109375" style="24" customWidth="1"/>
    <col min="9241" max="9241" width="1.42578125" style="24" customWidth="1"/>
    <col min="9242" max="9242" width="5.140625" style="24" bestFit="1" customWidth="1"/>
    <col min="9243" max="9243" width="3.7109375" style="24" customWidth="1"/>
    <col min="9244" max="9244" width="4.5703125" style="24" customWidth="1"/>
    <col min="9245" max="9245" width="9.85546875" style="24" customWidth="1"/>
    <col min="9246" max="9246" width="11.42578125" style="24" customWidth="1"/>
    <col min="9247" max="9249" width="6" style="24" customWidth="1"/>
    <col min="9250" max="9250" width="1.7109375" style="24" customWidth="1"/>
    <col min="9251" max="9251" width="5.85546875" style="24" customWidth="1"/>
    <col min="9252" max="9253" width="5" style="24" customWidth="1"/>
    <col min="9254" max="9254" width="1.7109375" style="24" customWidth="1"/>
    <col min="9255" max="9255" width="5.42578125" style="24" customWidth="1"/>
    <col min="9256" max="9257" width="5" style="24" customWidth="1"/>
    <col min="9258" max="9258" width="1.7109375" style="24" customWidth="1"/>
    <col min="9259" max="9261" width="5.140625" style="24" customWidth="1"/>
    <col min="9262" max="9262" width="1.7109375" style="24" customWidth="1"/>
    <col min="9263" max="9263" width="5.28515625" style="24" customWidth="1"/>
    <col min="9264" max="9265" width="5.140625" style="24" customWidth="1"/>
    <col min="9266" max="9266" width="1.7109375" style="24" customWidth="1"/>
    <col min="9267" max="9267" width="5.42578125" style="24" customWidth="1"/>
    <col min="9268" max="9269" width="5" style="24" customWidth="1"/>
    <col min="9270" max="9270" width="1.7109375" style="24" customWidth="1"/>
    <col min="9271" max="9272" width="5.42578125" style="24" customWidth="1"/>
    <col min="9273" max="9273" width="5.28515625" style="24" customWidth="1"/>
    <col min="9274" max="9472" width="9.85546875" style="24"/>
    <col min="9473" max="9473" width="12.85546875" style="24" customWidth="1"/>
    <col min="9474" max="9474" width="6.42578125" style="24" bestFit="1" customWidth="1"/>
    <col min="9475" max="9476" width="6.28515625" style="24" bestFit="1" customWidth="1"/>
    <col min="9477" max="9477" width="1.42578125" style="24" customWidth="1"/>
    <col min="9478" max="9478" width="6.42578125" style="24" customWidth="1"/>
    <col min="9479" max="9479" width="5" style="24" customWidth="1"/>
    <col min="9480" max="9480" width="4.85546875" style="24" customWidth="1"/>
    <col min="9481" max="9481" width="1.42578125" style="24" customWidth="1"/>
    <col min="9482" max="9484" width="5.5703125" style="24" bestFit="1" customWidth="1"/>
    <col min="9485" max="9485" width="1.42578125" style="24" customWidth="1"/>
    <col min="9486" max="9486" width="5.5703125" style="24" customWidth="1"/>
    <col min="9487" max="9487" width="4.85546875" style="24" customWidth="1"/>
    <col min="9488" max="9488" width="5.42578125" style="24" bestFit="1" customWidth="1"/>
    <col min="9489" max="9489" width="1.42578125" style="24" customWidth="1"/>
    <col min="9490" max="9490" width="5.5703125" style="24" bestFit="1" customWidth="1"/>
    <col min="9491" max="9491" width="5" style="24" customWidth="1"/>
    <col min="9492" max="9492" width="5.5703125" style="24" bestFit="1" customWidth="1"/>
    <col min="9493" max="9493" width="1.42578125" style="24" customWidth="1"/>
    <col min="9494" max="9494" width="5" style="24" customWidth="1"/>
    <col min="9495" max="9495" width="4.85546875" style="24" customWidth="1"/>
    <col min="9496" max="9496" width="4.7109375" style="24" customWidth="1"/>
    <col min="9497" max="9497" width="1.42578125" style="24" customWidth="1"/>
    <col min="9498" max="9498" width="5.140625" style="24" bestFit="1" customWidth="1"/>
    <col min="9499" max="9499" width="3.7109375" style="24" customWidth="1"/>
    <col min="9500" max="9500" width="4.5703125" style="24" customWidth="1"/>
    <col min="9501" max="9501" width="9.85546875" style="24" customWidth="1"/>
    <col min="9502" max="9502" width="11.42578125" style="24" customWidth="1"/>
    <col min="9503" max="9505" width="6" style="24" customWidth="1"/>
    <col min="9506" max="9506" width="1.7109375" style="24" customWidth="1"/>
    <col min="9507" max="9507" width="5.85546875" style="24" customWidth="1"/>
    <col min="9508" max="9509" width="5" style="24" customWidth="1"/>
    <col min="9510" max="9510" width="1.7109375" style="24" customWidth="1"/>
    <col min="9511" max="9511" width="5.42578125" style="24" customWidth="1"/>
    <col min="9512" max="9513" width="5" style="24" customWidth="1"/>
    <col min="9514" max="9514" width="1.7109375" style="24" customWidth="1"/>
    <col min="9515" max="9517" width="5.140625" style="24" customWidth="1"/>
    <col min="9518" max="9518" width="1.7109375" style="24" customWidth="1"/>
    <col min="9519" max="9519" width="5.28515625" style="24" customWidth="1"/>
    <col min="9520" max="9521" width="5.140625" style="24" customWidth="1"/>
    <col min="9522" max="9522" width="1.7109375" style="24" customWidth="1"/>
    <col min="9523" max="9523" width="5.42578125" style="24" customWidth="1"/>
    <col min="9524" max="9525" width="5" style="24" customWidth="1"/>
    <col min="9526" max="9526" width="1.7109375" style="24" customWidth="1"/>
    <col min="9527" max="9528" width="5.42578125" style="24" customWidth="1"/>
    <col min="9529" max="9529" width="5.28515625" style="24" customWidth="1"/>
    <col min="9530" max="9728" width="9.85546875" style="24"/>
    <col min="9729" max="9729" width="12.85546875" style="24" customWidth="1"/>
    <col min="9730" max="9730" width="6.42578125" style="24" bestFit="1" customWidth="1"/>
    <col min="9731" max="9732" width="6.28515625" style="24" bestFit="1" customWidth="1"/>
    <col min="9733" max="9733" width="1.42578125" style="24" customWidth="1"/>
    <col min="9734" max="9734" width="6.42578125" style="24" customWidth="1"/>
    <col min="9735" max="9735" width="5" style="24" customWidth="1"/>
    <col min="9736" max="9736" width="4.85546875" style="24" customWidth="1"/>
    <col min="9737" max="9737" width="1.42578125" style="24" customWidth="1"/>
    <col min="9738" max="9740" width="5.5703125" style="24" bestFit="1" customWidth="1"/>
    <col min="9741" max="9741" width="1.42578125" style="24" customWidth="1"/>
    <col min="9742" max="9742" width="5.5703125" style="24" customWidth="1"/>
    <col min="9743" max="9743" width="4.85546875" style="24" customWidth="1"/>
    <col min="9744" max="9744" width="5.42578125" style="24" bestFit="1" customWidth="1"/>
    <col min="9745" max="9745" width="1.42578125" style="24" customWidth="1"/>
    <col min="9746" max="9746" width="5.5703125" style="24" bestFit="1" customWidth="1"/>
    <col min="9747" max="9747" width="5" style="24" customWidth="1"/>
    <col min="9748" max="9748" width="5.5703125" style="24" bestFit="1" customWidth="1"/>
    <col min="9749" max="9749" width="1.42578125" style="24" customWidth="1"/>
    <col min="9750" max="9750" width="5" style="24" customWidth="1"/>
    <col min="9751" max="9751" width="4.85546875" style="24" customWidth="1"/>
    <col min="9752" max="9752" width="4.7109375" style="24" customWidth="1"/>
    <col min="9753" max="9753" width="1.42578125" style="24" customWidth="1"/>
    <col min="9754" max="9754" width="5.140625" style="24" bestFit="1" customWidth="1"/>
    <col min="9755" max="9755" width="3.7109375" style="24" customWidth="1"/>
    <col min="9756" max="9756" width="4.5703125" style="24" customWidth="1"/>
    <col min="9757" max="9757" width="9.85546875" style="24" customWidth="1"/>
    <col min="9758" max="9758" width="11.42578125" style="24" customWidth="1"/>
    <col min="9759" max="9761" width="6" style="24" customWidth="1"/>
    <col min="9762" max="9762" width="1.7109375" style="24" customWidth="1"/>
    <col min="9763" max="9763" width="5.85546875" style="24" customWidth="1"/>
    <col min="9764" max="9765" width="5" style="24" customWidth="1"/>
    <col min="9766" max="9766" width="1.7109375" style="24" customWidth="1"/>
    <col min="9767" max="9767" width="5.42578125" style="24" customWidth="1"/>
    <col min="9768" max="9769" width="5" style="24" customWidth="1"/>
    <col min="9770" max="9770" width="1.7109375" style="24" customWidth="1"/>
    <col min="9771" max="9773" width="5.140625" style="24" customWidth="1"/>
    <col min="9774" max="9774" width="1.7109375" style="24" customWidth="1"/>
    <col min="9775" max="9775" width="5.28515625" style="24" customWidth="1"/>
    <col min="9776" max="9777" width="5.140625" style="24" customWidth="1"/>
    <col min="9778" max="9778" width="1.7109375" style="24" customWidth="1"/>
    <col min="9779" max="9779" width="5.42578125" style="24" customWidth="1"/>
    <col min="9780" max="9781" width="5" style="24" customWidth="1"/>
    <col min="9782" max="9782" width="1.7109375" style="24" customWidth="1"/>
    <col min="9783" max="9784" width="5.42578125" style="24" customWidth="1"/>
    <col min="9785" max="9785" width="5.28515625" style="24" customWidth="1"/>
    <col min="9786" max="9984" width="9.85546875" style="24"/>
    <col min="9985" max="9985" width="12.85546875" style="24" customWidth="1"/>
    <col min="9986" max="9986" width="6.42578125" style="24" bestFit="1" customWidth="1"/>
    <col min="9987" max="9988" width="6.28515625" style="24" bestFit="1" customWidth="1"/>
    <col min="9989" max="9989" width="1.42578125" style="24" customWidth="1"/>
    <col min="9990" max="9990" width="6.42578125" style="24" customWidth="1"/>
    <col min="9991" max="9991" width="5" style="24" customWidth="1"/>
    <col min="9992" max="9992" width="4.85546875" style="24" customWidth="1"/>
    <col min="9993" max="9993" width="1.42578125" style="24" customWidth="1"/>
    <col min="9994" max="9996" width="5.5703125" style="24" bestFit="1" customWidth="1"/>
    <col min="9997" max="9997" width="1.42578125" style="24" customWidth="1"/>
    <col min="9998" max="9998" width="5.5703125" style="24" customWidth="1"/>
    <col min="9999" max="9999" width="4.85546875" style="24" customWidth="1"/>
    <col min="10000" max="10000" width="5.42578125" style="24" bestFit="1" customWidth="1"/>
    <col min="10001" max="10001" width="1.42578125" style="24" customWidth="1"/>
    <col min="10002" max="10002" width="5.5703125" style="24" bestFit="1" customWidth="1"/>
    <col min="10003" max="10003" width="5" style="24" customWidth="1"/>
    <col min="10004" max="10004" width="5.5703125" style="24" bestFit="1" customWidth="1"/>
    <col min="10005" max="10005" width="1.42578125" style="24" customWidth="1"/>
    <col min="10006" max="10006" width="5" style="24" customWidth="1"/>
    <col min="10007" max="10007" width="4.85546875" style="24" customWidth="1"/>
    <col min="10008" max="10008" width="4.7109375" style="24" customWidth="1"/>
    <col min="10009" max="10009" width="1.42578125" style="24" customWidth="1"/>
    <col min="10010" max="10010" width="5.140625" style="24" bestFit="1" customWidth="1"/>
    <col min="10011" max="10011" width="3.7109375" style="24" customWidth="1"/>
    <col min="10012" max="10012" width="4.5703125" style="24" customWidth="1"/>
    <col min="10013" max="10013" width="9.85546875" style="24" customWidth="1"/>
    <col min="10014" max="10014" width="11.42578125" style="24" customWidth="1"/>
    <col min="10015" max="10017" width="6" style="24" customWidth="1"/>
    <col min="10018" max="10018" width="1.7109375" style="24" customWidth="1"/>
    <col min="10019" max="10019" width="5.85546875" style="24" customWidth="1"/>
    <col min="10020" max="10021" width="5" style="24" customWidth="1"/>
    <col min="10022" max="10022" width="1.7109375" style="24" customWidth="1"/>
    <col min="10023" max="10023" width="5.42578125" style="24" customWidth="1"/>
    <col min="10024" max="10025" width="5" style="24" customWidth="1"/>
    <col min="10026" max="10026" width="1.7109375" style="24" customWidth="1"/>
    <col min="10027" max="10029" width="5.140625" style="24" customWidth="1"/>
    <col min="10030" max="10030" width="1.7109375" style="24" customWidth="1"/>
    <col min="10031" max="10031" width="5.28515625" style="24" customWidth="1"/>
    <col min="10032" max="10033" width="5.140625" style="24" customWidth="1"/>
    <col min="10034" max="10034" width="1.7109375" style="24" customWidth="1"/>
    <col min="10035" max="10035" width="5.42578125" style="24" customWidth="1"/>
    <col min="10036" max="10037" width="5" style="24" customWidth="1"/>
    <col min="10038" max="10038" width="1.7109375" style="24" customWidth="1"/>
    <col min="10039" max="10040" width="5.42578125" style="24" customWidth="1"/>
    <col min="10041" max="10041" width="5.28515625" style="24" customWidth="1"/>
    <col min="10042" max="10240" width="9.85546875" style="24"/>
    <col min="10241" max="10241" width="12.85546875" style="24" customWidth="1"/>
    <col min="10242" max="10242" width="6.42578125" style="24" bestFit="1" customWidth="1"/>
    <col min="10243" max="10244" width="6.28515625" style="24" bestFit="1" customWidth="1"/>
    <col min="10245" max="10245" width="1.42578125" style="24" customWidth="1"/>
    <col min="10246" max="10246" width="6.42578125" style="24" customWidth="1"/>
    <col min="10247" max="10247" width="5" style="24" customWidth="1"/>
    <col min="10248" max="10248" width="4.85546875" style="24" customWidth="1"/>
    <col min="10249" max="10249" width="1.42578125" style="24" customWidth="1"/>
    <col min="10250" max="10252" width="5.5703125" style="24" bestFit="1" customWidth="1"/>
    <col min="10253" max="10253" width="1.42578125" style="24" customWidth="1"/>
    <col min="10254" max="10254" width="5.5703125" style="24" customWidth="1"/>
    <col min="10255" max="10255" width="4.85546875" style="24" customWidth="1"/>
    <col min="10256" max="10256" width="5.42578125" style="24" bestFit="1" customWidth="1"/>
    <col min="10257" max="10257" width="1.42578125" style="24" customWidth="1"/>
    <col min="10258" max="10258" width="5.5703125" style="24" bestFit="1" customWidth="1"/>
    <col min="10259" max="10259" width="5" style="24" customWidth="1"/>
    <col min="10260" max="10260" width="5.5703125" style="24" bestFit="1" customWidth="1"/>
    <col min="10261" max="10261" width="1.42578125" style="24" customWidth="1"/>
    <col min="10262" max="10262" width="5" style="24" customWidth="1"/>
    <col min="10263" max="10263" width="4.85546875" style="24" customWidth="1"/>
    <col min="10264" max="10264" width="4.7109375" style="24" customWidth="1"/>
    <col min="10265" max="10265" width="1.42578125" style="24" customWidth="1"/>
    <col min="10266" max="10266" width="5.140625" style="24" bestFit="1" customWidth="1"/>
    <col min="10267" max="10267" width="3.7109375" style="24" customWidth="1"/>
    <col min="10268" max="10268" width="4.5703125" style="24" customWidth="1"/>
    <col min="10269" max="10269" width="9.85546875" style="24" customWidth="1"/>
    <col min="10270" max="10270" width="11.42578125" style="24" customWidth="1"/>
    <col min="10271" max="10273" width="6" style="24" customWidth="1"/>
    <col min="10274" max="10274" width="1.7109375" style="24" customWidth="1"/>
    <col min="10275" max="10275" width="5.85546875" style="24" customWidth="1"/>
    <col min="10276" max="10277" width="5" style="24" customWidth="1"/>
    <col min="10278" max="10278" width="1.7109375" style="24" customWidth="1"/>
    <col min="10279" max="10279" width="5.42578125" style="24" customWidth="1"/>
    <col min="10280" max="10281" width="5" style="24" customWidth="1"/>
    <col min="10282" max="10282" width="1.7109375" style="24" customWidth="1"/>
    <col min="10283" max="10285" width="5.140625" style="24" customWidth="1"/>
    <col min="10286" max="10286" width="1.7109375" style="24" customWidth="1"/>
    <col min="10287" max="10287" width="5.28515625" style="24" customWidth="1"/>
    <col min="10288" max="10289" width="5.140625" style="24" customWidth="1"/>
    <col min="10290" max="10290" width="1.7109375" style="24" customWidth="1"/>
    <col min="10291" max="10291" width="5.42578125" style="24" customWidth="1"/>
    <col min="10292" max="10293" width="5" style="24" customWidth="1"/>
    <col min="10294" max="10294" width="1.7109375" style="24" customWidth="1"/>
    <col min="10295" max="10296" width="5.42578125" style="24" customWidth="1"/>
    <col min="10297" max="10297" width="5.28515625" style="24" customWidth="1"/>
    <col min="10298" max="10496" width="9.85546875" style="24"/>
    <col min="10497" max="10497" width="12.85546875" style="24" customWidth="1"/>
    <col min="10498" max="10498" width="6.42578125" style="24" bestFit="1" customWidth="1"/>
    <col min="10499" max="10500" width="6.28515625" style="24" bestFit="1" customWidth="1"/>
    <col min="10501" max="10501" width="1.42578125" style="24" customWidth="1"/>
    <col min="10502" max="10502" width="6.42578125" style="24" customWidth="1"/>
    <col min="10503" max="10503" width="5" style="24" customWidth="1"/>
    <col min="10504" max="10504" width="4.85546875" style="24" customWidth="1"/>
    <col min="10505" max="10505" width="1.42578125" style="24" customWidth="1"/>
    <col min="10506" max="10508" width="5.5703125" style="24" bestFit="1" customWidth="1"/>
    <col min="10509" max="10509" width="1.42578125" style="24" customWidth="1"/>
    <col min="10510" max="10510" width="5.5703125" style="24" customWidth="1"/>
    <col min="10511" max="10511" width="4.85546875" style="24" customWidth="1"/>
    <col min="10512" max="10512" width="5.42578125" style="24" bestFit="1" customWidth="1"/>
    <col min="10513" max="10513" width="1.42578125" style="24" customWidth="1"/>
    <col min="10514" max="10514" width="5.5703125" style="24" bestFit="1" customWidth="1"/>
    <col min="10515" max="10515" width="5" style="24" customWidth="1"/>
    <col min="10516" max="10516" width="5.5703125" style="24" bestFit="1" customWidth="1"/>
    <col min="10517" max="10517" width="1.42578125" style="24" customWidth="1"/>
    <col min="10518" max="10518" width="5" style="24" customWidth="1"/>
    <col min="10519" max="10519" width="4.85546875" style="24" customWidth="1"/>
    <col min="10520" max="10520" width="4.7109375" style="24" customWidth="1"/>
    <col min="10521" max="10521" width="1.42578125" style="24" customWidth="1"/>
    <col min="10522" max="10522" width="5.140625" style="24" bestFit="1" customWidth="1"/>
    <col min="10523" max="10523" width="3.7109375" style="24" customWidth="1"/>
    <col min="10524" max="10524" width="4.5703125" style="24" customWidth="1"/>
    <col min="10525" max="10525" width="9.85546875" style="24" customWidth="1"/>
    <col min="10526" max="10526" width="11.42578125" style="24" customWidth="1"/>
    <col min="10527" max="10529" width="6" style="24" customWidth="1"/>
    <col min="10530" max="10530" width="1.7109375" style="24" customWidth="1"/>
    <col min="10531" max="10531" width="5.85546875" style="24" customWidth="1"/>
    <col min="10532" max="10533" width="5" style="24" customWidth="1"/>
    <col min="10534" max="10534" width="1.7109375" style="24" customWidth="1"/>
    <col min="10535" max="10535" width="5.42578125" style="24" customWidth="1"/>
    <col min="10536" max="10537" width="5" style="24" customWidth="1"/>
    <col min="10538" max="10538" width="1.7109375" style="24" customWidth="1"/>
    <col min="10539" max="10541" width="5.140625" style="24" customWidth="1"/>
    <col min="10542" max="10542" width="1.7109375" style="24" customWidth="1"/>
    <col min="10543" max="10543" width="5.28515625" style="24" customWidth="1"/>
    <col min="10544" max="10545" width="5.140625" style="24" customWidth="1"/>
    <col min="10546" max="10546" width="1.7109375" style="24" customWidth="1"/>
    <col min="10547" max="10547" width="5.42578125" style="24" customWidth="1"/>
    <col min="10548" max="10549" width="5" style="24" customWidth="1"/>
    <col min="10550" max="10550" width="1.7109375" style="24" customWidth="1"/>
    <col min="10551" max="10552" width="5.42578125" style="24" customWidth="1"/>
    <col min="10553" max="10553" width="5.28515625" style="24" customWidth="1"/>
    <col min="10554" max="10752" width="9.85546875" style="24"/>
    <col min="10753" max="10753" width="12.85546875" style="24" customWidth="1"/>
    <col min="10754" max="10754" width="6.42578125" style="24" bestFit="1" customWidth="1"/>
    <col min="10755" max="10756" width="6.28515625" style="24" bestFit="1" customWidth="1"/>
    <col min="10757" max="10757" width="1.42578125" style="24" customWidth="1"/>
    <col min="10758" max="10758" width="6.42578125" style="24" customWidth="1"/>
    <col min="10759" max="10759" width="5" style="24" customWidth="1"/>
    <col min="10760" max="10760" width="4.85546875" style="24" customWidth="1"/>
    <col min="10761" max="10761" width="1.42578125" style="24" customWidth="1"/>
    <col min="10762" max="10764" width="5.5703125" style="24" bestFit="1" customWidth="1"/>
    <col min="10765" max="10765" width="1.42578125" style="24" customWidth="1"/>
    <col min="10766" max="10766" width="5.5703125" style="24" customWidth="1"/>
    <col min="10767" max="10767" width="4.85546875" style="24" customWidth="1"/>
    <col min="10768" max="10768" width="5.42578125" style="24" bestFit="1" customWidth="1"/>
    <col min="10769" max="10769" width="1.42578125" style="24" customWidth="1"/>
    <col min="10770" max="10770" width="5.5703125" style="24" bestFit="1" customWidth="1"/>
    <col min="10771" max="10771" width="5" style="24" customWidth="1"/>
    <col min="10772" max="10772" width="5.5703125" style="24" bestFit="1" customWidth="1"/>
    <col min="10773" max="10773" width="1.42578125" style="24" customWidth="1"/>
    <col min="10774" max="10774" width="5" style="24" customWidth="1"/>
    <col min="10775" max="10775" width="4.85546875" style="24" customWidth="1"/>
    <col min="10776" max="10776" width="4.7109375" style="24" customWidth="1"/>
    <col min="10777" max="10777" width="1.42578125" style="24" customWidth="1"/>
    <col min="10778" max="10778" width="5.140625" style="24" bestFit="1" customWidth="1"/>
    <col min="10779" max="10779" width="3.7109375" style="24" customWidth="1"/>
    <col min="10780" max="10780" width="4.5703125" style="24" customWidth="1"/>
    <col min="10781" max="10781" width="9.85546875" style="24" customWidth="1"/>
    <col min="10782" max="10782" width="11.42578125" style="24" customWidth="1"/>
    <col min="10783" max="10785" width="6" style="24" customWidth="1"/>
    <col min="10786" max="10786" width="1.7109375" style="24" customWidth="1"/>
    <col min="10787" max="10787" width="5.85546875" style="24" customWidth="1"/>
    <col min="10788" max="10789" width="5" style="24" customWidth="1"/>
    <col min="10790" max="10790" width="1.7109375" style="24" customWidth="1"/>
    <col min="10791" max="10791" width="5.42578125" style="24" customWidth="1"/>
    <col min="10792" max="10793" width="5" style="24" customWidth="1"/>
    <col min="10794" max="10794" width="1.7109375" style="24" customWidth="1"/>
    <col min="10795" max="10797" width="5.140625" style="24" customWidth="1"/>
    <col min="10798" max="10798" width="1.7109375" style="24" customWidth="1"/>
    <col min="10799" max="10799" width="5.28515625" style="24" customWidth="1"/>
    <col min="10800" max="10801" width="5.140625" style="24" customWidth="1"/>
    <col min="10802" max="10802" width="1.7109375" style="24" customWidth="1"/>
    <col min="10803" max="10803" width="5.42578125" style="24" customWidth="1"/>
    <col min="10804" max="10805" width="5" style="24" customWidth="1"/>
    <col min="10806" max="10806" width="1.7109375" style="24" customWidth="1"/>
    <col min="10807" max="10808" width="5.42578125" style="24" customWidth="1"/>
    <col min="10809" max="10809" width="5.28515625" style="24" customWidth="1"/>
    <col min="10810" max="11008" width="9.85546875" style="24"/>
    <col min="11009" max="11009" width="12.85546875" style="24" customWidth="1"/>
    <col min="11010" max="11010" width="6.42578125" style="24" bestFit="1" customWidth="1"/>
    <col min="11011" max="11012" width="6.28515625" style="24" bestFit="1" customWidth="1"/>
    <col min="11013" max="11013" width="1.42578125" style="24" customWidth="1"/>
    <col min="11014" max="11014" width="6.42578125" style="24" customWidth="1"/>
    <col min="11015" max="11015" width="5" style="24" customWidth="1"/>
    <col min="11016" max="11016" width="4.85546875" style="24" customWidth="1"/>
    <col min="11017" max="11017" width="1.42578125" style="24" customWidth="1"/>
    <col min="11018" max="11020" width="5.5703125" style="24" bestFit="1" customWidth="1"/>
    <col min="11021" max="11021" width="1.42578125" style="24" customWidth="1"/>
    <col min="11022" max="11022" width="5.5703125" style="24" customWidth="1"/>
    <col min="11023" max="11023" width="4.85546875" style="24" customWidth="1"/>
    <col min="11024" max="11024" width="5.42578125" style="24" bestFit="1" customWidth="1"/>
    <col min="11025" max="11025" width="1.42578125" style="24" customWidth="1"/>
    <col min="11026" max="11026" width="5.5703125" style="24" bestFit="1" customWidth="1"/>
    <col min="11027" max="11027" width="5" style="24" customWidth="1"/>
    <col min="11028" max="11028" width="5.5703125" style="24" bestFit="1" customWidth="1"/>
    <col min="11029" max="11029" width="1.42578125" style="24" customWidth="1"/>
    <col min="11030" max="11030" width="5" style="24" customWidth="1"/>
    <col min="11031" max="11031" width="4.85546875" style="24" customWidth="1"/>
    <col min="11032" max="11032" width="4.7109375" style="24" customWidth="1"/>
    <col min="11033" max="11033" width="1.42578125" style="24" customWidth="1"/>
    <col min="11034" max="11034" width="5.140625" style="24" bestFit="1" customWidth="1"/>
    <col min="11035" max="11035" width="3.7109375" style="24" customWidth="1"/>
    <col min="11036" max="11036" width="4.5703125" style="24" customWidth="1"/>
    <col min="11037" max="11037" width="9.85546875" style="24" customWidth="1"/>
    <col min="11038" max="11038" width="11.42578125" style="24" customWidth="1"/>
    <col min="11039" max="11041" width="6" style="24" customWidth="1"/>
    <col min="11042" max="11042" width="1.7109375" style="24" customWidth="1"/>
    <col min="11043" max="11043" width="5.85546875" style="24" customWidth="1"/>
    <col min="11044" max="11045" width="5" style="24" customWidth="1"/>
    <col min="11046" max="11046" width="1.7109375" style="24" customWidth="1"/>
    <col min="11047" max="11047" width="5.42578125" style="24" customWidth="1"/>
    <col min="11048" max="11049" width="5" style="24" customWidth="1"/>
    <col min="11050" max="11050" width="1.7109375" style="24" customWidth="1"/>
    <col min="11051" max="11053" width="5.140625" style="24" customWidth="1"/>
    <col min="11054" max="11054" width="1.7109375" style="24" customWidth="1"/>
    <col min="11055" max="11055" width="5.28515625" style="24" customWidth="1"/>
    <col min="11056" max="11057" width="5.140625" style="24" customWidth="1"/>
    <col min="11058" max="11058" width="1.7109375" style="24" customWidth="1"/>
    <col min="11059" max="11059" width="5.42578125" style="24" customWidth="1"/>
    <col min="11060" max="11061" width="5" style="24" customWidth="1"/>
    <col min="11062" max="11062" width="1.7109375" style="24" customWidth="1"/>
    <col min="11063" max="11064" width="5.42578125" style="24" customWidth="1"/>
    <col min="11065" max="11065" width="5.28515625" style="24" customWidth="1"/>
    <col min="11066" max="11264" width="9.85546875" style="24"/>
    <col min="11265" max="11265" width="12.85546875" style="24" customWidth="1"/>
    <col min="11266" max="11266" width="6.42578125" style="24" bestFit="1" customWidth="1"/>
    <col min="11267" max="11268" width="6.28515625" style="24" bestFit="1" customWidth="1"/>
    <col min="11269" max="11269" width="1.42578125" style="24" customWidth="1"/>
    <col min="11270" max="11270" width="6.42578125" style="24" customWidth="1"/>
    <col min="11271" max="11271" width="5" style="24" customWidth="1"/>
    <col min="11272" max="11272" width="4.85546875" style="24" customWidth="1"/>
    <col min="11273" max="11273" width="1.42578125" style="24" customWidth="1"/>
    <col min="11274" max="11276" width="5.5703125" style="24" bestFit="1" customWidth="1"/>
    <col min="11277" max="11277" width="1.42578125" style="24" customWidth="1"/>
    <col min="11278" max="11278" width="5.5703125" style="24" customWidth="1"/>
    <col min="11279" max="11279" width="4.85546875" style="24" customWidth="1"/>
    <col min="11280" max="11280" width="5.42578125" style="24" bestFit="1" customWidth="1"/>
    <col min="11281" max="11281" width="1.42578125" style="24" customWidth="1"/>
    <col min="11282" max="11282" width="5.5703125" style="24" bestFit="1" customWidth="1"/>
    <col min="11283" max="11283" width="5" style="24" customWidth="1"/>
    <col min="11284" max="11284" width="5.5703125" style="24" bestFit="1" customWidth="1"/>
    <col min="11285" max="11285" width="1.42578125" style="24" customWidth="1"/>
    <col min="11286" max="11286" width="5" style="24" customWidth="1"/>
    <col min="11287" max="11287" width="4.85546875" style="24" customWidth="1"/>
    <col min="11288" max="11288" width="4.7109375" style="24" customWidth="1"/>
    <col min="11289" max="11289" width="1.42578125" style="24" customWidth="1"/>
    <col min="11290" max="11290" width="5.140625" style="24" bestFit="1" customWidth="1"/>
    <col min="11291" max="11291" width="3.7109375" style="24" customWidth="1"/>
    <col min="11292" max="11292" width="4.5703125" style="24" customWidth="1"/>
    <col min="11293" max="11293" width="9.85546875" style="24" customWidth="1"/>
    <col min="11294" max="11294" width="11.42578125" style="24" customWidth="1"/>
    <col min="11295" max="11297" width="6" style="24" customWidth="1"/>
    <col min="11298" max="11298" width="1.7109375" style="24" customWidth="1"/>
    <col min="11299" max="11299" width="5.85546875" style="24" customWidth="1"/>
    <col min="11300" max="11301" width="5" style="24" customWidth="1"/>
    <col min="11302" max="11302" width="1.7109375" style="24" customWidth="1"/>
    <col min="11303" max="11303" width="5.42578125" style="24" customWidth="1"/>
    <col min="11304" max="11305" width="5" style="24" customWidth="1"/>
    <col min="11306" max="11306" width="1.7109375" style="24" customWidth="1"/>
    <col min="11307" max="11309" width="5.140625" style="24" customWidth="1"/>
    <col min="11310" max="11310" width="1.7109375" style="24" customWidth="1"/>
    <col min="11311" max="11311" width="5.28515625" style="24" customWidth="1"/>
    <col min="11312" max="11313" width="5.140625" style="24" customWidth="1"/>
    <col min="11314" max="11314" width="1.7109375" style="24" customWidth="1"/>
    <col min="11315" max="11315" width="5.42578125" style="24" customWidth="1"/>
    <col min="11316" max="11317" width="5" style="24" customWidth="1"/>
    <col min="11318" max="11318" width="1.7109375" style="24" customWidth="1"/>
    <col min="11319" max="11320" width="5.42578125" style="24" customWidth="1"/>
    <col min="11321" max="11321" width="5.28515625" style="24" customWidth="1"/>
    <col min="11322" max="11520" width="9.85546875" style="24"/>
    <col min="11521" max="11521" width="12.85546875" style="24" customWidth="1"/>
    <col min="11522" max="11522" width="6.42578125" style="24" bestFit="1" customWidth="1"/>
    <col min="11523" max="11524" width="6.28515625" style="24" bestFit="1" customWidth="1"/>
    <col min="11525" max="11525" width="1.42578125" style="24" customWidth="1"/>
    <col min="11526" max="11526" width="6.42578125" style="24" customWidth="1"/>
    <col min="11527" max="11527" width="5" style="24" customWidth="1"/>
    <col min="11528" max="11528" width="4.85546875" style="24" customWidth="1"/>
    <col min="11529" max="11529" width="1.42578125" style="24" customWidth="1"/>
    <col min="11530" max="11532" width="5.5703125" style="24" bestFit="1" customWidth="1"/>
    <col min="11533" max="11533" width="1.42578125" style="24" customWidth="1"/>
    <col min="11534" max="11534" width="5.5703125" style="24" customWidth="1"/>
    <col min="11535" max="11535" width="4.85546875" style="24" customWidth="1"/>
    <col min="11536" max="11536" width="5.42578125" style="24" bestFit="1" customWidth="1"/>
    <col min="11537" max="11537" width="1.42578125" style="24" customWidth="1"/>
    <col min="11538" max="11538" width="5.5703125" style="24" bestFit="1" customWidth="1"/>
    <col min="11539" max="11539" width="5" style="24" customWidth="1"/>
    <col min="11540" max="11540" width="5.5703125" style="24" bestFit="1" customWidth="1"/>
    <col min="11541" max="11541" width="1.42578125" style="24" customWidth="1"/>
    <col min="11542" max="11542" width="5" style="24" customWidth="1"/>
    <col min="11543" max="11543" width="4.85546875" style="24" customWidth="1"/>
    <col min="11544" max="11544" width="4.7109375" style="24" customWidth="1"/>
    <col min="11545" max="11545" width="1.42578125" style="24" customWidth="1"/>
    <col min="11546" max="11546" width="5.140625" style="24" bestFit="1" customWidth="1"/>
    <col min="11547" max="11547" width="3.7109375" style="24" customWidth="1"/>
    <col min="11548" max="11548" width="4.5703125" style="24" customWidth="1"/>
    <col min="11549" max="11549" width="9.85546875" style="24" customWidth="1"/>
    <col min="11550" max="11550" width="11.42578125" style="24" customWidth="1"/>
    <col min="11551" max="11553" width="6" style="24" customWidth="1"/>
    <col min="11554" max="11554" width="1.7109375" style="24" customWidth="1"/>
    <col min="11555" max="11555" width="5.85546875" style="24" customWidth="1"/>
    <col min="11556" max="11557" width="5" style="24" customWidth="1"/>
    <col min="11558" max="11558" width="1.7109375" style="24" customWidth="1"/>
    <col min="11559" max="11559" width="5.42578125" style="24" customWidth="1"/>
    <col min="11560" max="11561" width="5" style="24" customWidth="1"/>
    <col min="11562" max="11562" width="1.7109375" style="24" customWidth="1"/>
    <col min="11563" max="11565" width="5.140625" style="24" customWidth="1"/>
    <col min="11566" max="11566" width="1.7109375" style="24" customWidth="1"/>
    <col min="11567" max="11567" width="5.28515625" style="24" customWidth="1"/>
    <col min="11568" max="11569" width="5.140625" style="24" customWidth="1"/>
    <col min="11570" max="11570" width="1.7109375" style="24" customWidth="1"/>
    <col min="11571" max="11571" width="5.42578125" style="24" customWidth="1"/>
    <col min="11572" max="11573" width="5" style="24" customWidth="1"/>
    <col min="11574" max="11574" width="1.7109375" style="24" customWidth="1"/>
    <col min="11575" max="11576" width="5.42578125" style="24" customWidth="1"/>
    <col min="11577" max="11577" width="5.28515625" style="24" customWidth="1"/>
    <col min="11578" max="11776" width="9.85546875" style="24"/>
    <col min="11777" max="11777" width="12.85546875" style="24" customWidth="1"/>
    <col min="11778" max="11778" width="6.42578125" style="24" bestFit="1" customWidth="1"/>
    <col min="11779" max="11780" width="6.28515625" style="24" bestFit="1" customWidth="1"/>
    <col min="11781" max="11781" width="1.42578125" style="24" customWidth="1"/>
    <col min="11782" max="11782" width="6.42578125" style="24" customWidth="1"/>
    <col min="11783" max="11783" width="5" style="24" customWidth="1"/>
    <col min="11784" max="11784" width="4.85546875" style="24" customWidth="1"/>
    <col min="11785" max="11785" width="1.42578125" style="24" customWidth="1"/>
    <col min="11786" max="11788" width="5.5703125" style="24" bestFit="1" customWidth="1"/>
    <col min="11789" max="11789" width="1.42578125" style="24" customWidth="1"/>
    <col min="11790" max="11790" width="5.5703125" style="24" customWidth="1"/>
    <col min="11791" max="11791" width="4.85546875" style="24" customWidth="1"/>
    <col min="11792" max="11792" width="5.42578125" style="24" bestFit="1" customWidth="1"/>
    <col min="11793" max="11793" width="1.42578125" style="24" customWidth="1"/>
    <col min="11794" max="11794" width="5.5703125" style="24" bestFit="1" customWidth="1"/>
    <col min="11795" max="11795" width="5" style="24" customWidth="1"/>
    <col min="11796" max="11796" width="5.5703125" style="24" bestFit="1" customWidth="1"/>
    <col min="11797" max="11797" width="1.42578125" style="24" customWidth="1"/>
    <col min="11798" max="11798" width="5" style="24" customWidth="1"/>
    <col min="11799" max="11799" width="4.85546875" style="24" customWidth="1"/>
    <col min="11800" max="11800" width="4.7109375" style="24" customWidth="1"/>
    <col min="11801" max="11801" width="1.42578125" style="24" customWidth="1"/>
    <col min="11802" max="11802" width="5.140625" style="24" bestFit="1" customWidth="1"/>
    <col min="11803" max="11803" width="3.7109375" style="24" customWidth="1"/>
    <col min="11804" max="11804" width="4.5703125" style="24" customWidth="1"/>
    <col min="11805" max="11805" width="9.85546875" style="24" customWidth="1"/>
    <col min="11806" max="11806" width="11.42578125" style="24" customWidth="1"/>
    <col min="11807" max="11809" width="6" style="24" customWidth="1"/>
    <col min="11810" max="11810" width="1.7109375" style="24" customWidth="1"/>
    <col min="11811" max="11811" width="5.85546875" style="24" customWidth="1"/>
    <col min="11812" max="11813" width="5" style="24" customWidth="1"/>
    <col min="11814" max="11814" width="1.7109375" style="24" customWidth="1"/>
    <col min="11815" max="11815" width="5.42578125" style="24" customWidth="1"/>
    <col min="11816" max="11817" width="5" style="24" customWidth="1"/>
    <col min="11818" max="11818" width="1.7109375" style="24" customWidth="1"/>
    <col min="11819" max="11821" width="5.140625" style="24" customWidth="1"/>
    <col min="11822" max="11822" width="1.7109375" style="24" customWidth="1"/>
    <col min="11823" max="11823" width="5.28515625" style="24" customWidth="1"/>
    <col min="11824" max="11825" width="5.140625" style="24" customWidth="1"/>
    <col min="11826" max="11826" width="1.7109375" style="24" customWidth="1"/>
    <col min="11827" max="11827" width="5.42578125" style="24" customWidth="1"/>
    <col min="11828" max="11829" width="5" style="24" customWidth="1"/>
    <col min="11830" max="11830" width="1.7109375" style="24" customWidth="1"/>
    <col min="11831" max="11832" width="5.42578125" style="24" customWidth="1"/>
    <col min="11833" max="11833" width="5.28515625" style="24" customWidth="1"/>
    <col min="11834" max="12032" width="9.85546875" style="24"/>
    <col min="12033" max="12033" width="12.85546875" style="24" customWidth="1"/>
    <col min="12034" max="12034" width="6.42578125" style="24" bestFit="1" customWidth="1"/>
    <col min="12035" max="12036" width="6.28515625" style="24" bestFit="1" customWidth="1"/>
    <col min="12037" max="12037" width="1.42578125" style="24" customWidth="1"/>
    <col min="12038" max="12038" width="6.42578125" style="24" customWidth="1"/>
    <col min="12039" max="12039" width="5" style="24" customWidth="1"/>
    <col min="12040" max="12040" width="4.85546875" style="24" customWidth="1"/>
    <col min="12041" max="12041" width="1.42578125" style="24" customWidth="1"/>
    <col min="12042" max="12044" width="5.5703125" style="24" bestFit="1" customWidth="1"/>
    <col min="12045" max="12045" width="1.42578125" style="24" customWidth="1"/>
    <col min="12046" max="12046" width="5.5703125" style="24" customWidth="1"/>
    <col min="12047" max="12047" width="4.85546875" style="24" customWidth="1"/>
    <col min="12048" max="12048" width="5.42578125" style="24" bestFit="1" customWidth="1"/>
    <col min="12049" max="12049" width="1.42578125" style="24" customWidth="1"/>
    <col min="12050" max="12050" width="5.5703125" style="24" bestFit="1" customWidth="1"/>
    <col min="12051" max="12051" width="5" style="24" customWidth="1"/>
    <col min="12052" max="12052" width="5.5703125" style="24" bestFit="1" customWidth="1"/>
    <col min="12053" max="12053" width="1.42578125" style="24" customWidth="1"/>
    <col min="12054" max="12054" width="5" style="24" customWidth="1"/>
    <col min="12055" max="12055" width="4.85546875" style="24" customWidth="1"/>
    <col min="12056" max="12056" width="4.7109375" style="24" customWidth="1"/>
    <col min="12057" max="12057" width="1.42578125" style="24" customWidth="1"/>
    <col min="12058" max="12058" width="5.140625" style="24" bestFit="1" customWidth="1"/>
    <col min="12059" max="12059" width="3.7109375" style="24" customWidth="1"/>
    <col min="12060" max="12060" width="4.5703125" style="24" customWidth="1"/>
    <col min="12061" max="12061" width="9.85546875" style="24" customWidth="1"/>
    <col min="12062" max="12062" width="11.42578125" style="24" customWidth="1"/>
    <col min="12063" max="12065" width="6" style="24" customWidth="1"/>
    <col min="12066" max="12066" width="1.7109375" style="24" customWidth="1"/>
    <col min="12067" max="12067" width="5.85546875" style="24" customWidth="1"/>
    <col min="12068" max="12069" width="5" style="24" customWidth="1"/>
    <col min="12070" max="12070" width="1.7109375" style="24" customWidth="1"/>
    <col min="12071" max="12071" width="5.42578125" style="24" customWidth="1"/>
    <col min="12072" max="12073" width="5" style="24" customWidth="1"/>
    <col min="12074" max="12074" width="1.7109375" style="24" customWidth="1"/>
    <col min="12075" max="12077" width="5.140625" style="24" customWidth="1"/>
    <col min="12078" max="12078" width="1.7109375" style="24" customWidth="1"/>
    <col min="12079" max="12079" width="5.28515625" style="24" customWidth="1"/>
    <col min="12080" max="12081" width="5.140625" style="24" customWidth="1"/>
    <col min="12082" max="12082" width="1.7109375" style="24" customWidth="1"/>
    <col min="12083" max="12083" width="5.42578125" style="24" customWidth="1"/>
    <col min="12084" max="12085" width="5" style="24" customWidth="1"/>
    <col min="12086" max="12086" width="1.7109375" style="24" customWidth="1"/>
    <col min="12087" max="12088" width="5.42578125" style="24" customWidth="1"/>
    <col min="12089" max="12089" width="5.28515625" style="24" customWidth="1"/>
    <col min="12090" max="12288" width="9.85546875" style="24"/>
    <col min="12289" max="12289" width="12.85546875" style="24" customWidth="1"/>
    <col min="12290" max="12290" width="6.42578125" style="24" bestFit="1" customWidth="1"/>
    <col min="12291" max="12292" width="6.28515625" style="24" bestFit="1" customWidth="1"/>
    <col min="12293" max="12293" width="1.42578125" style="24" customWidth="1"/>
    <col min="12294" max="12294" width="6.42578125" style="24" customWidth="1"/>
    <col min="12295" max="12295" width="5" style="24" customWidth="1"/>
    <col min="12296" max="12296" width="4.85546875" style="24" customWidth="1"/>
    <col min="12297" max="12297" width="1.42578125" style="24" customWidth="1"/>
    <col min="12298" max="12300" width="5.5703125" style="24" bestFit="1" customWidth="1"/>
    <col min="12301" max="12301" width="1.42578125" style="24" customWidth="1"/>
    <col min="12302" max="12302" width="5.5703125" style="24" customWidth="1"/>
    <col min="12303" max="12303" width="4.85546875" style="24" customWidth="1"/>
    <col min="12304" max="12304" width="5.42578125" style="24" bestFit="1" customWidth="1"/>
    <col min="12305" max="12305" width="1.42578125" style="24" customWidth="1"/>
    <col min="12306" max="12306" width="5.5703125" style="24" bestFit="1" customWidth="1"/>
    <col min="12307" max="12307" width="5" style="24" customWidth="1"/>
    <col min="12308" max="12308" width="5.5703125" style="24" bestFit="1" customWidth="1"/>
    <col min="12309" max="12309" width="1.42578125" style="24" customWidth="1"/>
    <col min="12310" max="12310" width="5" style="24" customWidth="1"/>
    <col min="12311" max="12311" width="4.85546875" style="24" customWidth="1"/>
    <col min="12312" max="12312" width="4.7109375" style="24" customWidth="1"/>
    <col min="12313" max="12313" width="1.42578125" style="24" customWidth="1"/>
    <col min="12314" max="12314" width="5.140625" style="24" bestFit="1" customWidth="1"/>
    <col min="12315" max="12315" width="3.7109375" style="24" customWidth="1"/>
    <col min="12316" max="12316" width="4.5703125" style="24" customWidth="1"/>
    <col min="12317" max="12317" width="9.85546875" style="24" customWidth="1"/>
    <col min="12318" max="12318" width="11.42578125" style="24" customWidth="1"/>
    <col min="12319" max="12321" width="6" style="24" customWidth="1"/>
    <col min="12322" max="12322" width="1.7109375" style="24" customWidth="1"/>
    <col min="12323" max="12323" width="5.85546875" style="24" customWidth="1"/>
    <col min="12324" max="12325" width="5" style="24" customWidth="1"/>
    <col min="12326" max="12326" width="1.7109375" style="24" customWidth="1"/>
    <col min="12327" max="12327" width="5.42578125" style="24" customWidth="1"/>
    <col min="12328" max="12329" width="5" style="24" customWidth="1"/>
    <col min="12330" max="12330" width="1.7109375" style="24" customWidth="1"/>
    <col min="12331" max="12333" width="5.140625" style="24" customWidth="1"/>
    <col min="12334" max="12334" width="1.7109375" style="24" customWidth="1"/>
    <col min="12335" max="12335" width="5.28515625" style="24" customWidth="1"/>
    <col min="12336" max="12337" width="5.140625" style="24" customWidth="1"/>
    <col min="12338" max="12338" width="1.7109375" style="24" customWidth="1"/>
    <col min="12339" max="12339" width="5.42578125" style="24" customWidth="1"/>
    <col min="12340" max="12341" width="5" style="24" customWidth="1"/>
    <col min="12342" max="12342" width="1.7109375" style="24" customWidth="1"/>
    <col min="12343" max="12344" width="5.42578125" style="24" customWidth="1"/>
    <col min="12345" max="12345" width="5.28515625" style="24" customWidth="1"/>
    <col min="12346" max="12544" width="9.85546875" style="24"/>
    <col min="12545" max="12545" width="12.85546875" style="24" customWidth="1"/>
    <col min="12546" max="12546" width="6.42578125" style="24" bestFit="1" customWidth="1"/>
    <col min="12547" max="12548" width="6.28515625" style="24" bestFit="1" customWidth="1"/>
    <col min="12549" max="12549" width="1.42578125" style="24" customWidth="1"/>
    <col min="12550" max="12550" width="6.42578125" style="24" customWidth="1"/>
    <col min="12551" max="12551" width="5" style="24" customWidth="1"/>
    <col min="12552" max="12552" width="4.85546875" style="24" customWidth="1"/>
    <col min="12553" max="12553" width="1.42578125" style="24" customWidth="1"/>
    <col min="12554" max="12556" width="5.5703125" style="24" bestFit="1" customWidth="1"/>
    <col min="12557" max="12557" width="1.42578125" style="24" customWidth="1"/>
    <col min="12558" max="12558" width="5.5703125" style="24" customWidth="1"/>
    <col min="12559" max="12559" width="4.85546875" style="24" customWidth="1"/>
    <col min="12560" max="12560" width="5.42578125" style="24" bestFit="1" customWidth="1"/>
    <col min="12561" max="12561" width="1.42578125" style="24" customWidth="1"/>
    <col min="12562" max="12562" width="5.5703125" style="24" bestFit="1" customWidth="1"/>
    <col min="12563" max="12563" width="5" style="24" customWidth="1"/>
    <col min="12564" max="12564" width="5.5703125" style="24" bestFit="1" customWidth="1"/>
    <col min="12565" max="12565" width="1.42578125" style="24" customWidth="1"/>
    <col min="12566" max="12566" width="5" style="24" customWidth="1"/>
    <col min="12567" max="12567" width="4.85546875" style="24" customWidth="1"/>
    <col min="12568" max="12568" width="4.7109375" style="24" customWidth="1"/>
    <col min="12569" max="12569" width="1.42578125" style="24" customWidth="1"/>
    <col min="12570" max="12570" width="5.140625" style="24" bestFit="1" customWidth="1"/>
    <col min="12571" max="12571" width="3.7109375" style="24" customWidth="1"/>
    <col min="12572" max="12572" width="4.5703125" style="24" customWidth="1"/>
    <col min="12573" max="12573" width="9.85546875" style="24" customWidth="1"/>
    <col min="12574" max="12574" width="11.42578125" style="24" customWidth="1"/>
    <col min="12575" max="12577" width="6" style="24" customWidth="1"/>
    <col min="12578" max="12578" width="1.7109375" style="24" customWidth="1"/>
    <col min="12579" max="12579" width="5.85546875" style="24" customWidth="1"/>
    <col min="12580" max="12581" width="5" style="24" customWidth="1"/>
    <col min="12582" max="12582" width="1.7109375" style="24" customWidth="1"/>
    <col min="12583" max="12583" width="5.42578125" style="24" customWidth="1"/>
    <col min="12584" max="12585" width="5" style="24" customWidth="1"/>
    <col min="12586" max="12586" width="1.7109375" style="24" customWidth="1"/>
    <col min="12587" max="12589" width="5.140625" style="24" customWidth="1"/>
    <col min="12590" max="12590" width="1.7109375" style="24" customWidth="1"/>
    <col min="12591" max="12591" width="5.28515625" style="24" customWidth="1"/>
    <col min="12592" max="12593" width="5.140625" style="24" customWidth="1"/>
    <col min="12594" max="12594" width="1.7109375" style="24" customWidth="1"/>
    <col min="12595" max="12595" width="5.42578125" style="24" customWidth="1"/>
    <col min="12596" max="12597" width="5" style="24" customWidth="1"/>
    <col min="12598" max="12598" width="1.7109375" style="24" customWidth="1"/>
    <col min="12599" max="12600" width="5.42578125" style="24" customWidth="1"/>
    <col min="12601" max="12601" width="5.28515625" style="24" customWidth="1"/>
    <col min="12602" max="12800" width="9.85546875" style="24"/>
    <col min="12801" max="12801" width="12.85546875" style="24" customWidth="1"/>
    <col min="12802" max="12802" width="6.42578125" style="24" bestFit="1" customWidth="1"/>
    <col min="12803" max="12804" width="6.28515625" style="24" bestFit="1" customWidth="1"/>
    <col min="12805" max="12805" width="1.42578125" style="24" customWidth="1"/>
    <col min="12806" max="12806" width="6.42578125" style="24" customWidth="1"/>
    <col min="12807" max="12807" width="5" style="24" customWidth="1"/>
    <col min="12808" max="12808" width="4.85546875" style="24" customWidth="1"/>
    <col min="12809" max="12809" width="1.42578125" style="24" customWidth="1"/>
    <col min="12810" max="12812" width="5.5703125" style="24" bestFit="1" customWidth="1"/>
    <col min="12813" max="12813" width="1.42578125" style="24" customWidth="1"/>
    <col min="12814" max="12814" width="5.5703125" style="24" customWidth="1"/>
    <col min="12815" max="12815" width="4.85546875" style="24" customWidth="1"/>
    <col min="12816" max="12816" width="5.42578125" style="24" bestFit="1" customWidth="1"/>
    <col min="12817" max="12817" width="1.42578125" style="24" customWidth="1"/>
    <col min="12818" max="12818" width="5.5703125" style="24" bestFit="1" customWidth="1"/>
    <col min="12819" max="12819" width="5" style="24" customWidth="1"/>
    <col min="12820" max="12820" width="5.5703125" style="24" bestFit="1" customWidth="1"/>
    <col min="12821" max="12821" width="1.42578125" style="24" customWidth="1"/>
    <col min="12822" max="12822" width="5" style="24" customWidth="1"/>
    <col min="12823" max="12823" width="4.85546875" style="24" customWidth="1"/>
    <col min="12824" max="12824" width="4.7109375" style="24" customWidth="1"/>
    <col min="12825" max="12825" width="1.42578125" style="24" customWidth="1"/>
    <col min="12826" max="12826" width="5.140625" style="24" bestFit="1" customWidth="1"/>
    <col min="12827" max="12827" width="3.7109375" style="24" customWidth="1"/>
    <col min="12828" max="12828" width="4.5703125" style="24" customWidth="1"/>
    <col min="12829" max="12829" width="9.85546875" style="24" customWidth="1"/>
    <col min="12830" max="12830" width="11.42578125" style="24" customWidth="1"/>
    <col min="12831" max="12833" width="6" style="24" customWidth="1"/>
    <col min="12834" max="12834" width="1.7109375" style="24" customWidth="1"/>
    <col min="12835" max="12835" width="5.85546875" style="24" customWidth="1"/>
    <col min="12836" max="12837" width="5" style="24" customWidth="1"/>
    <col min="12838" max="12838" width="1.7109375" style="24" customWidth="1"/>
    <col min="12839" max="12839" width="5.42578125" style="24" customWidth="1"/>
    <col min="12840" max="12841" width="5" style="24" customWidth="1"/>
    <col min="12842" max="12842" width="1.7109375" style="24" customWidth="1"/>
    <col min="12843" max="12845" width="5.140625" style="24" customWidth="1"/>
    <col min="12846" max="12846" width="1.7109375" style="24" customWidth="1"/>
    <col min="12847" max="12847" width="5.28515625" style="24" customWidth="1"/>
    <col min="12848" max="12849" width="5.140625" style="24" customWidth="1"/>
    <col min="12850" max="12850" width="1.7109375" style="24" customWidth="1"/>
    <col min="12851" max="12851" width="5.42578125" style="24" customWidth="1"/>
    <col min="12852" max="12853" width="5" style="24" customWidth="1"/>
    <col min="12854" max="12854" width="1.7109375" style="24" customWidth="1"/>
    <col min="12855" max="12856" width="5.42578125" style="24" customWidth="1"/>
    <col min="12857" max="12857" width="5.28515625" style="24" customWidth="1"/>
    <col min="12858" max="13056" width="9.85546875" style="24"/>
    <col min="13057" max="13057" width="12.85546875" style="24" customWidth="1"/>
    <col min="13058" max="13058" width="6.42578125" style="24" bestFit="1" customWidth="1"/>
    <col min="13059" max="13060" width="6.28515625" style="24" bestFit="1" customWidth="1"/>
    <col min="13061" max="13061" width="1.42578125" style="24" customWidth="1"/>
    <col min="13062" max="13062" width="6.42578125" style="24" customWidth="1"/>
    <col min="13063" max="13063" width="5" style="24" customWidth="1"/>
    <col min="13064" max="13064" width="4.85546875" style="24" customWidth="1"/>
    <col min="13065" max="13065" width="1.42578125" style="24" customWidth="1"/>
    <col min="13066" max="13068" width="5.5703125" style="24" bestFit="1" customWidth="1"/>
    <col min="13069" max="13069" width="1.42578125" style="24" customWidth="1"/>
    <col min="13070" max="13070" width="5.5703125" style="24" customWidth="1"/>
    <col min="13071" max="13071" width="4.85546875" style="24" customWidth="1"/>
    <col min="13072" max="13072" width="5.42578125" style="24" bestFit="1" customWidth="1"/>
    <col min="13073" max="13073" width="1.42578125" style="24" customWidth="1"/>
    <col min="13074" max="13074" width="5.5703125" style="24" bestFit="1" customWidth="1"/>
    <col min="13075" max="13075" width="5" style="24" customWidth="1"/>
    <col min="13076" max="13076" width="5.5703125" style="24" bestFit="1" customWidth="1"/>
    <col min="13077" max="13077" width="1.42578125" style="24" customWidth="1"/>
    <col min="13078" max="13078" width="5" style="24" customWidth="1"/>
    <col min="13079" max="13079" width="4.85546875" style="24" customWidth="1"/>
    <col min="13080" max="13080" width="4.7109375" style="24" customWidth="1"/>
    <col min="13081" max="13081" width="1.42578125" style="24" customWidth="1"/>
    <col min="13082" max="13082" width="5.140625" style="24" bestFit="1" customWidth="1"/>
    <col min="13083" max="13083" width="3.7109375" style="24" customWidth="1"/>
    <col min="13084" max="13084" width="4.5703125" style="24" customWidth="1"/>
    <col min="13085" max="13085" width="9.85546875" style="24" customWidth="1"/>
    <col min="13086" max="13086" width="11.42578125" style="24" customWidth="1"/>
    <col min="13087" max="13089" width="6" style="24" customWidth="1"/>
    <col min="13090" max="13090" width="1.7109375" style="24" customWidth="1"/>
    <col min="13091" max="13091" width="5.85546875" style="24" customWidth="1"/>
    <col min="13092" max="13093" width="5" style="24" customWidth="1"/>
    <col min="13094" max="13094" width="1.7109375" style="24" customWidth="1"/>
    <col min="13095" max="13095" width="5.42578125" style="24" customWidth="1"/>
    <col min="13096" max="13097" width="5" style="24" customWidth="1"/>
    <col min="13098" max="13098" width="1.7109375" style="24" customWidth="1"/>
    <col min="13099" max="13101" width="5.140625" style="24" customWidth="1"/>
    <col min="13102" max="13102" width="1.7109375" style="24" customWidth="1"/>
    <col min="13103" max="13103" width="5.28515625" style="24" customWidth="1"/>
    <col min="13104" max="13105" width="5.140625" style="24" customWidth="1"/>
    <col min="13106" max="13106" width="1.7109375" style="24" customWidth="1"/>
    <col min="13107" max="13107" width="5.42578125" style="24" customWidth="1"/>
    <col min="13108" max="13109" width="5" style="24" customWidth="1"/>
    <col min="13110" max="13110" width="1.7109375" style="24" customWidth="1"/>
    <col min="13111" max="13112" width="5.42578125" style="24" customWidth="1"/>
    <col min="13113" max="13113" width="5.28515625" style="24" customWidth="1"/>
    <col min="13114" max="13312" width="9.85546875" style="24"/>
    <col min="13313" max="13313" width="12.85546875" style="24" customWidth="1"/>
    <col min="13314" max="13314" width="6.42578125" style="24" bestFit="1" customWidth="1"/>
    <col min="13315" max="13316" width="6.28515625" style="24" bestFit="1" customWidth="1"/>
    <col min="13317" max="13317" width="1.42578125" style="24" customWidth="1"/>
    <col min="13318" max="13318" width="6.42578125" style="24" customWidth="1"/>
    <col min="13319" max="13319" width="5" style="24" customWidth="1"/>
    <col min="13320" max="13320" width="4.85546875" style="24" customWidth="1"/>
    <col min="13321" max="13321" width="1.42578125" style="24" customWidth="1"/>
    <col min="13322" max="13324" width="5.5703125" style="24" bestFit="1" customWidth="1"/>
    <col min="13325" max="13325" width="1.42578125" style="24" customWidth="1"/>
    <col min="13326" max="13326" width="5.5703125" style="24" customWidth="1"/>
    <col min="13327" max="13327" width="4.85546875" style="24" customWidth="1"/>
    <col min="13328" max="13328" width="5.42578125" style="24" bestFit="1" customWidth="1"/>
    <col min="13329" max="13329" width="1.42578125" style="24" customWidth="1"/>
    <col min="13330" max="13330" width="5.5703125" style="24" bestFit="1" customWidth="1"/>
    <col min="13331" max="13331" width="5" style="24" customWidth="1"/>
    <col min="13332" max="13332" width="5.5703125" style="24" bestFit="1" customWidth="1"/>
    <col min="13333" max="13333" width="1.42578125" style="24" customWidth="1"/>
    <col min="13334" max="13334" width="5" style="24" customWidth="1"/>
    <col min="13335" max="13335" width="4.85546875" style="24" customWidth="1"/>
    <col min="13336" max="13336" width="4.7109375" style="24" customWidth="1"/>
    <col min="13337" max="13337" width="1.42578125" style="24" customWidth="1"/>
    <col min="13338" max="13338" width="5.140625" style="24" bestFit="1" customWidth="1"/>
    <col min="13339" max="13339" width="3.7109375" style="24" customWidth="1"/>
    <col min="13340" max="13340" width="4.5703125" style="24" customWidth="1"/>
    <col min="13341" max="13341" width="9.85546875" style="24" customWidth="1"/>
    <col min="13342" max="13342" width="11.42578125" style="24" customWidth="1"/>
    <col min="13343" max="13345" width="6" style="24" customWidth="1"/>
    <col min="13346" max="13346" width="1.7109375" style="24" customWidth="1"/>
    <col min="13347" max="13347" width="5.85546875" style="24" customWidth="1"/>
    <col min="13348" max="13349" width="5" style="24" customWidth="1"/>
    <col min="13350" max="13350" width="1.7109375" style="24" customWidth="1"/>
    <col min="13351" max="13351" width="5.42578125" style="24" customWidth="1"/>
    <col min="13352" max="13353" width="5" style="24" customWidth="1"/>
    <col min="13354" max="13354" width="1.7109375" style="24" customWidth="1"/>
    <col min="13355" max="13357" width="5.140625" style="24" customWidth="1"/>
    <col min="13358" max="13358" width="1.7109375" style="24" customWidth="1"/>
    <col min="13359" max="13359" width="5.28515625" style="24" customWidth="1"/>
    <col min="13360" max="13361" width="5.140625" style="24" customWidth="1"/>
    <col min="13362" max="13362" width="1.7109375" style="24" customWidth="1"/>
    <col min="13363" max="13363" width="5.42578125" style="24" customWidth="1"/>
    <col min="13364" max="13365" width="5" style="24" customWidth="1"/>
    <col min="13366" max="13366" width="1.7109375" style="24" customWidth="1"/>
    <col min="13367" max="13368" width="5.42578125" style="24" customWidth="1"/>
    <col min="13369" max="13369" width="5.28515625" style="24" customWidth="1"/>
    <col min="13370" max="13568" width="9.85546875" style="24"/>
    <col min="13569" max="13569" width="12.85546875" style="24" customWidth="1"/>
    <col min="13570" max="13570" width="6.42578125" style="24" bestFit="1" customWidth="1"/>
    <col min="13571" max="13572" width="6.28515625" style="24" bestFit="1" customWidth="1"/>
    <col min="13573" max="13573" width="1.42578125" style="24" customWidth="1"/>
    <col min="13574" max="13574" width="6.42578125" style="24" customWidth="1"/>
    <col min="13575" max="13575" width="5" style="24" customWidth="1"/>
    <col min="13576" max="13576" width="4.85546875" style="24" customWidth="1"/>
    <col min="13577" max="13577" width="1.42578125" style="24" customWidth="1"/>
    <col min="13578" max="13580" width="5.5703125" style="24" bestFit="1" customWidth="1"/>
    <col min="13581" max="13581" width="1.42578125" style="24" customWidth="1"/>
    <col min="13582" max="13582" width="5.5703125" style="24" customWidth="1"/>
    <col min="13583" max="13583" width="4.85546875" style="24" customWidth="1"/>
    <col min="13584" max="13584" width="5.42578125" style="24" bestFit="1" customWidth="1"/>
    <col min="13585" max="13585" width="1.42578125" style="24" customWidth="1"/>
    <col min="13586" max="13586" width="5.5703125" style="24" bestFit="1" customWidth="1"/>
    <col min="13587" max="13587" width="5" style="24" customWidth="1"/>
    <col min="13588" max="13588" width="5.5703125" style="24" bestFit="1" customWidth="1"/>
    <col min="13589" max="13589" width="1.42578125" style="24" customWidth="1"/>
    <col min="13590" max="13590" width="5" style="24" customWidth="1"/>
    <col min="13591" max="13591" width="4.85546875" style="24" customWidth="1"/>
    <col min="13592" max="13592" width="4.7109375" style="24" customWidth="1"/>
    <col min="13593" max="13593" width="1.42578125" style="24" customWidth="1"/>
    <col min="13594" max="13594" width="5.140625" style="24" bestFit="1" customWidth="1"/>
    <col min="13595" max="13595" width="3.7109375" style="24" customWidth="1"/>
    <col min="13596" max="13596" width="4.5703125" style="24" customWidth="1"/>
    <col min="13597" max="13597" width="9.85546875" style="24" customWidth="1"/>
    <col min="13598" max="13598" width="11.42578125" style="24" customWidth="1"/>
    <col min="13599" max="13601" width="6" style="24" customWidth="1"/>
    <col min="13602" max="13602" width="1.7109375" style="24" customWidth="1"/>
    <col min="13603" max="13603" width="5.85546875" style="24" customWidth="1"/>
    <col min="13604" max="13605" width="5" style="24" customWidth="1"/>
    <col min="13606" max="13606" width="1.7109375" style="24" customWidth="1"/>
    <col min="13607" max="13607" width="5.42578125" style="24" customWidth="1"/>
    <col min="13608" max="13609" width="5" style="24" customWidth="1"/>
    <col min="13610" max="13610" width="1.7109375" style="24" customWidth="1"/>
    <col min="13611" max="13613" width="5.140625" style="24" customWidth="1"/>
    <col min="13614" max="13614" width="1.7109375" style="24" customWidth="1"/>
    <col min="13615" max="13615" width="5.28515625" style="24" customWidth="1"/>
    <col min="13616" max="13617" width="5.140625" style="24" customWidth="1"/>
    <col min="13618" max="13618" width="1.7109375" style="24" customWidth="1"/>
    <col min="13619" max="13619" width="5.42578125" style="24" customWidth="1"/>
    <col min="13620" max="13621" width="5" style="24" customWidth="1"/>
    <col min="13622" max="13622" width="1.7109375" style="24" customWidth="1"/>
    <col min="13623" max="13624" width="5.42578125" style="24" customWidth="1"/>
    <col min="13625" max="13625" width="5.28515625" style="24" customWidth="1"/>
    <col min="13626" max="13824" width="9.85546875" style="24"/>
    <col min="13825" max="13825" width="12.85546875" style="24" customWidth="1"/>
    <col min="13826" max="13826" width="6.42578125" style="24" bestFit="1" customWidth="1"/>
    <col min="13827" max="13828" width="6.28515625" style="24" bestFit="1" customWidth="1"/>
    <col min="13829" max="13829" width="1.42578125" style="24" customWidth="1"/>
    <col min="13830" max="13830" width="6.42578125" style="24" customWidth="1"/>
    <col min="13831" max="13831" width="5" style="24" customWidth="1"/>
    <col min="13832" max="13832" width="4.85546875" style="24" customWidth="1"/>
    <col min="13833" max="13833" width="1.42578125" style="24" customWidth="1"/>
    <col min="13834" max="13836" width="5.5703125" style="24" bestFit="1" customWidth="1"/>
    <col min="13837" max="13837" width="1.42578125" style="24" customWidth="1"/>
    <col min="13838" max="13838" width="5.5703125" style="24" customWidth="1"/>
    <col min="13839" max="13839" width="4.85546875" style="24" customWidth="1"/>
    <col min="13840" max="13840" width="5.42578125" style="24" bestFit="1" customWidth="1"/>
    <col min="13841" max="13841" width="1.42578125" style="24" customWidth="1"/>
    <col min="13842" max="13842" width="5.5703125" style="24" bestFit="1" customWidth="1"/>
    <col min="13843" max="13843" width="5" style="24" customWidth="1"/>
    <col min="13844" max="13844" width="5.5703125" style="24" bestFit="1" customWidth="1"/>
    <col min="13845" max="13845" width="1.42578125" style="24" customWidth="1"/>
    <col min="13846" max="13846" width="5" style="24" customWidth="1"/>
    <col min="13847" max="13847" width="4.85546875" style="24" customWidth="1"/>
    <col min="13848" max="13848" width="4.7109375" style="24" customWidth="1"/>
    <col min="13849" max="13849" width="1.42578125" style="24" customWidth="1"/>
    <col min="13850" max="13850" width="5.140625" style="24" bestFit="1" customWidth="1"/>
    <col min="13851" max="13851" width="3.7109375" style="24" customWidth="1"/>
    <col min="13852" max="13852" width="4.5703125" style="24" customWidth="1"/>
    <col min="13853" max="13853" width="9.85546875" style="24" customWidth="1"/>
    <col min="13854" max="13854" width="11.42578125" style="24" customWidth="1"/>
    <col min="13855" max="13857" width="6" style="24" customWidth="1"/>
    <col min="13858" max="13858" width="1.7109375" style="24" customWidth="1"/>
    <col min="13859" max="13859" width="5.85546875" style="24" customWidth="1"/>
    <col min="13860" max="13861" width="5" style="24" customWidth="1"/>
    <col min="13862" max="13862" width="1.7109375" style="24" customWidth="1"/>
    <col min="13863" max="13863" width="5.42578125" style="24" customWidth="1"/>
    <col min="13864" max="13865" width="5" style="24" customWidth="1"/>
    <col min="13866" max="13866" width="1.7109375" style="24" customWidth="1"/>
    <col min="13867" max="13869" width="5.140625" style="24" customWidth="1"/>
    <col min="13870" max="13870" width="1.7109375" style="24" customWidth="1"/>
    <col min="13871" max="13871" width="5.28515625" style="24" customWidth="1"/>
    <col min="13872" max="13873" width="5.140625" style="24" customWidth="1"/>
    <col min="13874" max="13874" width="1.7109375" style="24" customWidth="1"/>
    <col min="13875" max="13875" width="5.42578125" style="24" customWidth="1"/>
    <col min="13876" max="13877" width="5" style="24" customWidth="1"/>
    <col min="13878" max="13878" width="1.7109375" style="24" customWidth="1"/>
    <col min="13879" max="13880" width="5.42578125" style="24" customWidth="1"/>
    <col min="13881" max="13881" width="5.28515625" style="24" customWidth="1"/>
    <col min="13882" max="14080" width="9.85546875" style="24"/>
    <col min="14081" max="14081" width="12.85546875" style="24" customWidth="1"/>
    <col min="14082" max="14082" width="6.42578125" style="24" bestFit="1" customWidth="1"/>
    <col min="14083" max="14084" width="6.28515625" style="24" bestFit="1" customWidth="1"/>
    <col min="14085" max="14085" width="1.42578125" style="24" customWidth="1"/>
    <col min="14086" max="14086" width="6.42578125" style="24" customWidth="1"/>
    <col min="14087" max="14087" width="5" style="24" customWidth="1"/>
    <col min="14088" max="14088" width="4.85546875" style="24" customWidth="1"/>
    <col min="14089" max="14089" width="1.42578125" style="24" customWidth="1"/>
    <col min="14090" max="14092" width="5.5703125" style="24" bestFit="1" customWidth="1"/>
    <col min="14093" max="14093" width="1.42578125" style="24" customWidth="1"/>
    <col min="14094" max="14094" width="5.5703125" style="24" customWidth="1"/>
    <col min="14095" max="14095" width="4.85546875" style="24" customWidth="1"/>
    <col min="14096" max="14096" width="5.42578125" style="24" bestFit="1" customWidth="1"/>
    <col min="14097" max="14097" width="1.42578125" style="24" customWidth="1"/>
    <col min="14098" max="14098" width="5.5703125" style="24" bestFit="1" customWidth="1"/>
    <col min="14099" max="14099" width="5" style="24" customWidth="1"/>
    <col min="14100" max="14100" width="5.5703125" style="24" bestFit="1" customWidth="1"/>
    <col min="14101" max="14101" width="1.42578125" style="24" customWidth="1"/>
    <col min="14102" max="14102" width="5" style="24" customWidth="1"/>
    <col min="14103" max="14103" width="4.85546875" style="24" customWidth="1"/>
    <col min="14104" max="14104" width="4.7109375" style="24" customWidth="1"/>
    <col min="14105" max="14105" width="1.42578125" style="24" customWidth="1"/>
    <col min="14106" max="14106" width="5.140625" style="24" bestFit="1" customWidth="1"/>
    <col min="14107" max="14107" width="3.7109375" style="24" customWidth="1"/>
    <col min="14108" max="14108" width="4.5703125" style="24" customWidth="1"/>
    <col min="14109" max="14109" width="9.85546875" style="24" customWidth="1"/>
    <col min="14110" max="14110" width="11.42578125" style="24" customWidth="1"/>
    <col min="14111" max="14113" width="6" style="24" customWidth="1"/>
    <col min="14114" max="14114" width="1.7109375" style="24" customWidth="1"/>
    <col min="14115" max="14115" width="5.85546875" style="24" customWidth="1"/>
    <col min="14116" max="14117" width="5" style="24" customWidth="1"/>
    <col min="14118" max="14118" width="1.7109375" style="24" customWidth="1"/>
    <col min="14119" max="14119" width="5.42578125" style="24" customWidth="1"/>
    <col min="14120" max="14121" width="5" style="24" customWidth="1"/>
    <col min="14122" max="14122" width="1.7109375" style="24" customWidth="1"/>
    <col min="14123" max="14125" width="5.140625" style="24" customWidth="1"/>
    <col min="14126" max="14126" width="1.7109375" style="24" customWidth="1"/>
    <col min="14127" max="14127" width="5.28515625" style="24" customWidth="1"/>
    <col min="14128" max="14129" width="5.140625" style="24" customWidth="1"/>
    <col min="14130" max="14130" width="1.7109375" style="24" customWidth="1"/>
    <col min="14131" max="14131" width="5.42578125" style="24" customWidth="1"/>
    <col min="14132" max="14133" width="5" style="24" customWidth="1"/>
    <col min="14134" max="14134" width="1.7109375" style="24" customWidth="1"/>
    <col min="14135" max="14136" width="5.42578125" style="24" customWidth="1"/>
    <col min="14137" max="14137" width="5.28515625" style="24" customWidth="1"/>
    <col min="14138" max="14336" width="9.85546875" style="24"/>
    <col min="14337" max="14337" width="12.85546875" style="24" customWidth="1"/>
    <col min="14338" max="14338" width="6.42578125" style="24" bestFit="1" customWidth="1"/>
    <col min="14339" max="14340" width="6.28515625" style="24" bestFit="1" customWidth="1"/>
    <col min="14341" max="14341" width="1.42578125" style="24" customWidth="1"/>
    <col min="14342" max="14342" width="6.42578125" style="24" customWidth="1"/>
    <col min="14343" max="14343" width="5" style="24" customWidth="1"/>
    <col min="14344" max="14344" width="4.85546875" style="24" customWidth="1"/>
    <col min="14345" max="14345" width="1.42578125" style="24" customWidth="1"/>
    <col min="14346" max="14348" width="5.5703125" style="24" bestFit="1" customWidth="1"/>
    <col min="14349" max="14349" width="1.42578125" style="24" customWidth="1"/>
    <col min="14350" max="14350" width="5.5703125" style="24" customWidth="1"/>
    <col min="14351" max="14351" width="4.85546875" style="24" customWidth="1"/>
    <col min="14352" max="14352" width="5.42578125" style="24" bestFit="1" customWidth="1"/>
    <col min="14353" max="14353" width="1.42578125" style="24" customWidth="1"/>
    <col min="14354" max="14354" width="5.5703125" style="24" bestFit="1" customWidth="1"/>
    <col min="14355" max="14355" width="5" style="24" customWidth="1"/>
    <col min="14356" max="14356" width="5.5703125" style="24" bestFit="1" customWidth="1"/>
    <col min="14357" max="14357" width="1.42578125" style="24" customWidth="1"/>
    <col min="14358" max="14358" width="5" style="24" customWidth="1"/>
    <col min="14359" max="14359" width="4.85546875" style="24" customWidth="1"/>
    <col min="14360" max="14360" width="4.7109375" style="24" customWidth="1"/>
    <col min="14361" max="14361" width="1.42578125" style="24" customWidth="1"/>
    <col min="14362" max="14362" width="5.140625" style="24" bestFit="1" customWidth="1"/>
    <col min="14363" max="14363" width="3.7109375" style="24" customWidth="1"/>
    <col min="14364" max="14364" width="4.5703125" style="24" customWidth="1"/>
    <col min="14365" max="14365" width="9.85546875" style="24" customWidth="1"/>
    <col min="14366" max="14366" width="11.42578125" style="24" customWidth="1"/>
    <col min="14367" max="14369" width="6" style="24" customWidth="1"/>
    <col min="14370" max="14370" width="1.7109375" style="24" customWidth="1"/>
    <col min="14371" max="14371" width="5.85546875" style="24" customWidth="1"/>
    <col min="14372" max="14373" width="5" style="24" customWidth="1"/>
    <col min="14374" max="14374" width="1.7109375" style="24" customWidth="1"/>
    <col min="14375" max="14375" width="5.42578125" style="24" customWidth="1"/>
    <col min="14376" max="14377" width="5" style="24" customWidth="1"/>
    <col min="14378" max="14378" width="1.7109375" style="24" customWidth="1"/>
    <col min="14379" max="14381" width="5.140625" style="24" customWidth="1"/>
    <col min="14382" max="14382" width="1.7109375" style="24" customWidth="1"/>
    <col min="14383" max="14383" width="5.28515625" style="24" customWidth="1"/>
    <col min="14384" max="14385" width="5.140625" style="24" customWidth="1"/>
    <col min="14386" max="14386" width="1.7109375" style="24" customWidth="1"/>
    <col min="14387" max="14387" width="5.42578125" style="24" customWidth="1"/>
    <col min="14388" max="14389" width="5" style="24" customWidth="1"/>
    <col min="14390" max="14390" width="1.7109375" style="24" customWidth="1"/>
    <col min="14391" max="14392" width="5.42578125" style="24" customWidth="1"/>
    <col min="14393" max="14393" width="5.28515625" style="24" customWidth="1"/>
    <col min="14394" max="14592" width="9.85546875" style="24"/>
    <col min="14593" max="14593" width="12.85546875" style="24" customWidth="1"/>
    <col min="14594" max="14594" width="6.42578125" style="24" bestFit="1" customWidth="1"/>
    <col min="14595" max="14596" width="6.28515625" style="24" bestFit="1" customWidth="1"/>
    <col min="14597" max="14597" width="1.42578125" style="24" customWidth="1"/>
    <col min="14598" max="14598" width="6.42578125" style="24" customWidth="1"/>
    <col min="14599" max="14599" width="5" style="24" customWidth="1"/>
    <col min="14600" max="14600" width="4.85546875" style="24" customWidth="1"/>
    <col min="14601" max="14601" width="1.42578125" style="24" customWidth="1"/>
    <col min="14602" max="14604" width="5.5703125" style="24" bestFit="1" customWidth="1"/>
    <col min="14605" max="14605" width="1.42578125" style="24" customWidth="1"/>
    <col min="14606" max="14606" width="5.5703125" style="24" customWidth="1"/>
    <col min="14607" max="14607" width="4.85546875" style="24" customWidth="1"/>
    <col min="14608" max="14608" width="5.42578125" style="24" bestFit="1" customWidth="1"/>
    <col min="14609" max="14609" width="1.42578125" style="24" customWidth="1"/>
    <col min="14610" max="14610" width="5.5703125" style="24" bestFit="1" customWidth="1"/>
    <col min="14611" max="14611" width="5" style="24" customWidth="1"/>
    <col min="14612" max="14612" width="5.5703125" style="24" bestFit="1" customWidth="1"/>
    <col min="14613" max="14613" width="1.42578125" style="24" customWidth="1"/>
    <col min="14614" max="14614" width="5" style="24" customWidth="1"/>
    <col min="14615" max="14615" width="4.85546875" style="24" customWidth="1"/>
    <col min="14616" max="14616" width="4.7109375" style="24" customWidth="1"/>
    <col min="14617" max="14617" width="1.42578125" style="24" customWidth="1"/>
    <col min="14618" max="14618" width="5.140625" style="24" bestFit="1" customWidth="1"/>
    <col min="14619" max="14619" width="3.7109375" style="24" customWidth="1"/>
    <col min="14620" max="14620" width="4.5703125" style="24" customWidth="1"/>
    <col min="14621" max="14621" width="9.85546875" style="24" customWidth="1"/>
    <col min="14622" max="14622" width="11.42578125" style="24" customWidth="1"/>
    <col min="14623" max="14625" width="6" style="24" customWidth="1"/>
    <col min="14626" max="14626" width="1.7109375" style="24" customWidth="1"/>
    <col min="14627" max="14627" width="5.85546875" style="24" customWidth="1"/>
    <col min="14628" max="14629" width="5" style="24" customWidth="1"/>
    <col min="14630" max="14630" width="1.7109375" style="24" customWidth="1"/>
    <col min="14631" max="14631" width="5.42578125" style="24" customWidth="1"/>
    <col min="14632" max="14633" width="5" style="24" customWidth="1"/>
    <col min="14634" max="14634" width="1.7109375" style="24" customWidth="1"/>
    <col min="14635" max="14637" width="5.140625" style="24" customWidth="1"/>
    <col min="14638" max="14638" width="1.7109375" style="24" customWidth="1"/>
    <col min="14639" max="14639" width="5.28515625" style="24" customWidth="1"/>
    <col min="14640" max="14641" width="5.140625" style="24" customWidth="1"/>
    <col min="14642" max="14642" width="1.7109375" style="24" customWidth="1"/>
    <col min="14643" max="14643" width="5.42578125" style="24" customWidth="1"/>
    <col min="14644" max="14645" width="5" style="24" customWidth="1"/>
    <col min="14646" max="14646" width="1.7109375" style="24" customWidth="1"/>
    <col min="14647" max="14648" width="5.42578125" style="24" customWidth="1"/>
    <col min="14649" max="14649" width="5.28515625" style="24" customWidth="1"/>
    <col min="14650" max="14848" width="9.85546875" style="24"/>
    <col min="14849" max="14849" width="12.85546875" style="24" customWidth="1"/>
    <col min="14850" max="14850" width="6.42578125" style="24" bestFit="1" customWidth="1"/>
    <col min="14851" max="14852" width="6.28515625" style="24" bestFit="1" customWidth="1"/>
    <col min="14853" max="14853" width="1.42578125" style="24" customWidth="1"/>
    <col min="14854" max="14854" width="6.42578125" style="24" customWidth="1"/>
    <col min="14855" max="14855" width="5" style="24" customWidth="1"/>
    <col min="14856" max="14856" width="4.85546875" style="24" customWidth="1"/>
    <col min="14857" max="14857" width="1.42578125" style="24" customWidth="1"/>
    <col min="14858" max="14860" width="5.5703125" style="24" bestFit="1" customWidth="1"/>
    <col min="14861" max="14861" width="1.42578125" style="24" customWidth="1"/>
    <col min="14862" max="14862" width="5.5703125" style="24" customWidth="1"/>
    <col min="14863" max="14863" width="4.85546875" style="24" customWidth="1"/>
    <col min="14864" max="14864" width="5.42578125" style="24" bestFit="1" customWidth="1"/>
    <col min="14865" max="14865" width="1.42578125" style="24" customWidth="1"/>
    <col min="14866" max="14866" width="5.5703125" style="24" bestFit="1" customWidth="1"/>
    <col min="14867" max="14867" width="5" style="24" customWidth="1"/>
    <col min="14868" max="14868" width="5.5703125" style="24" bestFit="1" customWidth="1"/>
    <col min="14869" max="14869" width="1.42578125" style="24" customWidth="1"/>
    <col min="14870" max="14870" width="5" style="24" customWidth="1"/>
    <col min="14871" max="14871" width="4.85546875" style="24" customWidth="1"/>
    <col min="14872" max="14872" width="4.7109375" style="24" customWidth="1"/>
    <col min="14873" max="14873" width="1.42578125" style="24" customWidth="1"/>
    <col min="14874" max="14874" width="5.140625" style="24" bestFit="1" customWidth="1"/>
    <col min="14875" max="14875" width="3.7109375" style="24" customWidth="1"/>
    <col min="14876" max="14876" width="4.5703125" style="24" customWidth="1"/>
    <col min="14877" max="14877" width="9.85546875" style="24" customWidth="1"/>
    <col min="14878" max="14878" width="11.42578125" style="24" customWidth="1"/>
    <col min="14879" max="14881" width="6" style="24" customWidth="1"/>
    <col min="14882" max="14882" width="1.7109375" style="24" customWidth="1"/>
    <col min="14883" max="14883" width="5.85546875" style="24" customWidth="1"/>
    <col min="14884" max="14885" width="5" style="24" customWidth="1"/>
    <col min="14886" max="14886" width="1.7109375" style="24" customWidth="1"/>
    <col min="14887" max="14887" width="5.42578125" style="24" customWidth="1"/>
    <col min="14888" max="14889" width="5" style="24" customWidth="1"/>
    <col min="14890" max="14890" width="1.7109375" style="24" customWidth="1"/>
    <col min="14891" max="14893" width="5.140625" style="24" customWidth="1"/>
    <col min="14894" max="14894" width="1.7109375" style="24" customWidth="1"/>
    <col min="14895" max="14895" width="5.28515625" style="24" customWidth="1"/>
    <col min="14896" max="14897" width="5.140625" style="24" customWidth="1"/>
    <col min="14898" max="14898" width="1.7109375" style="24" customWidth="1"/>
    <col min="14899" max="14899" width="5.42578125" style="24" customWidth="1"/>
    <col min="14900" max="14901" width="5" style="24" customWidth="1"/>
    <col min="14902" max="14902" width="1.7109375" style="24" customWidth="1"/>
    <col min="14903" max="14904" width="5.42578125" style="24" customWidth="1"/>
    <col min="14905" max="14905" width="5.28515625" style="24" customWidth="1"/>
    <col min="14906" max="15104" width="9.85546875" style="24"/>
    <col min="15105" max="15105" width="12.85546875" style="24" customWidth="1"/>
    <col min="15106" max="15106" width="6.42578125" style="24" bestFit="1" customWidth="1"/>
    <col min="15107" max="15108" width="6.28515625" style="24" bestFit="1" customWidth="1"/>
    <col min="15109" max="15109" width="1.42578125" style="24" customWidth="1"/>
    <col min="15110" max="15110" width="6.42578125" style="24" customWidth="1"/>
    <col min="15111" max="15111" width="5" style="24" customWidth="1"/>
    <col min="15112" max="15112" width="4.85546875" style="24" customWidth="1"/>
    <col min="15113" max="15113" width="1.42578125" style="24" customWidth="1"/>
    <col min="15114" max="15116" width="5.5703125" style="24" bestFit="1" customWidth="1"/>
    <col min="15117" max="15117" width="1.42578125" style="24" customWidth="1"/>
    <col min="15118" max="15118" width="5.5703125" style="24" customWidth="1"/>
    <col min="15119" max="15119" width="4.85546875" style="24" customWidth="1"/>
    <col min="15120" max="15120" width="5.42578125" style="24" bestFit="1" customWidth="1"/>
    <col min="15121" max="15121" width="1.42578125" style="24" customWidth="1"/>
    <col min="15122" max="15122" width="5.5703125" style="24" bestFit="1" customWidth="1"/>
    <col min="15123" max="15123" width="5" style="24" customWidth="1"/>
    <col min="15124" max="15124" width="5.5703125" style="24" bestFit="1" customWidth="1"/>
    <col min="15125" max="15125" width="1.42578125" style="24" customWidth="1"/>
    <col min="15126" max="15126" width="5" style="24" customWidth="1"/>
    <col min="15127" max="15127" width="4.85546875" style="24" customWidth="1"/>
    <col min="15128" max="15128" width="4.7109375" style="24" customWidth="1"/>
    <col min="15129" max="15129" width="1.42578125" style="24" customWidth="1"/>
    <col min="15130" max="15130" width="5.140625" style="24" bestFit="1" customWidth="1"/>
    <col min="15131" max="15131" width="3.7109375" style="24" customWidth="1"/>
    <col min="15132" max="15132" width="4.5703125" style="24" customWidth="1"/>
    <col min="15133" max="15133" width="9.85546875" style="24" customWidth="1"/>
    <col min="15134" max="15134" width="11.42578125" style="24" customWidth="1"/>
    <col min="15135" max="15137" width="6" style="24" customWidth="1"/>
    <col min="15138" max="15138" width="1.7109375" style="24" customWidth="1"/>
    <col min="15139" max="15139" width="5.85546875" style="24" customWidth="1"/>
    <col min="15140" max="15141" width="5" style="24" customWidth="1"/>
    <col min="15142" max="15142" width="1.7109375" style="24" customWidth="1"/>
    <col min="15143" max="15143" width="5.42578125" style="24" customWidth="1"/>
    <col min="15144" max="15145" width="5" style="24" customWidth="1"/>
    <col min="15146" max="15146" width="1.7109375" style="24" customWidth="1"/>
    <col min="15147" max="15149" width="5.140625" style="24" customWidth="1"/>
    <col min="15150" max="15150" width="1.7109375" style="24" customWidth="1"/>
    <col min="15151" max="15151" width="5.28515625" style="24" customWidth="1"/>
    <col min="15152" max="15153" width="5.140625" style="24" customWidth="1"/>
    <col min="15154" max="15154" width="1.7109375" style="24" customWidth="1"/>
    <col min="15155" max="15155" width="5.42578125" style="24" customWidth="1"/>
    <col min="15156" max="15157" width="5" style="24" customWidth="1"/>
    <col min="15158" max="15158" width="1.7109375" style="24" customWidth="1"/>
    <col min="15159" max="15160" width="5.42578125" style="24" customWidth="1"/>
    <col min="15161" max="15161" width="5.28515625" style="24" customWidth="1"/>
    <col min="15162" max="15360" width="9.85546875" style="24"/>
    <col min="15361" max="15361" width="12.85546875" style="24" customWidth="1"/>
    <col min="15362" max="15362" width="6.42578125" style="24" bestFit="1" customWidth="1"/>
    <col min="15363" max="15364" width="6.28515625" style="24" bestFit="1" customWidth="1"/>
    <col min="15365" max="15365" width="1.42578125" style="24" customWidth="1"/>
    <col min="15366" max="15366" width="6.42578125" style="24" customWidth="1"/>
    <col min="15367" max="15367" width="5" style="24" customWidth="1"/>
    <col min="15368" max="15368" width="4.85546875" style="24" customWidth="1"/>
    <col min="15369" max="15369" width="1.42578125" style="24" customWidth="1"/>
    <col min="15370" max="15372" width="5.5703125" style="24" bestFit="1" customWidth="1"/>
    <col min="15373" max="15373" width="1.42578125" style="24" customWidth="1"/>
    <col min="15374" max="15374" width="5.5703125" style="24" customWidth="1"/>
    <col min="15375" max="15375" width="4.85546875" style="24" customWidth="1"/>
    <col min="15376" max="15376" width="5.42578125" style="24" bestFit="1" customWidth="1"/>
    <col min="15377" max="15377" width="1.42578125" style="24" customWidth="1"/>
    <col min="15378" max="15378" width="5.5703125" style="24" bestFit="1" customWidth="1"/>
    <col min="15379" max="15379" width="5" style="24" customWidth="1"/>
    <col min="15380" max="15380" width="5.5703125" style="24" bestFit="1" customWidth="1"/>
    <col min="15381" max="15381" width="1.42578125" style="24" customWidth="1"/>
    <col min="15382" max="15382" width="5" style="24" customWidth="1"/>
    <col min="15383" max="15383" width="4.85546875" style="24" customWidth="1"/>
    <col min="15384" max="15384" width="4.7109375" style="24" customWidth="1"/>
    <col min="15385" max="15385" width="1.42578125" style="24" customWidth="1"/>
    <col min="15386" max="15386" width="5.140625" style="24" bestFit="1" customWidth="1"/>
    <col min="15387" max="15387" width="3.7109375" style="24" customWidth="1"/>
    <col min="15388" max="15388" width="4.5703125" style="24" customWidth="1"/>
    <col min="15389" max="15389" width="9.85546875" style="24" customWidth="1"/>
    <col min="15390" max="15390" width="11.42578125" style="24" customWidth="1"/>
    <col min="15391" max="15393" width="6" style="24" customWidth="1"/>
    <col min="15394" max="15394" width="1.7109375" style="24" customWidth="1"/>
    <col min="15395" max="15395" width="5.85546875" style="24" customWidth="1"/>
    <col min="15396" max="15397" width="5" style="24" customWidth="1"/>
    <col min="15398" max="15398" width="1.7109375" style="24" customWidth="1"/>
    <col min="15399" max="15399" width="5.42578125" style="24" customWidth="1"/>
    <col min="15400" max="15401" width="5" style="24" customWidth="1"/>
    <col min="15402" max="15402" width="1.7109375" style="24" customWidth="1"/>
    <col min="15403" max="15405" width="5.140625" style="24" customWidth="1"/>
    <col min="15406" max="15406" width="1.7109375" style="24" customWidth="1"/>
    <col min="15407" max="15407" width="5.28515625" style="24" customWidth="1"/>
    <col min="15408" max="15409" width="5.140625" style="24" customWidth="1"/>
    <col min="15410" max="15410" width="1.7109375" style="24" customWidth="1"/>
    <col min="15411" max="15411" width="5.42578125" style="24" customWidth="1"/>
    <col min="15412" max="15413" width="5" style="24" customWidth="1"/>
    <col min="15414" max="15414" width="1.7109375" style="24" customWidth="1"/>
    <col min="15415" max="15416" width="5.42578125" style="24" customWidth="1"/>
    <col min="15417" max="15417" width="5.28515625" style="24" customWidth="1"/>
    <col min="15418" max="15616" width="9.85546875" style="24"/>
    <col min="15617" max="15617" width="12.85546875" style="24" customWidth="1"/>
    <col min="15618" max="15618" width="6.42578125" style="24" bestFit="1" customWidth="1"/>
    <col min="15619" max="15620" width="6.28515625" style="24" bestFit="1" customWidth="1"/>
    <col min="15621" max="15621" width="1.42578125" style="24" customWidth="1"/>
    <col min="15622" max="15622" width="6.42578125" style="24" customWidth="1"/>
    <col min="15623" max="15623" width="5" style="24" customWidth="1"/>
    <col min="15624" max="15624" width="4.85546875" style="24" customWidth="1"/>
    <col min="15625" max="15625" width="1.42578125" style="24" customWidth="1"/>
    <col min="15626" max="15628" width="5.5703125" style="24" bestFit="1" customWidth="1"/>
    <col min="15629" max="15629" width="1.42578125" style="24" customWidth="1"/>
    <col min="15630" max="15630" width="5.5703125" style="24" customWidth="1"/>
    <col min="15631" max="15631" width="4.85546875" style="24" customWidth="1"/>
    <col min="15632" max="15632" width="5.42578125" style="24" bestFit="1" customWidth="1"/>
    <col min="15633" max="15633" width="1.42578125" style="24" customWidth="1"/>
    <col min="15634" max="15634" width="5.5703125" style="24" bestFit="1" customWidth="1"/>
    <col min="15635" max="15635" width="5" style="24" customWidth="1"/>
    <col min="15636" max="15636" width="5.5703125" style="24" bestFit="1" customWidth="1"/>
    <col min="15637" max="15637" width="1.42578125" style="24" customWidth="1"/>
    <col min="15638" max="15638" width="5" style="24" customWidth="1"/>
    <col min="15639" max="15639" width="4.85546875" style="24" customWidth="1"/>
    <col min="15640" max="15640" width="4.7109375" style="24" customWidth="1"/>
    <col min="15641" max="15641" width="1.42578125" style="24" customWidth="1"/>
    <col min="15642" max="15642" width="5.140625" style="24" bestFit="1" customWidth="1"/>
    <col min="15643" max="15643" width="3.7109375" style="24" customWidth="1"/>
    <col min="15644" max="15644" width="4.5703125" style="24" customWidth="1"/>
    <col min="15645" max="15645" width="9.85546875" style="24" customWidth="1"/>
    <col min="15646" max="15646" width="11.42578125" style="24" customWidth="1"/>
    <col min="15647" max="15649" width="6" style="24" customWidth="1"/>
    <col min="15650" max="15650" width="1.7109375" style="24" customWidth="1"/>
    <col min="15651" max="15651" width="5.85546875" style="24" customWidth="1"/>
    <col min="15652" max="15653" width="5" style="24" customWidth="1"/>
    <col min="15654" max="15654" width="1.7109375" style="24" customWidth="1"/>
    <col min="15655" max="15655" width="5.42578125" style="24" customWidth="1"/>
    <col min="15656" max="15657" width="5" style="24" customWidth="1"/>
    <col min="15658" max="15658" width="1.7109375" style="24" customWidth="1"/>
    <col min="15659" max="15661" width="5.140625" style="24" customWidth="1"/>
    <col min="15662" max="15662" width="1.7109375" style="24" customWidth="1"/>
    <col min="15663" max="15663" width="5.28515625" style="24" customWidth="1"/>
    <col min="15664" max="15665" width="5.140625" style="24" customWidth="1"/>
    <col min="15666" max="15666" width="1.7109375" style="24" customWidth="1"/>
    <col min="15667" max="15667" width="5.42578125" style="24" customWidth="1"/>
    <col min="15668" max="15669" width="5" style="24" customWidth="1"/>
    <col min="15670" max="15670" width="1.7109375" style="24" customWidth="1"/>
    <col min="15671" max="15672" width="5.42578125" style="24" customWidth="1"/>
    <col min="15673" max="15673" width="5.28515625" style="24" customWidth="1"/>
    <col min="15674" max="15872" width="9.85546875" style="24"/>
    <col min="15873" max="15873" width="12.85546875" style="24" customWidth="1"/>
    <col min="15874" max="15874" width="6.42578125" style="24" bestFit="1" customWidth="1"/>
    <col min="15875" max="15876" width="6.28515625" style="24" bestFit="1" customWidth="1"/>
    <col min="15877" max="15877" width="1.42578125" style="24" customWidth="1"/>
    <col min="15878" max="15878" width="6.42578125" style="24" customWidth="1"/>
    <col min="15879" max="15879" width="5" style="24" customWidth="1"/>
    <col min="15880" max="15880" width="4.85546875" style="24" customWidth="1"/>
    <col min="15881" max="15881" width="1.42578125" style="24" customWidth="1"/>
    <col min="15882" max="15884" width="5.5703125" style="24" bestFit="1" customWidth="1"/>
    <col min="15885" max="15885" width="1.42578125" style="24" customWidth="1"/>
    <col min="15886" max="15886" width="5.5703125" style="24" customWidth="1"/>
    <col min="15887" max="15887" width="4.85546875" style="24" customWidth="1"/>
    <col min="15888" max="15888" width="5.42578125" style="24" bestFit="1" customWidth="1"/>
    <col min="15889" max="15889" width="1.42578125" style="24" customWidth="1"/>
    <col min="15890" max="15890" width="5.5703125" style="24" bestFit="1" customWidth="1"/>
    <col min="15891" max="15891" width="5" style="24" customWidth="1"/>
    <col min="15892" max="15892" width="5.5703125" style="24" bestFit="1" customWidth="1"/>
    <col min="15893" max="15893" width="1.42578125" style="24" customWidth="1"/>
    <col min="15894" max="15894" width="5" style="24" customWidth="1"/>
    <col min="15895" max="15895" width="4.85546875" style="24" customWidth="1"/>
    <col min="15896" max="15896" width="4.7109375" style="24" customWidth="1"/>
    <col min="15897" max="15897" width="1.42578125" style="24" customWidth="1"/>
    <col min="15898" max="15898" width="5.140625" style="24" bestFit="1" customWidth="1"/>
    <col min="15899" max="15899" width="3.7109375" style="24" customWidth="1"/>
    <col min="15900" max="15900" width="4.5703125" style="24" customWidth="1"/>
    <col min="15901" max="15901" width="9.85546875" style="24" customWidth="1"/>
    <col min="15902" max="15902" width="11.42578125" style="24" customWidth="1"/>
    <col min="15903" max="15905" width="6" style="24" customWidth="1"/>
    <col min="15906" max="15906" width="1.7109375" style="24" customWidth="1"/>
    <col min="15907" max="15907" width="5.85546875" style="24" customWidth="1"/>
    <col min="15908" max="15909" width="5" style="24" customWidth="1"/>
    <col min="15910" max="15910" width="1.7109375" style="24" customWidth="1"/>
    <col min="15911" max="15911" width="5.42578125" style="24" customWidth="1"/>
    <col min="15912" max="15913" width="5" style="24" customWidth="1"/>
    <col min="15914" max="15914" width="1.7109375" style="24" customWidth="1"/>
    <col min="15915" max="15917" width="5.140625" style="24" customWidth="1"/>
    <col min="15918" max="15918" width="1.7109375" style="24" customWidth="1"/>
    <col min="15919" max="15919" width="5.28515625" style="24" customWidth="1"/>
    <col min="15920" max="15921" width="5.140625" style="24" customWidth="1"/>
    <col min="15922" max="15922" width="1.7109375" style="24" customWidth="1"/>
    <col min="15923" max="15923" width="5.42578125" style="24" customWidth="1"/>
    <col min="15924" max="15925" width="5" style="24" customWidth="1"/>
    <col min="15926" max="15926" width="1.7109375" style="24" customWidth="1"/>
    <col min="15927" max="15928" width="5.42578125" style="24" customWidth="1"/>
    <col min="15929" max="15929" width="5.28515625" style="24" customWidth="1"/>
    <col min="15930" max="16128" width="9.85546875" style="24"/>
    <col min="16129" max="16129" width="12.85546875" style="24" customWidth="1"/>
    <col min="16130" max="16130" width="6.42578125" style="24" bestFit="1" customWidth="1"/>
    <col min="16131" max="16132" width="6.28515625" style="24" bestFit="1" customWidth="1"/>
    <col min="16133" max="16133" width="1.42578125" style="24" customWidth="1"/>
    <col min="16134" max="16134" width="6.42578125" style="24" customWidth="1"/>
    <col min="16135" max="16135" width="5" style="24" customWidth="1"/>
    <col min="16136" max="16136" width="4.85546875" style="24" customWidth="1"/>
    <col min="16137" max="16137" width="1.42578125" style="24" customWidth="1"/>
    <col min="16138" max="16140" width="5.5703125" style="24" bestFit="1" customWidth="1"/>
    <col min="16141" max="16141" width="1.42578125" style="24" customWidth="1"/>
    <col min="16142" max="16142" width="5.5703125" style="24" customWidth="1"/>
    <col min="16143" max="16143" width="4.85546875" style="24" customWidth="1"/>
    <col min="16144" max="16144" width="5.42578125" style="24" bestFit="1" customWidth="1"/>
    <col min="16145" max="16145" width="1.42578125" style="24" customWidth="1"/>
    <col min="16146" max="16146" width="5.5703125" style="24" bestFit="1" customWidth="1"/>
    <col min="16147" max="16147" width="5" style="24" customWidth="1"/>
    <col min="16148" max="16148" width="5.5703125" style="24" bestFit="1" customWidth="1"/>
    <col min="16149" max="16149" width="1.42578125" style="24" customWidth="1"/>
    <col min="16150" max="16150" width="5" style="24" customWidth="1"/>
    <col min="16151" max="16151" width="4.85546875" style="24" customWidth="1"/>
    <col min="16152" max="16152" width="4.7109375" style="24" customWidth="1"/>
    <col min="16153" max="16153" width="1.42578125" style="24" customWidth="1"/>
    <col min="16154" max="16154" width="5.140625" style="24" bestFit="1" customWidth="1"/>
    <col min="16155" max="16155" width="3.7109375" style="24" customWidth="1"/>
    <col min="16156" max="16156" width="4.5703125" style="24" customWidth="1"/>
    <col min="16157" max="16157" width="9.85546875" style="24" customWidth="1"/>
    <col min="16158" max="16158" width="11.42578125" style="24" customWidth="1"/>
    <col min="16159" max="16161" width="6" style="24" customWidth="1"/>
    <col min="16162" max="16162" width="1.7109375" style="24" customWidth="1"/>
    <col min="16163" max="16163" width="5.85546875" style="24" customWidth="1"/>
    <col min="16164" max="16165" width="5" style="24" customWidth="1"/>
    <col min="16166" max="16166" width="1.7109375" style="24" customWidth="1"/>
    <col min="16167" max="16167" width="5.42578125" style="24" customWidth="1"/>
    <col min="16168" max="16169" width="5" style="24" customWidth="1"/>
    <col min="16170" max="16170" width="1.7109375" style="24" customWidth="1"/>
    <col min="16171" max="16173" width="5.140625" style="24" customWidth="1"/>
    <col min="16174" max="16174" width="1.7109375" style="24" customWidth="1"/>
    <col min="16175" max="16175" width="5.28515625" style="24" customWidth="1"/>
    <col min="16176" max="16177" width="5.140625" style="24" customWidth="1"/>
    <col min="16178" max="16178" width="1.7109375" style="24" customWidth="1"/>
    <col min="16179" max="16179" width="5.42578125" style="24" customWidth="1"/>
    <col min="16180" max="16181" width="5" style="24" customWidth="1"/>
    <col min="16182" max="16182" width="1.7109375" style="24" customWidth="1"/>
    <col min="16183" max="16184" width="5.42578125" style="24" customWidth="1"/>
    <col min="16185" max="16185" width="5.28515625" style="24" customWidth="1"/>
    <col min="16186" max="16384" width="9.85546875" style="24"/>
  </cols>
  <sheetData>
    <row r="1" spans="1:59" ht="14.25" customHeight="1" thickBot="1" x14ac:dyDescent="0.3">
      <c r="A1" s="316" t="s">
        <v>161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G1" s="258" t="s">
        <v>232</v>
      </c>
    </row>
    <row r="2" spans="1:59" ht="14.25" x14ac:dyDescent="0.25">
      <c r="A2" s="316" t="s">
        <v>225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D2" s="326" t="s">
        <v>99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26" t="s">
        <v>226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6" t="s">
        <v>135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8" t="s">
        <v>141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D5" s="326" t="s">
        <v>80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8" t="s">
        <v>129</v>
      </c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D6" s="326" t="s">
        <v>191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5" thickBot="1" x14ac:dyDescent="0.3">
      <c r="A7" s="22"/>
      <c r="B7" s="22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s="4" customFormat="1" x14ac:dyDescent="0.25">
      <c r="A8" s="308" t="s">
        <v>147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4" t="s">
        <v>147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s="4" customFormat="1" ht="13.5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s="4" customFormat="1" ht="6" customHeight="1" x14ac:dyDescent="0.25">
      <c r="AD10" s="183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7"/>
    </row>
    <row r="11" spans="1:59" s="8" customFormat="1" ht="14.25" customHeight="1" x14ac:dyDescent="0.25">
      <c r="A11" s="26" t="s">
        <v>50</v>
      </c>
      <c r="B11" s="112">
        <f>+B21+B31</f>
        <v>6100</v>
      </c>
      <c r="C11" s="112">
        <f>+C21+C31</f>
        <v>3708</v>
      </c>
      <c r="D11" s="112">
        <f>+D21+D31</f>
        <v>2392</v>
      </c>
      <c r="E11" s="112"/>
      <c r="F11" s="112">
        <f>+F21+F31</f>
        <v>1863</v>
      </c>
      <c r="G11" s="112">
        <f>+G21+G31</f>
        <v>1148</v>
      </c>
      <c r="H11" s="112">
        <f>+H21+H31</f>
        <v>715</v>
      </c>
      <c r="I11" s="112"/>
      <c r="J11" s="112">
        <f>+J21+J31</f>
        <v>1709</v>
      </c>
      <c r="K11" s="112">
        <f>+K21+K31</f>
        <v>1025</v>
      </c>
      <c r="L11" s="112">
        <f>+L21+L31</f>
        <v>684</v>
      </c>
      <c r="M11" s="112"/>
      <c r="N11" s="112">
        <f>+N21+N31</f>
        <v>989</v>
      </c>
      <c r="O11" s="112">
        <f>+O21+O31</f>
        <v>618</v>
      </c>
      <c r="P11" s="112">
        <f>+P21+P31</f>
        <v>371</v>
      </c>
      <c r="Q11" s="112"/>
      <c r="R11" s="112">
        <f>+R21+R31</f>
        <v>946</v>
      </c>
      <c r="S11" s="112">
        <f>+S21+S31</f>
        <v>566</v>
      </c>
      <c r="T11" s="112">
        <f>+T21+T31</f>
        <v>380</v>
      </c>
      <c r="U11" s="112"/>
      <c r="V11" s="112">
        <f>+V21+V31</f>
        <v>416</v>
      </c>
      <c r="W11" s="112">
        <f>+W21+W31</f>
        <v>245</v>
      </c>
      <c r="X11" s="112">
        <f>+X21+X31</f>
        <v>171</v>
      </c>
      <c r="Y11" s="112"/>
      <c r="Z11" s="112">
        <f>+Z21+Z31</f>
        <v>177</v>
      </c>
      <c r="AA11" s="112">
        <f>+AA21+AA31</f>
        <v>106</v>
      </c>
      <c r="AB11" s="112">
        <f>+AB21+AB31</f>
        <v>71</v>
      </c>
      <c r="AD11" s="185" t="s">
        <v>50</v>
      </c>
      <c r="AE11" s="190">
        <f>AE21+AE31</f>
        <v>90235</v>
      </c>
      <c r="AF11" s="190">
        <f t="shared" ref="AF11:BD11" si="0">AF21+AF31</f>
        <v>44733</v>
      </c>
      <c r="AG11" s="190">
        <f t="shared" si="0"/>
        <v>45502</v>
      </c>
      <c r="AH11" s="190"/>
      <c r="AI11" s="190">
        <f t="shared" si="0"/>
        <v>20120</v>
      </c>
      <c r="AJ11" s="190">
        <f t="shared" si="0"/>
        <v>10640</v>
      </c>
      <c r="AK11" s="144">
        <f>+AI11-AJ11</f>
        <v>9480</v>
      </c>
      <c r="AL11" s="190"/>
      <c r="AM11" s="190">
        <f t="shared" si="0"/>
        <v>16371</v>
      </c>
      <c r="AN11" s="190">
        <f t="shared" si="0"/>
        <v>8404</v>
      </c>
      <c r="AO11" s="144">
        <f>+AM11-AN11</f>
        <v>7967</v>
      </c>
      <c r="AP11" s="190"/>
      <c r="AQ11" s="190">
        <f t="shared" si="0"/>
        <v>13477</v>
      </c>
      <c r="AR11" s="190">
        <f t="shared" si="0"/>
        <v>6744</v>
      </c>
      <c r="AS11" s="144">
        <f>+AQ11-AR11</f>
        <v>6733</v>
      </c>
      <c r="AT11" s="190"/>
      <c r="AU11" s="190">
        <f t="shared" si="0"/>
        <v>16406</v>
      </c>
      <c r="AV11" s="190">
        <f t="shared" si="0"/>
        <v>7858</v>
      </c>
      <c r="AW11" s="144">
        <f>+AU11-AV11</f>
        <v>8548</v>
      </c>
      <c r="AX11" s="190"/>
      <c r="AY11" s="190">
        <f t="shared" si="0"/>
        <v>12938</v>
      </c>
      <c r="AZ11" s="190">
        <f t="shared" si="0"/>
        <v>6087</v>
      </c>
      <c r="BA11" s="144">
        <f>+AY11-AZ11</f>
        <v>6851</v>
      </c>
      <c r="BB11" s="190"/>
      <c r="BC11" s="190">
        <f t="shared" si="0"/>
        <v>10923</v>
      </c>
      <c r="BD11" s="190">
        <f t="shared" si="0"/>
        <v>5000</v>
      </c>
      <c r="BE11" s="144">
        <f>+BC11-BD11</f>
        <v>5923</v>
      </c>
    </row>
    <row r="12" spans="1:59" s="4" customFormat="1" ht="6" customHeight="1" x14ac:dyDescent="0.25">
      <c r="A12" s="26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D12" s="187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</row>
    <row r="13" spans="1:59" s="4" customFormat="1" ht="14.25" customHeight="1" x14ac:dyDescent="0.25">
      <c r="A13" s="4" t="s">
        <v>81</v>
      </c>
      <c r="B13" s="111">
        <f t="shared" ref="B13:D19" si="1">+B23+B33</f>
        <v>1547</v>
      </c>
      <c r="C13" s="111">
        <f t="shared" si="1"/>
        <v>939</v>
      </c>
      <c r="D13" s="111">
        <f t="shared" si="1"/>
        <v>608</v>
      </c>
      <c r="E13" s="111"/>
      <c r="F13" s="111">
        <f t="shared" ref="F13:H19" si="2">+F23+F33</f>
        <v>451</v>
      </c>
      <c r="G13" s="111">
        <f t="shared" si="2"/>
        <v>278</v>
      </c>
      <c r="H13" s="111">
        <f t="shared" si="2"/>
        <v>173</v>
      </c>
      <c r="I13" s="111"/>
      <c r="J13" s="111">
        <f t="shared" ref="J13:L19" si="3">+J23+J33</f>
        <v>343</v>
      </c>
      <c r="K13" s="111">
        <f t="shared" si="3"/>
        <v>220</v>
      </c>
      <c r="L13" s="111">
        <f t="shared" si="3"/>
        <v>123</v>
      </c>
      <c r="M13" s="111"/>
      <c r="N13" s="111">
        <f t="shared" ref="N13:P19" si="4">+N23+N33</f>
        <v>277</v>
      </c>
      <c r="O13" s="111">
        <f t="shared" si="4"/>
        <v>158</v>
      </c>
      <c r="P13" s="111">
        <f t="shared" si="4"/>
        <v>119</v>
      </c>
      <c r="Q13" s="111"/>
      <c r="R13" s="111">
        <f t="shared" ref="R13:T19" si="5">+R23+R33</f>
        <v>304</v>
      </c>
      <c r="S13" s="111">
        <f t="shared" si="5"/>
        <v>178</v>
      </c>
      <c r="T13" s="111">
        <f t="shared" si="5"/>
        <v>126</v>
      </c>
      <c r="U13" s="111"/>
      <c r="V13" s="111">
        <f t="shared" ref="V13:X19" si="6">+V23+V33</f>
        <v>123</v>
      </c>
      <c r="W13" s="111">
        <f t="shared" si="6"/>
        <v>78</v>
      </c>
      <c r="X13" s="111">
        <f t="shared" si="6"/>
        <v>45</v>
      </c>
      <c r="Y13" s="111"/>
      <c r="Z13" s="111">
        <f t="shared" ref="Z13:AB19" si="7">+Z23+Z33</f>
        <v>49</v>
      </c>
      <c r="AA13" s="111">
        <f t="shared" si="7"/>
        <v>27</v>
      </c>
      <c r="AB13" s="111">
        <f t="shared" si="7"/>
        <v>22</v>
      </c>
      <c r="AD13" s="186" t="s">
        <v>82</v>
      </c>
      <c r="AE13" s="190">
        <f t="shared" ref="AE13:BD19" si="8">AE23+AE33</f>
        <v>24253</v>
      </c>
      <c r="AF13" s="190">
        <f t="shared" si="8"/>
        <v>11907</v>
      </c>
      <c r="AG13" s="190">
        <f t="shared" si="8"/>
        <v>12346</v>
      </c>
      <c r="AH13" s="190"/>
      <c r="AI13" s="190">
        <f t="shared" si="8"/>
        <v>4368</v>
      </c>
      <c r="AJ13" s="190">
        <f t="shared" si="8"/>
        <v>2321</v>
      </c>
      <c r="AK13" s="144">
        <f>+AI13-AJ13</f>
        <v>2047</v>
      </c>
      <c r="AL13" s="190"/>
      <c r="AM13" s="190">
        <f t="shared" si="8"/>
        <v>3789</v>
      </c>
      <c r="AN13" s="190">
        <f t="shared" si="8"/>
        <v>1983</v>
      </c>
      <c r="AO13" s="144">
        <f>+AM13-AN13</f>
        <v>1806</v>
      </c>
      <c r="AP13" s="190"/>
      <c r="AQ13" s="190">
        <f t="shared" si="8"/>
        <v>3271</v>
      </c>
      <c r="AR13" s="190">
        <f t="shared" si="8"/>
        <v>1686</v>
      </c>
      <c r="AS13" s="144">
        <f>+AQ13-AR13</f>
        <v>1585</v>
      </c>
      <c r="AT13" s="190"/>
      <c r="AU13" s="190">
        <f t="shared" si="8"/>
        <v>5119</v>
      </c>
      <c r="AV13" s="190">
        <f t="shared" si="8"/>
        <v>2418</v>
      </c>
      <c r="AW13" s="144">
        <f>+AU13-AV13</f>
        <v>2701</v>
      </c>
      <c r="AX13" s="190"/>
      <c r="AY13" s="190">
        <f t="shared" si="8"/>
        <v>4051</v>
      </c>
      <c r="AZ13" s="190">
        <f t="shared" si="8"/>
        <v>1845</v>
      </c>
      <c r="BA13" s="144">
        <f>+AY13-AZ13</f>
        <v>2206</v>
      </c>
      <c r="BB13" s="190"/>
      <c r="BC13" s="190">
        <f t="shared" si="8"/>
        <v>3655</v>
      </c>
      <c r="BD13" s="190">
        <f t="shared" si="8"/>
        <v>1654</v>
      </c>
      <c r="BE13" s="144">
        <f>+BC13-BD13</f>
        <v>2001</v>
      </c>
    </row>
    <row r="14" spans="1:59" s="4" customFormat="1" ht="14.25" customHeight="1" x14ac:dyDescent="0.25">
      <c r="A14" s="4" t="s">
        <v>83</v>
      </c>
      <c r="B14" s="111">
        <f t="shared" si="1"/>
        <v>1207</v>
      </c>
      <c r="C14" s="111">
        <f t="shared" si="1"/>
        <v>746</v>
      </c>
      <c r="D14" s="111">
        <f t="shared" si="1"/>
        <v>461</v>
      </c>
      <c r="E14" s="111"/>
      <c r="F14" s="111">
        <f t="shared" si="2"/>
        <v>391</v>
      </c>
      <c r="G14" s="111">
        <f t="shared" si="2"/>
        <v>234</v>
      </c>
      <c r="H14" s="111">
        <f t="shared" si="2"/>
        <v>157</v>
      </c>
      <c r="I14" s="111"/>
      <c r="J14" s="111">
        <f t="shared" si="3"/>
        <v>359</v>
      </c>
      <c r="K14" s="111">
        <f t="shared" si="3"/>
        <v>218</v>
      </c>
      <c r="L14" s="111">
        <f t="shared" si="3"/>
        <v>141</v>
      </c>
      <c r="M14" s="111"/>
      <c r="N14" s="111">
        <f t="shared" si="4"/>
        <v>192</v>
      </c>
      <c r="O14" s="111">
        <f t="shared" si="4"/>
        <v>125</v>
      </c>
      <c r="P14" s="111">
        <f t="shared" si="4"/>
        <v>67</v>
      </c>
      <c r="Q14" s="111"/>
      <c r="R14" s="111">
        <f t="shared" si="5"/>
        <v>166</v>
      </c>
      <c r="S14" s="111">
        <f t="shared" si="5"/>
        <v>104</v>
      </c>
      <c r="T14" s="111">
        <f t="shared" si="5"/>
        <v>62</v>
      </c>
      <c r="U14" s="111"/>
      <c r="V14" s="111">
        <f t="shared" si="6"/>
        <v>76</v>
      </c>
      <c r="W14" s="111">
        <f t="shared" si="6"/>
        <v>51</v>
      </c>
      <c r="X14" s="111">
        <f t="shared" si="6"/>
        <v>25</v>
      </c>
      <c r="Y14" s="111"/>
      <c r="Z14" s="111">
        <f t="shared" si="7"/>
        <v>23</v>
      </c>
      <c r="AA14" s="111">
        <f t="shared" si="7"/>
        <v>14</v>
      </c>
      <c r="AB14" s="111">
        <f t="shared" si="7"/>
        <v>9</v>
      </c>
      <c r="AD14" s="145" t="s">
        <v>84</v>
      </c>
      <c r="AE14" s="190">
        <f t="shared" si="8"/>
        <v>19348</v>
      </c>
      <c r="AF14" s="190">
        <f t="shared" si="8"/>
        <v>9454</v>
      </c>
      <c r="AG14" s="190">
        <f t="shared" si="8"/>
        <v>9894</v>
      </c>
      <c r="AH14" s="190"/>
      <c r="AI14" s="190">
        <f t="shared" si="8"/>
        <v>4670</v>
      </c>
      <c r="AJ14" s="190">
        <f t="shared" si="8"/>
        <v>2423</v>
      </c>
      <c r="AK14" s="144">
        <f t="shared" ref="AK14:AK19" si="9">+AI14-AJ14</f>
        <v>2247</v>
      </c>
      <c r="AL14" s="190"/>
      <c r="AM14" s="190">
        <f t="shared" si="8"/>
        <v>3719</v>
      </c>
      <c r="AN14" s="190">
        <f t="shared" si="8"/>
        <v>1877</v>
      </c>
      <c r="AO14" s="144">
        <f t="shared" ref="AO14:AO19" si="10">+AM14-AN14</f>
        <v>1842</v>
      </c>
      <c r="AP14" s="190"/>
      <c r="AQ14" s="190">
        <f t="shared" si="8"/>
        <v>3011</v>
      </c>
      <c r="AR14" s="190">
        <f t="shared" si="8"/>
        <v>1472</v>
      </c>
      <c r="AS14" s="144">
        <f t="shared" ref="AS14:AS19" si="11">+AQ14-AR14</f>
        <v>1539</v>
      </c>
      <c r="AT14" s="190"/>
      <c r="AU14" s="190">
        <f t="shared" si="8"/>
        <v>3323</v>
      </c>
      <c r="AV14" s="190">
        <f t="shared" si="8"/>
        <v>1557</v>
      </c>
      <c r="AW14" s="144">
        <f t="shared" ref="AW14:AW19" si="12">+AU14-AV14</f>
        <v>1766</v>
      </c>
      <c r="AX14" s="190"/>
      <c r="AY14" s="190">
        <f t="shared" si="8"/>
        <v>2567</v>
      </c>
      <c r="AZ14" s="190">
        <f t="shared" si="8"/>
        <v>1202</v>
      </c>
      <c r="BA14" s="144">
        <f t="shared" ref="BA14:BA19" si="13">+AY14-AZ14</f>
        <v>1365</v>
      </c>
      <c r="BB14" s="190"/>
      <c r="BC14" s="190">
        <f t="shared" si="8"/>
        <v>2058</v>
      </c>
      <c r="BD14" s="190">
        <f t="shared" si="8"/>
        <v>923</v>
      </c>
      <c r="BE14" s="144">
        <f t="shared" ref="BE14:BE19" si="14">+BC14-BD14</f>
        <v>1135</v>
      </c>
    </row>
    <row r="15" spans="1:59" s="4" customFormat="1" ht="14.25" customHeight="1" x14ac:dyDescent="0.25">
      <c r="A15" s="4" t="s">
        <v>85</v>
      </c>
      <c r="B15" s="111">
        <f t="shared" si="1"/>
        <v>850</v>
      </c>
      <c r="C15" s="111">
        <f t="shared" si="1"/>
        <v>479</v>
      </c>
      <c r="D15" s="111">
        <f t="shared" si="1"/>
        <v>371</v>
      </c>
      <c r="E15" s="111"/>
      <c r="F15" s="111">
        <f t="shared" si="2"/>
        <v>163</v>
      </c>
      <c r="G15" s="111">
        <f t="shared" si="2"/>
        <v>101</v>
      </c>
      <c r="H15" s="111">
        <f t="shared" si="2"/>
        <v>62</v>
      </c>
      <c r="I15" s="111"/>
      <c r="J15" s="111">
        <f t="shared" si="3"/>
        <v>278</v>
      </c>
      <c r="K15" s="111">
        <f t="shared" si="3"/>
        <v>154</v>
      </c>
      <c r="L15" s="111">
        <f t="shared" si="3"/>
        <v>124</v>
      </c>
      <c r="M15" s="111"/>
      <c r="N15" s="111">
        <f t="shared" si="4"/>
        <v>99</v>
      </c>
      <c r="O15" s="111">
        <f t="shared" si="4"/>
        <v>59</v>
      </c>
      <c r="P15" s="111">
        <f t="shared" si="4"/>
        <v>40</v>
      </c>
      <c r="Q15" s="111"/>
      <c r="R15" s="111">
        <f t="shared" si="5"/>
        <v>201</v>
      </c>
      <c r="S15" s="111">
        <f t="shared" si="5"/>
        <v>109</v>
      </c>
      <c r="T15" s="111">
        <f t="shared" si="5"/>
        <v>92</v>
      </c>
      <c r="U15" s="111"/>
      <c r="V15" s="111">
        <f t="shared" si="6"/>
        <v>88</v>
      </c>
      <c r="W15" s="111">
        <f t="shared" si="6"/>
        <v>43</v>
      </c>
      <c r="X15" s="111">
        <f t="shared" si="6"/>
        <v>45</v>
      </c>
      <c r="Y15" s="111"/>
      <c r="Z15" s="111">
        <f t="shared" si="7"/>
        <v>21</v>
      </c>
      <c r="AA15" s="111">
        <f t="shared" si="7"/>
        <v>13</v>
      </c>
      <c r="AB15" s="111">
        <f t="shared" si="7"/>
        <v>8</v>
      </c>
      <c r="AD15" s="145" t="s">
        <v>86</v>
      </c>
      <c r="AE15" s="190">
        <f t="shared" si="8"/>
        <v>8268</v>
      </c>
      <c r="AF15" s="190">
        <f t="shared" si="8"/>
        <v>4302</v>
      </c>
      <c r="AG15" s="190">
        <f t="shared" si="8"/>
        <v>3966</v>
      </c>
      <c r="AH15" s="190"/>
      <c r="AI15" s="190">
        <f t="shared" si="8"/>
        <v>1612</v>
      </c>
      <c r="AJ15" s="190">
        <f t="shared" si="8"/>
        <v>869</v>
      </c>
      <c r="AK15" s="144">
        <f t="shared" si="9"/>
        <v>743</v>
      </c>
      <c r="AL15" s="190"/>
      <c r="AM15" s="190">
        <f t="shared" si="8"/>
        <v>1505</v>
      </c>
      <c r="AN15" s="190">
        <f t="shared" si="8"/>
        <v>799</v>
      </c>
      <c r="AO15" s="144">
        <f t="shared" si="10"/>
        <v>706</v>
      </c>
      <c r="AP15" s="190"/>
      <c r="AQ15" s="190">
        <f t="shared" si="8"/>
        <v>1114</v>
      </c>
      <c r="AR15" s="190">
        <f t="shared" si="8"/>
        <v>597</v>
      </c>
      <c r="AS15" s="144">
        <f t="shared" si="11"/>
        <v>517</v>
      </c>
      <c r="AT15" s="190"/>
      <c r="AU15" s="190">
        <f t="shared" si="8"/>
        <v>1686</v>
      </c>
      <c r="AV15" s="190">
        <f t="shared" si="8"/>
        <v>869</v>
      </c>
      <c r="AW15" s="144">
        <f t="shared" si="12"/>
        <v>817</v>
      </c>
      <c r="AX15" s="190"/>
      <c r="AY15" s="190">
        <f t="shared" si="8"/>
        <v>1294</v>
      </c>
      <c r="AZ15" s="190">
        <f t="shared" si="8"/>
        <v>653</v>
      </c>
      <c r="BA15" s="144">
        <f t="shared" si="13"/>
        <v>641</v>
      </c>
      <c r="BB15" s="190"/>
      <c r="BC15" s="190">
        <f t="shared" si="8"/>
        <v>1057</v>
      </c>
      <c r="BD15" s="190">
        <f t="shared" si="8"/>
        <v>515</v>
      </c>
      <c r="BE15" s="144">
        <f t="shared" si="14"/>
        <v>542</v>
      </c>
    </row>
    <row r="16" spans="1:59" s="4" customFormat="1" ht="14.25" customHeight="1" x14ac:dyDescent="0.25">
      <c r="A16" s="4" t="s">
        <v>87</v>
      </c>
      <c r="B16" s="111">
        <f t="shared" si="1"/>
        <v>311</v>
      </c>
      <c r="C16" s="111">
        <f t="shared" si="1"/>
        <v>160</v>
      </c>
      <c r="D16" s="111">
        <f t="shared" si="1"/>
        <v>151</v>
      </c>
      <c r="E16" s="111"/>
      <c r="F16" s="111">
        <f t="shared" si="2"/>
        <v>93</v>
      </c>
      <c r="G16" s="111">
        <f t="shared" si="2"/>
        <v>49</v>
      </c>
      <c r="H16" s="111">
        <f t="shared" si="2"/>
        <v>44</v>
      </c>
      <c r="I16" s="111"/>
      <c r="J16" s="111">
        <f t="shared" si="3"/>
        <v>55</v>
      </c>
      <c r="K16" s="111">
        <f t="shared" si="3"/>
        <v>26</v>
      </c>
      <c r="L16" s="111">
        <f t="shared" si="3"/>
        <v>29</v>
      </c>
      <c r="M16" s="111"/>
      <c r="N16" s="111">
        <f t="shared" si="4"/>
        <v>39</v>
      </c>
      <c r="O16" s="111">
        <f t="shared" si="4"/>
        <v>21</v>
      </c>
      <c r="P16" s="111">
        <f t="shared" si="4"/>
        <v>18</v>
      </c>
      <c r="Q16" s="111"/>
      <c r="R16" s="111">
        <f t="shared" si="5"/>
        <v>61</v>
      </c>
      <c r="S16" s="111">
        <f t="shared" si="5"/>
        <v>31</v>
      </c>
      <c r="T16" s="111">
        <f t="shared" si="5"/>
        <v>30</v>
      </c>
      <c r="U16" s="111"/>
      <c r="V16" s="111">
        <f t="shared" si="6"/>
        <v>31</v>
      </c>
      <c r="W16" s="111">
        <f t="shared" si="6"/>
        <v>12</v>
      </c>
      <c r="X16" s="111">
        <f t="shared" si="6"/>
        <v>19</v>
      </c>
      <c r="Y16" s="111"/>
      <c r="Z16" s="111">
        <f t="shared" si="7"/>
        <v>32</v>
      </c>
      <c r="AA16" s="111">
        <f t="shared" si="7"/>
        <v>21</v>
      </c>
      <c r="AB16" s="111">
        <f t="shared" si="7"/>
        <v>11</v>
      </c>
      <c r="AD16" s="145" t="s">
        <v>88</v>
      </c>
      <c r="AE16" s="190">
        <f t="shared" si="8"/>
        <v>6626</v>
      </c>
      <c r="AF16" s="190">
        <f t="shared" si="8"/>
        <v>3090</v>
      </c>
      <c r="AG16" s="190">
        <f t="shared" si="8"/>
        <v>3536</v>
      </c>
      <c r="AH16" s="190"/>
      <c r="AI16" s="190">
        <f t="shared" si="8"/>
        <v>1008</v>
      </c>
      <c r="AJ16" s="190">
        <f t="shared" si="8"/>
        <v>493</v>
      </c>
      <c r="AK16" s="144">
        <f t="shared" si="9"/>
        <v>515</v>
      </c>
      <c r="AL16" s="190"/>
      <c r="AM16" s="190">
        <f t="shared" si="8"/>
        <v>831</v>
      </c>
      <c r="AN16" s="190">
        <f t="shared" si="8"/>
        <v>402</v>
      </c>
      <c r="AO16" s="144">
        <f t="shared" si="10"/>
        <v>429</v>
      </c>
      <c r="AP16" s="190"/>
      <c r="AQ16" s="190">
        <f t="shared" si="8"/>
        <v>758</v>
      </c>
      <c r="AR16" s="190">
        <f t="shared" si="8"/>
        <v>384</v>
      </c>
      <c r="AS16" s="144">
        <f t="shared" si="11"/>
        <v>374</v>
      </c>
      <c r="AT16" s="190"/>
      <c r="AU16" s="190">
        <f t="shared" si="8"/>
        <v>1497</v>
      </c>
      <c r="AV16" s="190">
        <f t="shared" si="8"/>
        <v>676</v>
      </c>
      <c r="AW16" s="144">
        <f t="shared" si="12"/>
        <v>821</v>
      </c>
      <c r="AX16" s="190"/>
      <c r="AY16" s="190">
        <f t="shared" si="8"/>
        <v>1347</v>
      </c>
      <c r="AZ16" s="190">
        <f t="shared" si="8"/>
        <v>620</v>
      </c>
      <c r="BA16" s="144">
        <f t="shared" si="13"/>
        <v>727</v>
      </c>
      <c r="BB16" s="190"/>
      <c r="BC16" s="190">
        <f t="shared" si="8"/>
        <v>1185</v>
      </c>
      <c r="BD16" s="190">
        <f t="shared" si="8"/>
        <v>515</v>
      </c>
      <c r="BE16" s="144">
        <f t="shared" si="14"/>
        <v>670</v>
      </c>
    </row>
    <row r="17" spans="1:57" s="4" customFormat="1" ht="14.25" customHeight="1" x14ac:dyDescent="0.25">
      <c r="A17" s="4" t="s">
        <v>89</v>
      </c>
      <c r="B17" s="111">
        <f t="shared" si="1"/>
        <v>710</v>
      </c>
      <c r="C17" s="111">
        <f t="shared" si="1"/>
        <v>459</v>
      </c>
      <c r="D17" s="111">
        <f t="shared" si="1"/>
        <v>251</v>
      </c>
      <c r="E17" s="111"/>
      <c r="F17" s="111">
        <f t="shared" si="2"/>
        <v>222</v>
      </c>
      <c r="G17" s="111">
        <f t="shared" si="2"/>
        <v>145</v>
      </c>
      <c r="H17" s="111">
        <f t="shared" si="2"/>
        <v>77</v>
      </c>
      <c r="I17" s="111"/>
      <c r="J17" s="111">
        <f t="shared" si="3"/>
        <v>196</v>
      </c>
      <c r="K17" s="111">
        <f t="shared" si="3"/>
        <v>130</v>
      </c>
      <c r="L17" s="111">
        <f t="shared" si="3"/>
        <v>66</v>
      </c>
      <c r="M17" s="111"/>
      <c r="N17" s="111">
        <f t="shared" si="4"/>
        <v>154</v>
      </c>
      <c r="O17" s="111">
        <f t="shared" si="4"/>
        <v>95</v>
      </c>
      <c r="P17" s="111">
        <f t="shared" si="4"/>
        <v>59</v>
      </c>
      <c r="Q17" s="111"/>
      <c r="R17" s="111">
        <f t="shared" si="5"/>
        <v>62</v>
      </c>
      <c r="S17" s="111">
        <f t="shared" si="5"/>
        <v>42</v>
      </c>
      <c r="T17" s="111">
        <f t="shared" si="5"/>
        <v>20</v>
      </c>
      <c r="U17" s="111"/>
      <c r="V17" s="111">
        <f t="shared" si="6"/>
        <v>47</v>
      </c>
      <c r="W17" s="111">
        <f t="shared" si="6"/>
        <v>31</v>
      </c>
      <c r="X17" s="111">
        <f t="shared" si="6"/>
        <v>16</v>
      </c>
      <c r="Y17" s="111"/>
      <c r="Z17" s="111">
        <f t="shared" si="7"/>
        <v>29</v>
      </c>
      <c r="AA17" s="111">
        <f t="shared" si="7"/>
        <v>16</v>
      </c>
      <c r="AB17" s="111">
        <f t="shared" si="7"/>
        <v>13</v>
      </c>
      <c r="AD17" s="145" t="s">
        <v>90</v>
      </c>
      <c r="AE17" s="190">
        <f t="shared" si="8"/>
        <v>9293</v>
      </c>
      <c r="AF17" s="190">
        <f t="shared" si="8"/>
        <v>4801</v>
      </c>
      <c r="AG17" s="190">
        <f t="shared" si="8"/>
        <v>4492</v>
      </c>
      <c r="AH17" s="190"/>
      <c r="AI17" s="190">
        <f t="shared" si="8"/>
        <v>2325</v>
      </c>
      <c r="AJ17" s="190">
        <f t="shared" si="8"/>
        <v>1319</v>
      </c>
      <c r="AK17" s="144">
        <f t="shared" si="9"/>
        <v>1006</v>
      </c>
      <c r="AL17" s="190"/>
      <c r="AM17" s="190">
        <f t="shared" si="8"/>
        <v>1887</v>
      </c>
      <c r="AN17" s="190">
        <f t="shared" si="8"/>
        <v>980</v>
      </c>
      <c r="AO17" s="144">
        <f t="shared" si="10"/>
        <v>907</v>
      </c>
      <c r="AP17" s="190"/>
      <c r="AQ17" s="190">
        <f t="shared" si="8"/>
        <v>1681</v>
      </c>
      <c r="AR17" s="190">
        <f t="shared" si="8"/>
        <v>845</v>
      </c>
      <c r="AS17" s="144">
        <f t="shared" si="11"/>
        <v>836</v>
      </c>
      <c r="AT17" s="190"/>
      <c r="AU17" s="190">
        <f t="shared" si="8"/>
        <v>1304</v>
      </c>
      <c r="AV17" s="190">
        <f t="shared" si="8"/>
        <v>646</v>
      </c>
      <c r="AW17" s="144">
        <f t="shared" si="12"/>
        <v>658</v>
      </c>
      <c r="AX17" s="190"/>
      <c r="AY17" s="190">
        <f t="shared" si="8"/>
        <v>1157</v>
      </c>
      <c r="AZ17" s="190">
        <f t="shared" si="8"/>
        <v>571</v>
      </c>
      <c r="BA17" s="144">
        <f t="shared" si="13"/>
        <v>586</v>
      </c>
      <c r="BB17" s="190"/>
      <c r="BC17" s="190">
        <f t="shared" si="8"/>
        <v>939</v>
      </c>
      <c r="BD17" s="190">
        <f t="shared" si="8"/>
        <v>440</v>
      </c>
      <c r="BE17" s="144">
        <f t="shared" si="14"/>
        <v>499</v>
      </c>
    </row>
    <row r="18" spans="1:57" s="4" customFormat="1" ht="14.25" customHeight="1" x14ac:dyDescent="0.25">
      <c r="A18" s="4" t="s">
        <v>91</v>
      </c>
      <c r="B18" s="111">
        <f t="shared" si="1"/>
        <v>783</v>
      </c>
      <c r="C18" s="111">
        <f t="shared" si="1"/>
        <v>509</v>
      </c>
      <c r="D18" s="111">
        <f t="shared" si="1"/>
        <v>274</v>
      </c>
      <c r="E18" s="111"/>
      <c r="F18" s="111">
        <f t="shared" si="2"/>
        <v>318</v>
      </c>
      <c r="G18" s="111">
        <f t="shared" si="2"/>
        <v>203</v>
      </c>
      <c r="H18" s="111">
        <f t="shared" si="2"/>
        <v>115</v>
      </c>
      <c r="I18" s="111"/>
      <c r="J18" s="111">
        <f t="shared" si="3"/>
        <v>240</v>
      </c>
      <c r="K18" s="111">
        <f t="shared" si="3"/>
        <v>150</v>
      </c>
      <c r="L18" s="111">
        <f t="shared" si="3"/>
        <v>90</v>
      </c>
      <c r="M18" s="111"/>
      <c r="N18" s="111">
        <f t="shared" si="4"/>
        <v>109</v>
      </c>
      <c r="O18" s="111">
        <f t="shared" si="4"/>
        <v>80</v>
      </c>
      <c r="P18" s="111">
        <f t="shared" si="4"/>
        <v>29</v>
      </c>
      <c r="Q18" s="111"/>
      <c r="R18" s="111">
        <f t="shared" si="5"/>
        <v>87</v>
      </c>
      <c r="S18" s="111">
        <f t="shared" si="5"/>
        <v>61</v>
      </c>
      <c r="T18" s="111">
        <f t="shared" si="5"/>
        <v>26</v>
      </c>
      <c r="U18" s="111"/>
      <c r="V18" s="111">
        <f t="shared" si="6"/>
        <v>18</v>
      </c>
      <c r="W18" s="111">
        <f t="shared" si="6"/>
        <v>9</v>
      </c>
      <c r="X18" s="111">
        <f t="shared" si="6"/>
        <v>9</v>
      </c>
      <c r="Y18" s="111"/>
      <c r="Z18" s="111">
        <f t="shared" si="7"/>
        <v>11</v>
      </c>
      <c r="AA18" s="111">
        <f t="shared" si="7"/>
        <v>6</v>
      </c>
      <c r="AB18" s="111">
        <f t="shared" si="7"/>
        <v>5</v>
      </c>
      <c r="AD18" s="189" t="s">
        <v>92</v>
      </c>
      <c r="AE18" s="190">
        <f t="shared" si="8"/>
        <v>12496</v>
      </c>
      <c r="AF18" s="190">
        <f t="shared" si="8"/>
        <v>6321</v>
      </c>
      <c r="AG18" s="190">
        <f t="shared" si="8"/>
        <v>6175</v>
      </c>
      <c r="AH18" s="190"/>
      <c r="AI18" s="190">
        <f t="shared" si="8"/>
        <v>3453</v>
      </c>
      <c r="AJ18" s="190">
        <f t="shared" si="8"/>
        <v>1838</v>
      </c>
      <c r="AK18" s="144">
        <f t="shared" si="9"/>
        <v>1615</v>
      </c>
      <c r="AL18" s="190"/>
      <c r="AM18" s="190">
        <f t="shared" si="8"/>
        <v>2551</v>
      </c>
      <c r="AN18" s="190">
        <f t="shared" si="8"/>
        <v>1333</v>
      </c>
      <c r="AO18" s="144">
        <f t="shared" si="10"/>
        <v>1218</v>
      </c>
      <c r="AP18" s="190"/>
      <c r="AQ18" s="190">
        <f t="shared" si="8"/>
        <v>2056</v>
      </c>
      <c r="AR18" s="190">
        <f t="shared" si="8"/>
        <v>1021</v>
      </c>
      <c r="AS18" s="144">
        <f t="shared" si="11"/>
        <v>1035</v>
      </c>
      <c r="AT18" s="190"/>
      <c r="AU18" s="190">
        <f t="shared" si="8"/>
        <v>1895</v>
      </c>
      <c r="AV18" s="190">
        <f t="shared" si="8"/>
        <v>926</v>
      </c>
      <c r="AW18" s="144">
        <f t="shared" si="12"/>
        <v>969</v>
      </c>
      <c r="AX18" s="190"/>
      <c r="AY18" s="190">
        <f t="shared" si="8"/>
        <v>1455</v>
      </c>
      <c r="AZ18" s="190">
        <f t="shared" si="8"/>
        <v>688</v>
      </c>
      <c r="BA18" s="144">
        <f t="shared" si="13"/>
        <v>767</v>
      </c>
      <c r="BB18" s="190"/>
      <c r="BC18" s="190">
        <f t="shared" si="8"/>
        <v>1086</v>
      </c>
      <c r="BD18" s="190">
        <f t="shared" si="8"/>
        <v>515</v>
      </c>
      <c r="BE18" s="144">
        <f t="shared" si="14"/>
        <v>571</v>
      </c>
    </row>
    <row r="19" spans="1:57" s="4" customFormat="1" ht="14.25" customHeight="1" x14ac:dyDescent="0.25">
      <c r="A19" s="4" t="s">
        <v>93</v>
      </c>
      <c r="B19" s="111">
        <f t="shared" si="1"/>
        <v>692</v>
      </c>
      <c r="C19" s="111">
        <f t="shared" si="1"/>
        <v>416</v>
      </c>
      <c r="D19" s="111">
        <f t="shared" si="1"/>
        <v>276</v>
      </c>
      <c r="E19" s="111"/>
      <c r="F19" s="111">
        <f t="shared" si="2"/>
        <v>225</v>
      </c>
      <c r="G19" s="111">
        <f t="shared" si="2"/>
        <v>138</v>
      </c>
      <c r="H19" s="111">
        <f t="shared" si="2"/>
        <v>87</v>
      </c>
      <c r="I19" s="111"/>
      <c r="J19" s="111">
        <f t="shared" si="3"/>
        <v>238</v>
      </c>
      <c r="K19" s="111">
        <f t="shared" si="3"/>
        <v>127</v>
      </c>
      <c r="L19" s="111">
        <f t="shared" si="3"/>
        <v>111</v>
      </c>
      <c r="M19" s="111"/>
      <c r="N19" s="111">
        <f t="shared" si="4"/>
        <v>119</v>
      </c>
      <c r="O19" s="111">
        <f t="shared" si="4"/>
        <v>80</v>
      </c>
      <c r="P19" s="111">
        <f t="shared" si="4"/>
        <v>39</v>
      </c>
      <c r="Q19" s="111"/>
      <c r="R19" s="111">
        <f t="shared" si="5"/>
        <v>65</v>
      </c>
      <c r="S19" s="111">
        <f t="shared" si="5"/>
        <v>41</v>
      </c>
      <c r="T19" s="111">
        <f t="shared" si="5"/>
        <v>24</v>
      </c>
      <c r="U19" s="111"/>
      <c r="V19" s="111">
        <f t="shared" si="6"/>
        <v>33</v>
      </c>
      <c r="W19" s="111">
        <f t="shared" si="6"/>
        <v>21</v>
      </c>
      <c r="X19" s="111">
        <f t="shared" si="6"/>
        <v>12</v>
      </c>
      <c r="Y19" s="111"/>
      <c r="Z19" s="111">
        <f t="shared" si="7"/>
        <v>12</v>
      </c>
      <c r="AA19" s="111">
        <f t="shared" si="7"/>
        <v>9</v>
      </c>
      <c r="AB19" s="111">
        <f t="shared" si="7"/>
        <v>3</v>
      </c>
      <c r="AD19" s="145" t="s">
        <v>94</v>
      </c>
      <c r="AE19" s="190">
        <f t="shared" si="8"/>
        <v>9951</v>
      </c>
      <c r="AF19" s="190">
        <f t="shared" si="8"/>
        <v>4858</v>
      </c>
      <c r="AG19" s="190">
        <f t="shared" si="8"/>
        <v>5093</v>
      </c>
      <c r="AH19" s="190"/>
      <c r="AI19" s="190">
        <f t="shared" si="8"/>
        <v>2684</v>
      </c>
      <c r="AJ19" s="190">
        <f t="shared" si="8"/>
        <v>1377</v>
      </c>
      <c r="AK19" s="144">
        <f t="shared" si="9"/>
        <v>1307</v>
      </c>
      <c r="AL19" s="190"/>
      <c r="AM19" s="190">
        <f t="shared" si="8"/>
        <v>2089</v>
      </c>
      <c r="AN19" s="190">
        <f t="shared" si="8"/>
        <v>1030</v>
      </c>
      <c r="AO19" s="144">
        <f t="shared" si="10"/>
        <v>1059</v>
      </c>
      <c r="AP19" s="190"/>
      <c r="AQ19" s="190">
        <f t="shared" si="8"/>
        <v>1586</v>
      </c>
      <c r="AR19" s="190">
        <f t="shared" si="8"/>
        <v>739</v>
      </c>
      <c r="AS19" s="144">
        <f t="shared" si="11"/>
        <v>847</v>
      </c>
      <c r="AT19" s="190"/>
      <c r="AU19" s="190">
        <f t="shared" si="8"/>
        <v>1582</v>
      </c>
      <c r="AV19" s="190">
        <f t="shared" si="8"/>
        <v>766</v>
      </c>
      <c r="AW19" s="144">
        <f t="shared" si="12"/>
        <v>816</v>
      </c>
      <c r="AX19" s="190"/>
      <c r="AY19" s="190">
        <f t="shared" si="8"/>
        <v>1067</v>
      </c>
      <c r="AZ19" s="190">
        <f t="shared" si="8"/>
        <v>508</v>
      </c>
      <c r="BA19" s="144">
        <f t="shared" si="13"/>
        <v>559</v>
      </c>
      <c r="BB19" s="190"/>
      <c r="BC19" s="190">
        <f t="shared" si="8"/>
        <v>943</v>
      </c>
      <c r="BD19" s="190">
        <f t="shared" si="8"/>
        <v>438</v>
      </c>
      <c r="BE19" s="144">
        <f t="shared" si="14"/>
        <v>505</v>
      </c>
    </row>
    <row r="20" spans="1:57" s="4" customFormat="1" ht="14.25" customHeight="1" x14ac:dyDescent="0.25"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D20" s="187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</row>
    <row r="21" spans="1:57" s="8" customFormat="1" ht="14.25" customHeight="1" x14ac:dyDescent="0.25">
      <c r="A21" s="8" t="s">
        <v>39</v>
      </c>
      <c r="B21" s="113">
        <f>SUM(B23:B29)</f>
        <v>4018</v>
      </c>
      <c r="C21" s="113">
        <f t="shared" ref="C21:D21" si="15">SUM(C23:C29)</f>
        <v>2425</v>
      </c>
      <c r="D21" s="113">
        <f t="shared" si="15"/>
        <v>1593</v>
      </c>
      <c r="E21" s="113"/>
      <c r="F21" s="113">
        <f>SUM(F23:F29)</f>
        <v>1192</v>
      </c>
      <c r="G21" s="113">
        <f t="shared" ref="G21:H21" si="16">SUM(G23:G29)</f>
        <v>735</v>
      </c>
      <c r="H21" s="113">
        <f t="shared" si="16"/>
        <v>457</v>
      </c>
      <c r="I21" s="113"/>
      <c r="J21" s="113">
        <f>SUM(J23:J29)</f>
        <v>1098</v>
      </c>
      <c r="K21" s="113">
        <f t="shared" ref="K21:L21" si="17">SUM(K23:K29)</f>
        <v>652</v>
      </c>
      <c r="L21" s="113">
        <f t="shared" si="17"/>
        <v>446</v>
      </c>
      <c r="M21" s="113"/>
      <c r="N21" s="113">
        <f>SUM(N23:N29)</f>
        <v>633</v>
      </c>
      <c r="O21" s="113">
        <f t="shared" ref="O21:P21" si="18">SUM(O23:O29)</f>
        <v>390</v>
      </c>
      <c r="P21" s="113">
        <f t="shared" si="18"/>
        <v>243</v>
      </c>
      <c r="Q21" s="113"/>
      <c r="R21" s="113">
        <f>SUM(R23:R29)</f>
        <v>658</v>
      </c>
      <c r="S21" s="113">
        <f t="shared" ref="S21:T21" si="19">SUM(S23:S29)</f>
        <v>394</v>
      </c>
      <c r="T21" s="113">
        <f t="shared" si="19"/>
        <v>264</v>
      </c>
      <c r="U21" s="113"/>
      <c r="V21" s="113">
        <f>SUM(V23:V29)</f>
        <v>311</v>
      </c>
      <c r="W21" s="113">
        <f t="shared" ref="W21:X21" si="20">SUM(W23:W29)</f>
        <v>175</v>
      </c>
      <c r="X21" s="113">
        <f t="shared" si="20"/>
        <v>136</v>
      </c>
      <c r="Y21" s="113"/>
      <c r="Z21" s="113">
        <f>SUM(Z23:Z29)</f>
        <v>126</v>
      </c>
      <c r="AA21" s="113">
        <f t="shared" ref="AA21:AB21" si="21">SUM(AA23:AA29)</f>
        <v>79</v>
      </c>
      <c r="AB21" s="113">
        <f t="shared" si="21"/>
        <v>47</v>
      </c>
      <c r="AD21" s="185" t="s">
        <v>39</v>
      </c>
      <c r="AE21" s="190">
        <f>SUM(AE23:AE29)</f>
        <v>60931</v>
      </c>
      <c r="AF21" s="190">
        <f t="shared" ref="AF21:BD21" si="22">SUM(AF23:AF29)</f>
        <v>30100</v>
      </c>
      <c r="AG21" s="190">
        <f t="shared" si="22"/>
        <v>30831</v>
      </c>
      <c r="AH21" s="190"/>
      <c r="AI21" s="190">
        <f t="shared" si="22"/>
        <v>12596</v>
      </c>
      <c r="AJ21" s="190">
        <f t="shared" si="22"/>
        <v>6676</v>
      </c>
      <c r="AK21" s="144">
        <f>+AI21-AJ21</f>
        <v>5920</v>
      </c>
      <c r="AL21" s="190"/>
      <c r="AM21" s="190">
        <f t="shared" si="22"/>
        <v>10277</v>
      </c>
      <c r="AN21" s="190">
        <f t="shared" si="22"/>
        <v>5265</v>
      </c>
      <c r="AO21" s="144">
        <f>+AM21-AN21</f>
        <v>5012</v>
      </c>
      <c r="AP21" s="190"/>
      <c r="AQ21" s="190">
        <f t="shared" si="22"/>
        <v>8695</v>
      </c>
      <c r="AR21" s="190">
        <f t="shared" si="22"/>
        <v>4403</v>
      </c>
      <c r="AS21" s="144">
        <f>+AQ21-AR21</f>
        <v>4292</v>
      </c>
      <c r="AT21" s="190"/>
      <c r="AU21" s="190">
        <f t="shared" si="22"/>
        <v>11774</v>
      </c>
      <c r="AV21" s="190">
        <f t="shared" si="22"/>
        <v>5640</v>
      </c>
      <c r="AW21" s="144">
        <f>+AU21-AV21</f>
        <v>6134</v>
      </c>
      <c r="AX21" s="190"/>
      <c r="AY21" s="190">
        <f t="shared" si="22"/>
        <v>9437</v>
      </c>
      <c r="AZ21" s="190">
        <f t="shared" si="22"/>
        <v>4378</v>
      </c>
      <c r="BA21" s="144">
        <f>+AY21-AZ21</f>
        <v>5059</v>
      </c>
      <c r="BB21" s="190"/>
      <c r="BC21" s="190">
        <f t="shared" si="22"/>
        <v>8152</v>
      </c>
      <c r="BD21" s="190">
        <f t="shared" si="22"/>
        <v>3738</v>
      </c>
      <c r="BE21" s="144">
        <f>+BC21-BD21</f>
        <v>4414</v>
      </c>
    </row>
    <row r="22" spans="1:57" s="4" customFormat="1" ht="6" customHeight="1" x14ac:dyDescent="0.25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D22" s="187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</row>
    <row r="23" spans="1:57" s="4" customFormat="1" ht="14.25" customHeight="1" x14ac:dyDescent="0.25">
      <c r="A23" s="4" t="s">
        <v>81</v>
      </c>
      <c r="B23" s="27">
        <v>1164</v>
      </c>
      <c r="C23" s="27">
        <v>700</v>
      </c>
      <c r="D23" s="27">
        <v>464</v>
      </c>
      <c r="E23" s="27"/>
      <c r="F23" s="27">
        <v>348</v>
      </c>
      <c r="G23" s="27">
        <v>214</v>
      </c>
      <c r="H23" s="241">
        <f>+F23-G23</f>
        <v>134</v>
      </c>
      <c r="I23" s="27"/>
      <c r="J23" s="27">
        <v>231</v>
      </c>
      <c r="K23" s="27">
        <v>148</v>
      </c>
      <c r="L23" s="241">
        <f>+J23-K23</f>
        <v>83</v>
      </c>
      <c r="M23" s="27"/>
      <c r="N23" s="27">
        <v>216</v>
      </c>
      <c r="O23" s="27">
        <v>121</v>
      </c>
      <c r="P23" s="241">
        <f>+N23-O23</f>
        <v>95</v>
      </c>
      <c r="Q23" s="27"/>
      <c r="R23" s="27">
        <v>227</v>
      </c>
      <c r="S23" s="27">
        <v>132</v>
      </c>
      <c r="T23" s="241">
        <f>+R23-S23</f>
        <v>95</v>
      </c>
      <c r="U23" s="27"/>
      <c r="V23" s="27">
        <v>106</v>
      </c>
      <c r="W23" s="27">
        <v>64</v>
      </c>
      <c r="X23" s="241">
        <f>+V23-W23</f>
        <v>42</v>
      </c>
      <c r="Y23" s="27"/>
      <c r="Z23" s="27">
        <v>36</v>
      </c>
      <c r="AA23" s="27">
        <v>21</v>
      </c>
      <c r="AB23" s="241">
        <f>+Z23-AA23</f>
        <v>15</v>
      </c>
      <c r="AD23" s="186" t="s">
        <v>82</v>
      </c>
      <c r="AE23" s="146">
        <v>19363</v>
      </c>
      <c r="AF23" s="146">
        <v>9376</v>
      </c>
      <c r="AG23" s="146">
        <v>9987</v>
      </c>
      <c r="AH23" s="146"/>
      <c r="AI23" s="146">
        <v>3310</v>
      </c>
      <c r="AJ23" s="146">
        <v>1706</v>
      </c>
      <c r="AK23" s="144">
        <f>+AI23-AJ23</f>
        <v>1604</v>
      </c>
      <c r="AL23" s="146"/>
      <c r="AM23" s="146">
        <v>2845</v>
      </c>
      <c r="AN23" s="146">
        <v>1496</v>
      </c>
      <c r="AO23" s="144">
        <f>+AM23-AN23</f>
        <v>1349</v>
      </c>
      <c r="AP23" s="146"/>
      <c r="AQ23" s="146">
        <v>2557</v>
      </c>
      <c r="AR23" s="146">
        <v>1325</v>
      </c>
      <c r="AS23" s="144">
        <f>+AQ23-AR23</f>
        <v>1232</v>
      </c>
      <c r="AT23" s="146"/>
      <c r="AU23" s="146">
        <v>4194</v>
      </c>
      <c r="AV23" s="146">
        <v>1970</v>
      </c>
      <c r="AW23" s="144">
        <f>+AU23-AV23</f>
        <v>2224</v>
      </c>
      <c r="AX23" s="146"/>
      <c r="AY23" s="146">
        <v>3365</v>
      </c>
      <c r="AZ23" s="146">
        <v>1497</v>
      </c>
      <c r="BA23" s="144">
        <f>+AY23-AZ23</f>
        <v>1868</v>
      </c>
      <c r="BB23" s="146"/>
      <c r="BC23" s="146">
        <v>3092</v>
      </c>
      <c r="BD23" s="146">
        <v>1382</v>
      </c>
      <c r="BE23" s="144">
        <f>+BC23-BD23</f>
        <v>1710</v>
      </c>
    </row>
    <row r="24" spans="1:57" s="4" customFormat="1" ht="14.25" customHeight="1" x14ac:dyDescent="0.25">
      <c r="A24" s="4" t="s">
        <v>83</v>
      </c>
      <c r="B24" s="27">
        <v>491</v>
      </c>
      <c r="C24" s="27">
        <v>303</v>
      </c>
      <c r="D24" s="27">
        <v>188</v>
      </c>
      <c r="E24" s="27"/>
      <c r="F24" s="27">
        <v>170</v>
      </c>
      <c r="G24" s="27">
        <v>96</v>
      </c>
      <c r="H24" s="241">
        <f t="shared" ref="H24:H29" si="23">+F24-G24</f>
        <v>74</v>
      </c>
      <c r="I24" s="27"/>
      <c r="J24" s="27">
        <v>143</v>
      </c>
      <c r="K24" s="27">
        <v>94</v>
      </c>
      <c r="L24" s="241">
        <f t="shared" ref="L24:L29" si="24">+J24-K24</f>
        <v>49</v>
      </c>
      <c r="M24" s="27"/>
      <c r="N24" s="27">
        <v>78</v>
      </c>
      <c r="O24" s="27">
        <v>48</v>
      </c>
      <c r="P24" s="241">
        <f t="shared" ref="P24:P29" si="25">+N24-O24</f>
        <v>30</v>
      </c>
      <c r="Q24" s="27"/>
      <c r="R24" s="27">
        <v>53</v>
      </c>
      <c r="S24" s="27">
        <v>35</v>
      </c>
      <c r="T24" s="241">
        <f t="shared" ref="T24:T29" si="26">+R24-S24</f>
        <v>18</v>
      </c>
      <c r="U24" s="27"/>
      <c r="V24" s="27">
        <v>32</v>
      </c>
      <c r="W24" s="27">
        <v>20</v>
      </c>
      <c r="X24" s="241">
        <f t="shared" ref="X24:X29" si="27">+V24-W24</f>
        <v>12</v>
      </c>
      <c r="Y24" s="27"/>
      <c r="Z24" s="27">
        <v>15</v>
      </c>
      <c r="AA24" s="27">
        <v>10</v>
      </c>
      <c r="AB24" s="241">
        <f t="shared" ref="AB24:AB29" si="28">+Z24-AA24</f>
        <v>5</v>
      </c>
      <c r="AD24" s="145" t="s">
        <v>84</v>
      </c>
      <c r="AE24" s="146">
        <v>8263</v>
      </c>
      <c r="AF24" s="146">
        <v>4056</v>
      </c>
      <c r="AG24" s="146">
        <v>4207</v>
      </c>
      <c r="AH24" s="146"/>
      <c r="AI24" s="146">
        <v>1757</v>
      </c>
      <c r="AJ24" s="146">
        <v>924</v>
      </c>
      <c r="AK24" s="144">
        <f t="shared" ref="AK24:AK29" si="29">+AI24-AJ24</f>
        <v>833</v>
      </c>
      <c r="AL24" s="146"/>
      <c r="AM24" s="146">
        <v>1384</v>
      </c>
      <c r="AN24" s="146">
        <v>706</v>
      </c>
      <c r="AO24" s="144">
        <f t="shared" ref="AO24:AO29" si="30">+AM24-AN24</f>
        <v>678</v>
      </c>
      <c r="AP24" s="146"/>
      <c r="AQ24" s="146">
        <v>1157</v>
      </c>
      <c r="AR24" s="146">
        <v>596</v>
      </c>
      <c r="AS24" s="144">
        <f t="shared" ref="AS24:AS29" si="31">+AQ24-AR24</f>
        <v>561</v>
      </c>
      <c r="AT24" s="146"/>
      <c r="AU24" s="146">
        <v>1546</v>
      </c>
      <c r="AV24" s="146">
        <v>746</v>
      </c>
      <c r="AW24" s="144">
        <f t="shared" ref="AW24:AW29" si="32">+AU24-AV24</f>
        <v>800</v>
      </c>
      <c r="AX24" s="146"/>
      <c r="AY24" s="146">
        <v>1286</v>
      </c>
      <c r="AZ24" s="146">
        <v>574</v>
      </c>
      <c r="BA24" s="144">
        <f t="shared" ref="BA24:BA29" si="33">+AY24-AZ24</f>
        <v>712</v>
      </c>
      <c r="BB24" s="146"/>
      <c r="BC24" s="146">
        <v>1133</v>
      </c>
      <c r="BD24" s="146">
        <v>510</v>
      </c>
      <c r="BE24" s="144">
        <f t="shared" ref="BE24:BE29" si="34">+BC24-BD24</f>
        <v>623</v>
      </c>
    </row>
    <row r="25" spans="1:57" s="4" customFormat="1" ht="14.25" customHeight="1" x14ac:dyDescent="0.25">
      <c r="A25" s="4" t="s">
        <v>85</v>
      </c>
      <c r="B25" s="27">
        <v>757</v>
      </c>
      <c r="C25" s="27">
        <v>424</v>
      </c>
      <c r="D25" s="27">
        <v>333</v>
      </c>
      <c r="E25" s="27"/>
      <c r="F25" s="27">
        <v>139</v>
      </c>
      <c r="G25" s="27">
        <v>84</v>
      </c>
      <c r="H25" s="241">
        <f t="shared" si="23"/>
        <v>55</v>
      </c>
      <c r="I25" s="27"/>
      <c r="J25" s="27">
        <v>251</v>
      </c>
      <c r="K25" s="27">
        <v>137</v>
      </c>
      <c r="L25" s="241">
        <f t="shared" si="24"/>
        <v>114</v>
      </c>
      <c r="M25" s="27"/>
      <c r="N25" s="27">
        <v>83</v>
      </c>
      <c r="O25" s="27">
        <v>50</v>
      </c>
      <c r="P25" s="241">
        <f t="shared" si="25"/>
        <v>33</v>
      </c>
      <c r="Q25" s="27"/>
      <c r="R25" s="27">
        <v>182</v>
      </c>
      <c r="S25" s="27">
        <v>101</v>
      </c>
      <c r="T25" s="241">
        <f t="shared" si="26"/>
        <v>81</v>
      </c>
      <c r="U25" s="27"/>
      <c r="V25" s="27">
        <v>84</v>
      </c>
      <c r="W25" s="27">
        <v>41</v>
      </c>
      <c r="X25" s="241">
        <f t="shared" si="27"/>
        <v>43</v>
      </c>
      <c r="Y25" s="27"/>
      <c r="Z25" s="27">
        <v>18</v>
      </c>
      <c r="AA25" s="27">
        <v>11</v>
      </c>
      <c r="AB25" s="241">
        <f t="shared" si="28"/>
        <v>7</v>
      </c>
      <c r="AD25" s="145" t="s">
        <v>86</v>
      </c>
      <c r="AE25" s="146">
        <v>7489</v>
      </c>
      <c r="AF25" s="146">
        <v>3913</v>
      </c>
      <c r="AG25" s="146">
        <v>3576</v>
      </c>
      <c r="AH25" s="146"/>
      <c r="AI25" s="146">
        <v>1453</v>
      </c>
      <c r="AJ25" s="146">
        <v>795</v>
      </c>
      <c r="AK25" s="144">
        <f t="shared" si="29"/>
        <v>658</v>
      </c>
      <c r="AL25" s="146"/>
      <c r="AM25" s="146">
        <v>1356</v>
      </c>
      <c r="AN25" s="146">
        <v>723</v>
      </c>
      <c r="AO25" s="144">
        <f t="shared" si="30"/>
        <v>633</v>
      </c>
      <c r="AP25" s="146"/>
      <c r="AQ25" s="146">
        <v>975</v>
      </c>
      <c r="AR25" s="146">
        <v>520</v>
      </c>
      <c r="AS25" s="144">
        <f t="shared" si="31"/>
        <v>455</v>
      </c>
      <c r="AT25" s="146"/>
      <c r="AU25" s="146">
        <v>1545</v>
      </c>
      <c r="AV25" s="146">
        <v>793</v>
      </c>
      <c r="AW25" s="144">
        <f t="shared" si="32"/>
        <v>752</v>
      </c>
      <c r="AX25" s="146"/>
      <c r="AY25" s="146">
        <v>1193</v>
      </c>
      <c r="AZ25" s="146">
        <v>607</v>
      </c>
      <c r="BA25" s="144">
        <f t="shared" si="33"/>
        <v>586</v>
      </c>
      <c r="BB25" s="146"/>
      <c r="BC25" s="146">
        <v>967</v>
      </c>
      <c r="BD25" s="146">
        <v>475</v>
      </c>
      <c r="BE25" s="144">
        <f t="shared" si="34"/>
        <v>492</v>
      </c>
    </row>
    <row r="26" spans="1:57" s="4" customFormat="1" ht="14.25" customHeight="1" x14ac:dyDescent="0.25">
      <c r="A26" s="4" t="s">
        <v>87</v>
      </c>
      <c r="B26" s="27">
        <v>157</v>
      </c>
      <c r="C26" s="27">
        <v>87</v>
      </c>
      <c r="D26" s="27">
        <v>70</v>
      </c>
      <c r="E26" s="27"/>
      <c r="F26" s="27">
        <v>33</v>
      </c>
      <c r="G26" s="27">
        <v>21</v>
      </c>
      <c r="H26" s="241">
        <f t="shared" si="23"/>
        <v>12</v>
      </c>
      <c r="I26" s="27"/>
      <c r="J26" s="27">
        <v>29</v>
      </c>
      <c r="K26" s="27">
        <v>14</v>
      </c>
      <c r="L26" s="241">
        <f t="shared" si="24"/>
        <v>15</v>
      </c>
      <c r="M26" s="27"/>
      <c r="N26" s="27">
        <v>11</v>
      </c>
      <c r="O26" s="27">
        <v>6</v>
      </c>
      <c r="P26" s="241">
        <f t="shared" si="25"/>
        <v>5</v>
      </c>
      <c r="Q26" s="27"/>
      <c r="R26" s="27">
        <v>45</v>
      </c>
      <c r="S26" s="27">
        <v>23</v>
      </c>
      <c r="T26" s="241">
        <f t="shared" si="26"/>
        <v>22</v>
      </c>
      <c r="U26" s="27"/>
      <c r="V26" s="27">
        <v>17</v>
      </c>
      <c r="W26" s="27">
        <v>6</v>
      </c>
      <c r="X26" s="241">
        <f t="shared" si="27"/>
        <v>11</v>
      </c>
      <c r="Y26" s="27"/>
      <c r="Z26" s="27">
        <v>22</v>
      </c>
      <c r="AA26" s="27">
        <v>17</v>
      </c>
      <c r="AB26" s="241">
        <f t="shared" si="28"/>
        <v>5</v>
      </c>
      <c r="AD26" s="145" t="s">
        <v>88</v>
      </c>
      <c r="AE26" s="146">
        <v>5562</v>
      </c>
      <c r="AF26" s="146">
        <v>2578</v>
      </c>
      <c r="AG26" s="146">
        <v>2984</v>
      </c>
      <c r="AH26" s="146"/>
      <c r="AI26" s="146">
        <v>657</v>
      </c>
      <c r="AJ26" s="146">
        <v>310</v>
      </c>
      <c r="AK26" s="144">
        <f t="shared" si="29"/>
        <v>347</v>
      </c>
      <c r="AL26" s="146"/>
      <c r="AM26" s="146">
        <v>611</v>
      </c>
      <c r="AN26" s="146">
        <v>301</v>
      </c>
      <c r="AO26" s="144">
        <f t="shared" si="30"/>
        <v>310</v>
      </c>
      <c r="AP26" s="146"/>
      <c r="AQ26" s="146">
        <v>573</v>
      </c>
      <c r="AR26" s="146">
        <v>291</v>
      </c>
      <c r="AS26" s="144">
        <f t="shared" si="31"/>
        <v>282</v>
      </c>
      <c r="AT26" s="146"/>
      <c r="AU26" s="146">
        <v>1363</v>
      </c>
      <c r="AV26" s="146">
        <v>616</v>
      </c>
      <c r="AW26" s="144">
        <f t="shared" si="32"/>
        <v>747</v>
      </c>
      <c r="AX26" s="146"/>
      <c r="AY26" s="146">
        <v>1241</v>
      </c>
      <c r="AZ26" s="146">
        <v>569</v>
      </c>
      <c r="BA26" s="144">
        <f t="shared" si="33"/>
        <v>672</v>
      </c>
      <c r="BB26" s="146"/>
      <c r="BC26" s="146">
        <v>1117</v>
      </c>
      <c r="BD26" s="146">
        <v>491</v>
      </c>
      <c r="BE26" s="144">
        <f t="shared" si="34"/>
        <v>626</v>
      </c>
    </row>
    <row r="27" spans="1:57" s="4" customFormat="1" ht="14.25" customHeight="1" x14ac:dyDescent="0.25">
      <c r="A27" s="4" t="s">
        <v>89</v>
      </c>
      <c r="B27" s="27">
        <v>503</v>
      </c>
      <c r="C27" s="27">
        <v>325</v>
      </c>
      <c r="D27" s="27">
        <v>178</v>
      </c>
      <c r="E27" s="27"/>
      <c r="F27" s="27">
        <v>159</v>
      </c>
      <c r="G27" s="27">
        <v>99</v>
      </c>
      <c r="H27" s="241">
        <f t="shared" si="23"/>
        <v>60</v>
      </c>
      <c r="I27" s="27"/>
      <c r="J27" s="27">
        <v>143</v>
      </c>
      <c r="K27" s="27">
        <v>96</v>
      </c>
      <c r="L27" s="241">
        <f t="shared" si="24"/>
        <v>47</v>
      </c>
      <c r="M27" s="27"/>
      <c r="N27" s="27">
        <v>105</v>
      </c>
      <c r="O27" s="27">
        <v>69</v>
      </c>
      <c r="P27" s="241">
        <f t="shared" si="25"/>
        <v>36</v>
      </c>
      <c r="Q27" s="27"/>
      <c r="R27" s="27">
        <v>47</v>
      </c>
      <c r="S27" s="27">
        <v>32</v>
      </c>
      <c r="T27" s="241">
        <f t="shared" si="26"/>
        <v>15</v>
      </c>
      <c r="U27" s="27"/>
      <c r="V27" s="27">
        <v>31</v>
      </c>
      <c r="W27" s="27">
        <v>20</v>
      </c>
      <c r="X27" s="241">
        <f t="shared" si="27"/>
        <v>11</v>
      </c>
      <c r="Y27" s="27"/>
      <c r="Z27" s="27">
        <v>18</v>
      </c>
      <c r="AA27" s="27">
        <v>9</v>
      </c>
      <c r="AB27" s="241">
        <f t="shared" si="28"/>
        <v>9</v>
      </c>
      <c r="AD27" s="145" t="s">
        <v>90</v>
      </c>
      <c r="AE27" s="146">
        <v>5878</v>
      </c>
      <c r="AF27" s="146">
        <v>3080</v>
      </c>
      <c r="AG27" s="146">
        <v>2798</v>
      </c>
      <c r="AH27" s="146"/>
      <c r="AI27" s="146">
        <v>1560</v>
      </c>
      <c r="AJ27" s="146">
        <v>905</v>
      </c>
      <c r="AK27" s="144">
        <f t="shared" si="29"/>
        <v>655</v>
      </c>
      <c r="AL27" s="146"/>
      <c r="AM27" s="146">
        <v>1198</v>
      </c>
      <c r="AN27" s="146">
        <v>620</v>
      </c>
      <c r="AO27" s="144">
        <f t="shared" si="30"/>
        <v>578</v>
      </c>
      <c r="AP27" s="146"/>
      <c r="AQ27" s="146">
        <v>1055</v>
      </c>
      <c r="AR27" s="146">
        <v>541</v>
      </c>
      <c r="AS27" s="144">
        <f t="shared" si="31"/>
        <v>514</v>
      </c>
      <c r="AT27" s="146"/>
      <c r="AU27" s="146">
        <v>839</v>
      </c>
      <c r="AV27" s="146">
        <v>421</v>
      </c>
      <c r="AW27" s="144">
        <f t="shared" si="32"/>
        <v>418</v>
      </c>
      <c r="AX27" s="146"/>
      <c r="AY27" s="146">
        <v>698</v>
      </c>
      <c r="AZ27" s="146">
        <v>342</v>
      </c>
      <c r="BA27" s="144">
        <f t="shared" si="33"/>
        <v>356</v>
      </c>
      <c r="BB27" s="146"/>
      <c r="BC27" s="146">
        <v>528</v>
      </c>
      <c r="BD27" s="146">
        <v>251</v>
      </c>
      <c r="BE27" s="144">
        <f t="shared" si="34"/>
        <v>277</v>
      </c>
    </row>
    <row r="28" spans="1:57" s="4" customFormat="1" ht="14.25" customHeight="1" x14ac:dyDescent="0.25">
      <c r="A28" s="4" t="s">
        <v>91</v>
      </c>
      <c r="B28" s="27">
        <v>430</v>
      </c>
      <c r="C28" s="27">
        <v>283</v>
      </c>
      <c r="D28" s="27">
        <v>147</v>
      </c>
      <c r="E28" s="27"/>
      <c r="F28" s="27">
        <v>170</v>
      </c>
      <c r="G28" s="27">
        <v>115</v>
      </c>
      <c r="H28" s="241">
        <f t="shared" si="23"/>
        <v>55</v>
      </c>
      <c r="I28" s="27"/>
      <c r="J28" s="27">
        <v>125</v>
      </c>
      <c r="K28" s="27">
        <v>75</v>
      </c>
      <c r="L28" s="241">
        <f t="shared" si="24"/>
        <v>50</v>
      </c>
      <c r="M28" s="27"/>
      <c r="N28" s="27">
        <v>59</v>
      </c>
      <c r="O28" s="27">
        <v>42</v>
      </c>
      <c r="P28" s="241">
        <f t="shared" si="25"/>
        <v>17</v>
      </c>
      <c r="Q28" s="27"/>
      <c r="R28" s="27">
        <v>60</v>
      </c>
      <c r="S28" s="27">
        <v>44</v>
      </c>
      <c r="T28" s="241">
        <f t="shared" si="26"/>
        <v>16</v>
      </c>
      <c r="U28" s="27"/>
      <c r="V28" s="27">
        <v>11</v>
      </c>
      <c r="W28" s="27">
        <v>5</v>
      </c>
      <c r="X28" s="241">
        <f t="shared" si="27"/>
        <v>6</v>
      </c>
      <c r="Y28" s="27"/>
      <c r="Z28" s="27">
        <v>5</v>
      </c>
      <c r="AA28" s="27">
        <v>2</v>
      </c>
      <c r="AB28" s="241">
        <f t="shared" si="28"/>
        <v>3</v>
      </c>
      <c r="AD28" s="189" t="s">
        <v>92</v>
      </c>
      <c r="AE28" s="146">
        <v>6911</v>
      </c>
      <c r="AF28" s="146">
        <v>3487</v>
      </c>
      <c r="AG28" s="146">
        <v>3424</v>
      </c>
      <c r="AH28" s="146"/>
      <c r="AI28" s="146">
        <v>1945</v>
      </c>
      <c r="AJ28" s="146">
        <v>1035</v>
      </c>
      <c r="AK28" s="144">
        <f t="shared" si="29"/>
        <v>910</v>
      </c>
      <c r="AL28" s="146"/>
      <c r="AM28" s="146">
        <v>1380</v>
      </c>
      <c r="AN28" s="146">
        <v>710</v>
      </c>
      <c r="AO28" s="144">
        <f t="shared" si="30"/>
        <v>670</v>
      </c>
      <c r="AP28" s="146"/>
      <c r="AQ28" s="146">
        <v>1159</v>
      </c>
      <c r="AR28" s="146">
        <v>569</v>
      </c>
      <c r="AS28" s="144">
        <f t="shared" si="31"/>
        <v>590</v>
      </c>
      <c r="AT28" s="146"/>
      <c r="AU28" s="146">
        <v>1057</v>
      </c>
      <c r="AV28" s="146">
        <v>509</v>
      </c>
      <c r="AW28" s="144">
        <f t="shared" si="32"/>
        <v>548</v>
      </c>
      <c r="AX28" s="146"/>
      <c r="AY28" s="146">
        <v>779</v>
      </c>
      <c r="AZ28" s="146">
        <v>379</v>
      </c>
      <c r="BA28" s="144">
        <f t="shared" si="33"/>
        <v>400</v>
      </c>
      <c r="BB28" s="146"/>
      <c r="BC28" s="146">
        <v>591</v>
      </c>
      <c r="BD28" s="146">
        <v>285</v>
      </c>
      <c r="BE28" s="144">
        <f t="shared" si="34"/>
        <v>306</v>
      </c>
    </row>
    <row r="29" spans="1:57" s="4" customFormat="1" ht="14.25" customHeight="1" x14ac:dyDescent="0.25">
      <c r="A29" s="4" t="s">
        <v>93</v>
      </c>
      <c r="B29" s="27">
        <v>516</v>
      </c>
      <c r="C29" s="27">
        <v>303</v>
      </c>
      <c r="D29" s="27">
        <v>213</v>
      </c>
      <c r="E29" s="27"/>
      <c r="F29" s="27">
        <v>173</v>
      </c>
      <c r="G29" s="27">
        <v>106</v>
      </c>
      <c r="H29" s="241">
        <f t="shared" si="23"/>
        <v>67</v>
      </c>
      <c r="I29" s="27"/>
      <c r="J29" s="27">
        <v>176</v>
      </c>
      <c r="K29" s="27">
        <v>88</v>
      </c>
      <c r="L29" s="241">
        <f t="shared" si="24"/>
        <v>88</v>
      </c>
      <c r="M29" s="27"/>
      <c r="N29" s="27">
        <v>81</v>
      </c>
      <c r="O29" s="27">
        <v>54</v>
      </c>
      <c r="P29" s="241">
        <f t="shared" si="25"/>
        <v>27</v>
      </c>
      <c r="Q29" s="27"/>
      <c r="R29" s="27">
        <v>44</v>
      </c>
      <c r="S29" s="27">
        <v>27</v>
      </c>
      <c r="T29" s="241">
        <f t="shared" si="26"/>
        <v>17</v>
      </c>
      <c r="U29" s="27"/>
      <c r="V29" s="27">
        <v>30</v>
      </c>
      <c r="W29" s="27">
        <v>19</v>
      </c>
      <c r="X29" s="241">
        <f t="shared" si="27"/>
        <v>11</v>
      </c>
      <c r="Y29" s="27"/>
      <c r="Z29" s="27">
        <v>12</v>
      </c>
      <c r="AA29" s="27">
        <v>9</v>
      </c>
      <c r="AB29" s="241">
        <f t="shared" si="28"/>
        <v>3</v>
      </c>
      <c r="AD29" s="145" t="s">
        <v>94</v>
      </c>
      <c r="AE29" s="146">
        <v>7465</v>
      </c>
      <c r="AF29" s="146">
        <v>3610</v>
      </c>
      <c r="AG29" s="146">
        <v>3855</v>
      </c>
      <c r="AH29" s="146"/>
      <c r="AI29" s="146">
        <v>1914</v>
      </c>
      <c r="AJ29" s="146">
        <v>1001</v>
      </c>
      <c r="AK29" s="144">
        <f t="shared" si="29"/>
        <v>913</v>
      </c>
      <c r="AL29" s="146"/>
      <c r="AM29" s="146">
        <v>1503</v>
      </c>
      <c r="AN29" s="146">
        <v>709</v>
      </c>
      <c r="AO29" s="144">
        <f t="shared" si="30"/>
        <v>794</v>
      </c>
      <c r="AP29" s="146"/>
      <c r="AQ29" s="146">
        <v>1219</v>
      </c>
      <c r="AR29" s="146">
        <v>561</v>
      </c>
      <c r="AS29" s="144">
        <f t="shared" si="31"/>
        <v>658</v>
      </c>
      <c r="AT29" s="146"/>
      <c r="AU29" s="146">
        <v>1230</v>
      </c>
      <c r="AV29" s="146">
        <v>585</v>
      </c>
      <c r="AW29" s="144">
        <f t="shared" si="32"/>
        <v>645</v>
      </c>
      <c r="AX29" s="146"/>
      <c r="AY29" s="146">
        <v>875</v>
      </c>
      <c r="AZ29" s="146">
        <v>410</v>
      </c>
      <c r="BA29" s="144">
        <f t="shared" si="33"/>
        <v>465</v>
      </c>
      <c r="BB29" s="146"/>
      <c r="BC29" s="146">
        <v>724</v>
      </c>
      <c r="BD29" s="146">
        <v>344</v>
      </c>
      <c r="BE29" s="144">
        <f t="shared" si="34"/>
        <v>380</v>
      </c>
    </row>
    <row r="30" spans="1:57" s="4" customFormat="1" ht="14.25" customHeight="1" x14ac:dyDescent="0.25"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D30" s="187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</row>
    <row r="31" spans="1:57" s="8" customFormat="1" ht="14.25" customHeight="1" x14ac:dyDescent="0.25">
      <c r="A31" s="8" t="s">
        <v>40</v>
      </c>
      <c r="B31" s="113">
        <f>SUM(B33:B39)</f>
        <v>2082</v>
      </c>
      <c r="C31" s="113">
        <f t="shared" ref="C31:D31" si="35">SUM(C33:C39)</f>
        <v>1283</v>
      </c>
      <c r="D31" s="113">
        <f t="shared" si="35"/>
        <v>799</v>
      </c>
      <c r="E31" s="113"/>
      <c r="F31" s="113">
        <f>SUM(F33:F39)</f>
        <v>671</v>
      </c>
      <c r="G31" s="113">
        <f t="shared" ref="G31:H31" si="36">SUM(G33:G39)</f>
        <v>413</v>
      </c>
      <c r="H31" s="113">
        <f t="shared" si="36"/>
        <v>258</v>
      </c>
      <c r="I31" s="113"/>
      <c r="J31" s="113">
        <f>SUM(J33:J39)</f>
        <v>611</v>
      </c>
      <c r="K31" s="113">
        <f t="shared" ref="K31:L31" si="37">SUM(K33:K39)</f>
        <v>373</v>
      </c>
      <c r="L31" s="113">
        <f t="shared" si="37"/>
        <v>238</v>
      </c>
      <c r="M31" s="113"/>
      <c r="N31" s="113">
        <f>SUM(N33:N39)</f>
        <v>356</v>
      </c>
      <c r="O31" s="113">
        <f t="shared" ref="O31:P31" si="38">SUM(O33:O39)</f>
        <v>228</v>
      </c>
      <c r="P31" s="113">
        <f t="shared" si="38"/>
        <v>128</v>
      </c>
      <c r="Q31" s="113"/>
      <c r="R31" s="113">
        <f>SUM(R33:R39)</f>
        <v>288</v>
      </c>
      <c r="S31" s="113">
        <f t="shared" ref="S31:T31" si="39">SUM(S33:S39)</f>
        <v>172</v>
      </c>
      <c r="T31" s="113">
        <f t="shared" si="39"/>
        <v>116</v>
      </c>
      <c r="U31" s="113"/>
      <c r="V31" s="113">
        <f>SUM(V33:V39)</f>
        <v>105</v>
      </c>
      <c r="W31" s="113">
        <f t="shared" ref="W31:X31" si="40">SUM(W33:W39)</f>
        <v>70</v>
      </c>
      <c r="X31" s="113">
        <f t="shared" si="40"/>
        <v>35</v>
      </c>
      <c r="Y31" s="113"/>
      <c r="Z31" s="113">
        <f>SUM(Z33:Z39)</f>
        <v>51</v>
      </c>
      <c r="AA31" s="113">
        <f t="shared" ref="AA31:AB31" si="41">SUM(AA33:AA39)</f>
        <v>27</v>
      </c>
      <c r="AB31" s="113">
        <f t="shared" si="41"/>
        <v>24</v>
      </c>
      <c r="AD31" s="185" t="s">
        <v>40</v>
      </c>
      <c r="AE31" s="190">
        <f>SUM(AE33:AE39)</f>
        <v>29304</v>
      </c>
      <c r="AF31" s="190">
        <f t="shared" ref="AF31:BD31" si="42">SUM(AF33:AF39)</f>
        <v>14633</v>
      </c>
      <c r="AG31" s="190">
        <f t="shared" si="42"/>
        <v>14671</v>
      </c>
      <c r="AH31" s="190"/>
      <c r="AI31" s="190">
        <f t="shared" si="42"/>
        <v>7524</v>
      </c>
      <c r="AJ31" s="190">
        <f t="shared" si="42"/>
        <v>3964</v>
      </c>
      <c r="AK31" s="144">
        <f>+AI31-AJ31</f>
        <v>3560</v>
      </c>
      <c r="AL31" s="190"/>
      <c r="AM31" s="190">
        <f t="shared" si="42"/>
        <v>6094</v>
      </c>
      <c r="AN31" s="190">
        <f t="shared" si="42"/>
        <v>3139</v>
      </c>
      <c r="AO31" s="144">
        <f>+AM31-AN31</f>
        <v>2955</v>
      </c>
      <c r="AP31" s="190"/>
      <c r="AQ31" s="190">
        <f t="shared" si="42"/>
        <v>4782</v>
      </c>
      <c r="AR31" s="190">
        <f t="shared" si="42"/>
        <v>2341</v>
      </c>
      <c r="AS31" s="144">
        <f>+AQ31-AR31</f>
        <v>2441</v>
      </c>
      <c r="AT31" s="190"/>
      <c r="AU31" s="190">
        <f t="shared" si="42"/>
        <v>4632</v>
      </c>
      <c r="AV31" s="190">
        <f t="shared" si="42"/>
        <v>2218</v>
      </c>
      <c r="AW31" s="144">
        <f>+AU31-AV31</f>
        <v>2414</v>
      </c>
      <c r="AX31" s="190"/>
      <c r="AY31" s="190">
        <f t="shared" si="42"/>
        <v>3501</v>
      </c>
      <c r="AZ31" s="190">
        <f t="shared" si="42"/>
        <v>1709</v>
      </c>
      <c r="BA31" s="144">
        <f>+AY31-AZ31</f>
        <v>1792</v>
      </c>
      <c r="BB31" s="190"/>
      <c r="BC31" s="190">
        <f t="shared" si="42"/>
        <v>2771</v>
      </c>
      <c r="BD31" s="190">
        <f t="shared" si="42"/>
        <v>1262</v>
      </c>
      <c r="BE31" s="144">
        <f>+BC31-BD31</f>
        <v>1509</v>
      </c>
    </row>
    <row r="32" spans="1:57" s="4" customFormat="1" ht="6" customHeight="1" x14ac:dyDescent="0.25">
      <c r="A32" s="26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D32" s="187"/>
      <c r="AE32" s="146"/>
      <c r="AF32" s="146"/>
      <c r="AG32" s="146"/>
      <c r="AH32" s="146"/>
      <c r="AI32" s="146"/>
      <c r="AJ32" s="146"/>
      <c r="AK32" s="188"/>
      <c r="AL32" s="146"/>
      <c r="AM32" s="146"/>
      <c r="AN32" s="146"/>
      <c r="AO32" s="188"/>
      <c r="AP32" s="146"/>
      <c r="AQ32" s="146"/>
      <c r="AR32" s="146"/>
      <c r="AS32" s="188"/>
      <c r="AT32" s="146"/>
      <c r="AU32" s="146"/>
      <c r="AV32" s="146"/>
      <c r="AW32" s="188"/>
      <c r="AX32" s="146"/>
      <c r="AY32" s="146"/>
      <c r="AZ32" s="146"/>
      <c r="BA32" s="188"/>
      <c r="BB32" s="146"/>
      <c r="BC32" s="146"/>
      <c r="BD32" s="146"/>
      <c r="BE32" s="188"/>
    </row>
    <row r="33" spans="1:59" s="4" customFormat="1" ht="14.25" customHeight="1" x14ac:dyDescent="0.25">
      <c r="A33" s="4" t="s">
        <v>81</v>
      </c>
      <c r="B33" s="27">
        <v>383</v>
      </c>
      <c r="C33" s="27">
        <v>239</v>
      </c>
      <c r="D33" s="27">
        <v>144</v>
      </c>
      <c r="E33" s="27"/>
      <c r="F33" s="27">
        <v>103</v>
      </c>
      <c r="G33" s="27">
        <v>64</v>
      </c>
      <c r="H33" s="241">
        <f>+F33-G33</f>
        <v>39</v>
      </c>
      <c r="I33" s="27"/>
      <c r="J33" s="27">
        <v>112</v>
      </c>
      <c r="K33" s="27">
        <v>72</v>
      </c>
      <c r="L33" s="241">
        <f>+J33-K33</f>
        <v>40</v>
      </c>
      <c r="M33" s="27"/>
      <c r="N33" s="27">
        <v>61</v>
      </c>
      <c r="O33" s="27">
        <v>37</v>
      </c>
      <c r="P33" s="241">
        <f>+N33-O33</f>
        <v>24</v>
      </c>
      <c r="Q33" s="27"/>
      <c r="R33" s="27">
        <v>77</v>
      </c>
      <c r="S33" s="27">
        <v>46</v>
      </c>
      <c r="T33" s="241">
        <f>+R33-S33</f>
        <v>31</v>
      </c>
      <c r="U33" s="27"/>
      <c r="V33" s="27">
        <v>17</v>
      </c>
      <c r="W33" s="27">
        <v>14</v>
      </c>
      <c r="X33" s="241">
        <f>+V33-W33</f>
        <v>3</v>
      </c>
      <c r="Y33" s="27"/>
      <c r="Z33" s="27">
        <v>13</v>
      </c>
      <c r="AA33" s="27">
        <v>6</v>
      </c>
      <c r="AB33" s="241">
        <f>+Z33-AA33</f>
        <v>7</v>
      </c>
      <c r="AD33" s="186" t="s">
        <v>82</v>
      </c>
      <c r="AE33" s="146">
        <v>4890</v>
      </c>
      <c r="AF33" s="146">
        <v>2531</v>
      </c>
      <c r="AG33" s="146">
        <v>2359</v>
      </c>
      <c r="AH33" s="146"/>
      <c r="AI33" s="146">
        <v>1058</v>
      </c>
      <c r="AJ33" s="146">
        <v>615</v>
      </c>
      <c r="AK33" s="144">
        <f>+AI33-AJ33</f>
        <v>443</v>
      </c>
      <c r="AL33" s="146"/>
      <c r="AM33" s="146">
        <v>944</v>
      </c>
      <c r="AN33" s="146">
        <v>487</v>
      </c>
      <c r="AO33" s="144">
        <f>+AM33-AN33</f>
        <v>457</v>
      </c>
      <c r="AP33" s="146"/>
      <c r="AQ33" s="146">
        <v>714</v>
      </c>
      <c r="AR33" s="146">
        <v>361</v>
      </c>
      <c r="AS33" s="144">
        <f>+AQ33-AR33</f>
        <v>353</v>
      </c>
      <c r="AT33" s="146"/>
      <c r="AU33" s="146">
        <v>925</v>
      </c>
      <c r="AV33" s="146">
        <v>448</v>
      </c>
      <c r="AW33" s="144">
        <f>+AU33-AV33</f>
        <v>477</v>
      </c>
      <c r="AX33" s="146"/>
      <c r="AY33" s="146">
        <v>686</v>
      </c>
      <c r="AZ33" s="146">
        <v>348</v>
      </c>
      <c r="BA33" s="144">
        <f>+AY33-AZ33</f>
        <v>338</v>
      </c>
      <c r="BB33" s="146"/>
      <c r="BC33" s="146">
        <v>563</v>
      </c>
      <c r="BD33" s="146">
        <v>272</v>
      </c>
      <c r="BE33" s="144">
        <f>+BC33-BD33</f>
        <v>291</v>
      </c>
    </row>
    <row r="34" spans="1:59" s="4" customFormat="1" ht="14.25" customHeight="1" x14ac:dyDescent="0.25">
      <c r="A34" s="4" t="s">
        <v>83</v>
      </c>
      <c r="B34" s="27">
        <v>716</v>
      </c>
      <c r="C34" s="27">
        <v>443</v>
      </c>
      <c r="D34" s="27">
        <v>273</v>
      </c>
      <c r="E34" s="27"/>
      <c r="F34" s="27">
        <v>221</v>
      </c>
      <c r="G34" s="27">
        <v>138</v>
      </c>
      <c r="H34" s="241">
        <f t="shared" ref="H34:H39" si="43">+F34-G34</f>
        <v>83</v>
      </c>
      <c r="I34" s="27"/>
      <c r="J34" s="27">
        <v>216</v>
      </c>
      <c r="K34" s="27">
        <v>124</v>
      </c>
      <c r="L34" s="241">
        <f t="shared" ref="L34:L39" si="44">+J34-K34</f>
        <v>92</v>
      </c>
      <c r="M34" s="27"/>
      <c r="N34" s="27">
        <v>114</v>
      </c>
      <c r="O34" s="27">
        <v>77</v>
      </c>
      <c r="P34" s="241">
        <f t="shared" ref="P34:P39" si="45">+N34-O34</f>
        <v>37</v>
      </c>
      <c r="Q34" s="27"/>
      <c r="R34" s="27">
        <v>113</v>
      </c>
      <c r="S34" s="27">
        <v>69</v>
      </c>
      <c r="T34" s="241">
        <f t="shared" ref="T34:T39" si="46">+R34-S34</f>
        <v>44</v>
      </c>
      <c r="U34" s="27"/>
      <c r="V34" s="27">
        <v>44</v>
      </c>
      <c r="W34" s="27">
        <v>31</v>
      </c>
      <c r="X34" s="241">
        <f t="shared" ref="X34:X39" si="47">+V34-W34</f>
        <v>13</v>
      </c>
      <c r="Y34" s="27"/>
      <c r="Z34" s="27">
        <v>8</v>
      </c>
      <c r="AA34" s="27">
        <v>4</v>
      </c>
      <c r="AB34" s="241">
        <f t="shared" ref="AB34:AB39" si="48">+Z34-AA34</f>
        <v>4</v>
      </c>
      <c r="AD34" s="145" t="s">
        <v>84</v>
      </c>
      <c r="AE34" s="146">
        <v>11085</v>
      </c>
      <c r="AF34" s="146">
        <v>5398</v>
      </c>
      <c r="AG34" s="146">
        <v>5687</v>
      </c>
      <c r="AH34" s="146"/>
      <c r="AI34" s="146">
        <v>2913</v>
      </c>
      <c r="AJ34" s="146">
        <v>1499</v>
      </c>
      <c r="AK34" s="144">
        <f t="shared" ref="AK34:AK39" si="49">+AI34-AJ34</f>
        <v>1414</v>
      </c>
      <c r="AL34" s="146"/>
      <c r="AM34" s="146">
        <v>2335</v>
      </c>
      <c r="AN34" s="146">
        <v>1171</v>
      </c>
      <c r="AO34" s="144">
        <f t="shared" ref="AO34:AO39" si="50">+AM34-AN34</f>
        <v>1164</v>
      </c>
      <c r="AP34" s="146"/>
      <c r="AQ34" s="146">
        <v>1854</v>
      </c>
      <c r="AR34" s="146">
        <v>876</v>
      </c>
      <c r="AS34" s="144">
        <f t="shared" ref="AS34:AS39" si="51">+AQ34-AR34</f>
        <v>978</v>
      </c>
      <c r="AT34" s="146"/>
      <c r="AU34" s="146">
        <v>1777</v>
      </c>
      <c r="AV34" s="146">
        <v>811</v>
      </c>
      <c r="AW34" s="144">
        <f t="shared" ref="AW34:AW39" si="52">+AU34-AV34</f>
        <v>966</v>
      </c>
      <c r="AX34" s="146"/>
      <c r="AY34" s="146">
        <v>1281</v>
      </c>
      <c r="AZ34" s="146">
        <v>628</v>
      </c>
      <c r="BA34" s="144">
        <f t="shared" ref="BA34:BA39" si="53">+AY34-AZ34</f>
        <v>653</v>
      </c>
      <c r="BB34" s="146"/>
      <c r="BC34" s="146">
        <v>925</v>
      </c>
      <c r="BD34" s="146">
        <v>413</v>
      </c>
      <c r="BE34" s="144">
        <f t="shared" ref="BE34:BE39" si="54">+BC34-BD34</f>
        <v>512</v>
      </c>
    </row>
    <row r="35" spans="1:59" s="4" customFormat="1" ht="14.25" customHeight="1" x14ac:dyDescent="0.25">
      <c r="A35" s="4" t="s">
        <v>85</v>
      </c>
      <c r="B35" s="27">
        <v>93</v>
      </c>
      <c r="C35" s="27">
        <v>55</v>
      </c>
      <c r="D35" s="27">
        <v>38</v>
      </c>
      <c r="E35" s="27"/>
      <c r="F35" s="27">
        <v>24</v>
      </c>
      <c r="G35" s="27">
        <v>17</v>
      </c>
      <c r="H35" s="241">
        <f t="shared" si="43"/>
        <v>7</v>
      </c>
      <c r="I35" s="27"/>
      <c r="J35" s="27">
        <v>27</v>
      </c>
      <c r="K35" s="27">
        <v>17</v>
      </c>
      <c r="L35" s="241">
        <f t="shared" si="44"/>
        <v>10</v>
      </c>
      <c r="M35" s="27"/>
      <c r="N35" s="27">
        <v>16</v>
      </c>
      <c r="O35" s="27">
        <v>9</v>
      </c>
      <c r="P35" s="241">
        <f t="shared" si="45"/>
        <v>7</v>
      </c>
      <c r="Q35" s="27"/>
      <c r="R35" s="27">
        <v>19</v>
      </c>
      <c r="S35" s="27">
        <v>8</v>
      </c>
      <c r="T35" s="241">
        <f t="shared" si="46"/>
        <v>11</v>
      </c>
      <c r="U35" s="27"/>
      <c r="V35" s="27">
        <v>4</v>
      </c>
      <c r="W35" s="27">
        <v>2</v>
      </c>
      <c r="X35" s="241">
        <f t="shared" si="47"/>
        <v>2</v>
      </c>
      <c r="Y35" s="27"/>
      <c r="Z35" s="27">
        <v>3</v>
      </c>
      <c r="AA35" s="27">
        <v>2</v>
      </c>
      <c r="AB35" s="241">
        <f t="shared" si="48"/>
        <v>1</v>
      </c>
      <c r="AD35" s="145" t="s">
        <v>86</v>
      </c>
      <c r="AE35" s="146">
        <v>779</v>
      </c>
      <c r="AF35" s="146">
        <v>389</v>
      </c>
      <c r="AG35" s="146">
        <v>390</v>
      </c>
      <c r="AH35" s="146"/>
      <c r="AI35" s="146">
        <v>159</v>
      </c>
      <c r="AJ35" s="146">
        <v>74</v>
      </c>
      <c r="AK35" s="144">
        <f t="shared" si="49"/>
        <v>85</v>
      </c>
      <c r="AL35" s="146"/>
      <c r="AM35" s="146">
        <v>149</v>
      </c>
      <c r="AN35" s="146">
        <v>76</v>
      </c>
      <c r="AO35" s="144">
        <f t="shared" si="50"/>
        <v>73</v>
      </c>
      <c r="AP35" s="146"/>
      <c r="AQ35" s="146">
        <v>139</v>
      </c>
      <c r="AR35" s="146">
        <v>77</v>
      </c>
      <c r="AS35" s="144">
        <f t="shared" si="51"/>
        <v>62</v>
      </c>
      <c r="AT35" s="146"/>
      <c r="AU35" s="146">
        <v>141</v>
      </c>
      <c r="AV35" s="146">
        <v>76</v>
      </c>
      <c r="AW35" s="144">
        <f t="shared" si="52"/>
        <v>65</v>
      </c>
      <c r="AX35" s="146"/>
      <c r="AY35" s="146">
        <v>101</v>
      </c>
      <c r="AZ35" s="146">
        <v>46</v>
      </c>
      <c r="BA35" s="144">
        <f t="shared" si="53"/>
        <v>55</v>
      </c>
      <c r="BB35" s="146"/>
      <c r="BC35" s="146">
        <v>90</v>
      </c>
      <c r="BD35" s="146">
        <v>40</v>
      </c>
      <c r="BE35" s="144">
        <f t="shared" si="54"/>
        <v>50</v>
      </c>
    </row>
    <row r="36" spans="1:59" s="4" customFormat="1" ht="14.25" customHeight="1" x14ac:dyDescent="0.25">
      <c r="A36" s="4" t="s">
        <v>87</v>
      </c>
      <c r="B36" s="27">
        <v>154</v>
      </c>
      <c r="C36" s="27">
        <v>73</v>
      </c>
      <c r="D36" s="27">
        <v>81</v>
      </c>
      <c r="E36" s="27"/>
      <c r="F36" s="27">
        <v>60</v>
      </c>
      <c r="G36" s="27">
        <v>28</v>
      </c>
      <c r="H36" s="241">
        <f t="shared" si="43"/>
        <v>32</v>
      </c>
      <c r="I36" s="27"/>
      <c r="J36" s="27">
        <v>26</v>
      </c>
      <c r="K36" s="27">
        <v>12</v>
      </c>
      <c r="L36" s="241">
        <f t="shared" si="44"/>
        <v>14</v>
      </c>
      <c r="M36" s="27"/>
      <c r="N36" s="27">
        <v>28</v>
      </c>
      <c r="O36" s="27">
        <v>15</v>
      </c>
      <c r="P36" s="241">
        <f t="shared" si="45"/>
        <v>13</v>
      </c>
      <c r="Q36" s="27"/>
      <c r="R36" s="27">
        <v>16</v>
      </c>
      <c r="S36" s="27">
        <v>8</v>
      </c>
      <c r="T36" s="241">
        <f t="shared" si="46"/>
        <v>8</v>
      </c>
      <c r="U36" s="27"/>
      <c r="V36" s="27">
        <v>14</v>
      </c>
      <c r="W36" s="27">
        <v>6</v>
      </c>
      <c r="X36" s="241">
        <f t="shared" si="47"/>
        <v>8</v>
      </c>
      <c r="Y36" s="27"/>
      <c r="Z36" s="27">
        <v>10</v>
      </c>
      <c r="AA36" s="27">
        <v>4</v>
      </c>
      <c r="AB36" s="241">
        <f t="shared" si="48"/>
        <v>6</v>
      </c>
      <c r="AD36" s="145" t="s">
        <v>88</v>
      </c>
      <c r="AE36" s="146">
        <v>1064</v>
      </c>
      <c r="AF36" s="146">
        <v>512</v>
      </c>
      <c r="AG36" s="146">
        <v>552</v>
      </c>
      <c r="AH36" s="146"/>
      <c r="AI36" s="146">
        <v>351</v>
      </c>
      <c r="AJ36" s="146">
        <v>183</v>
      </c>
      <c r="AK36" s="144">
        <f t="shared" si="49"/>
        <v>168</v>
      </c>
      <c r="AL36" s="146"/>
      <c r="AM36" s="146">
        <v>220</v>
      </c>
      <c r="AN36" s="146">
        <v>101</v>
      </c>
      <c r="AO36" s="144">
        <f t="shared" si="50"/>
        <v>119</v>
      </c>
      <c r="AP36" s="146"/>
      <c r="AQ36" s="146">
        <v>185</v>
      </c>
      <c r="AR36" s="146">
        <v>93</v>
      </c>
      <c r="AS36" s="144">
        <f t="shared" si="51"/>
        <v>92</v>
      </c>
      <c r="AT36" s="146"/>
      <c r="AU36" s="146">
        <v>134</v>
      </c>
      <c r="AV36" s="146">
        <v>60</v>
      </c>
      <c r="AW36" s="144">
        <f t="shared" si="52"/>
        <v>74</v>
      </c>
      <c r="AX36" s="146"/>
      <c r="AY36" s="146">
        <v>106</v>
      </c>
      <c r="AZ36" s="146">
        <v>51</v>
      </c>
      <c r="BA36" s="144">
        <f t="shared" si="53"/>
        <v>55</v>
      </c>
      <c r="BB36" s="146"/>
      <c r="BC36" s="146">
        <v>68</v>
      </c>
      <c r="BD36" s="146">
        <v>24</v>
      </c>
      <c r="BE36" s="144">
        <f t="shared" si="54"/>
        <v>44</v>
      </c>
    </row>
    <row r="37" spans="1:59" s="4" customFormat="1" ht="14.25" customHeight="1" x14ac:dyDescent="0.25">
      <c r="A37" s="4" t="s">
        <v>89</v>
      </c>
      <c r="B37" s="27">
        <v>207</v>
      </c>
      <c r="C37" s="27">
        <v>134</v>
      </c>
      <c r="D37" s="27">
        <v>73</v>
      </c>
      <c r="E37" s="27"/>
      <c r="F37" s="27">
        <v>63</v>
      </c>
      <c r="G37" s="27">
        <v>46</v>
      </c>
      <c r="H37" s="241">
        <f t="shared" si="43"/>
        <v>17</v>
      </c>
      <c r="I37" s="27"/>
      <c r="J37" s="27">
        <v>53</v>
      </c>
      <c r="K37" s="27">
        <v>34</v>
      </c>
      <c r="L37" s="241">
        <f t="shared" si="44"/>
        <v>19</v>
      </c>
      <c r="M37" s="27"/>
      <c r="N37" s="27">
        <v>49</v>
      </c>
      <c r="O37" s="27">
        <v>26</v>
      </c>
      <c r="P37" s="241">
        <f t="shared" si="45"/>
        <v>23</v>
      </c>
      <c r="Q37" s="27"/>
      <c r="R37" s="27">
        <v>15</v>
      </c>
      <c r="S37" s="27">
        <v>10</v>
      </c>
      <c r="T37" s="241">
        <f t="shared" si="46"/>
        <v>5</v>
      </c>
      <c r="U37" s="27"/>
      <c r="V37" s="27">
        <v>16</v>
      </c>
      <c r="W37" s="27">
        <v>11</v>
      </c>
      <c r="X37" s="241">
        <f t="shared" si="47"/>
        <v>5</v>
      </c>
      <c r="Y37" s="27"/>
      <c r="Z37" s="27">
        <v>11</v>
      </c>
      <c r="AA37" s="27">
        <v>7</v>
      </c>
      <c r="AB37" s="241">
        <f t="shared" si="48"/>
        <v>4</v>
      </c>
      <c r="AD37" s="145" t="s">
        <v>90</v>
      </c>
      <c r="AE37" s="146">
        <v>3415</v>
      </c>
      <c r="AF37" s="146">
        <v>1721</v>
      </c>
      <c r="AG37" s="146">
        <v>1694</v>
      </c>
      <c r="AH37" s="146"/>
      <c r="AI37" s="146">
        <v>765</v>
      </c>
      <c r="AJ37" s="146">
        <v>414</v>
      </c>
      <c r="AK37" s="144">
        <f t="shared" si="49"/>
        <v>351</v>
      </c>
      <c r="AL37" s="146"/>
      <c r="AM37" s="146">
        <v>689</v>
      </c>
      <c r="AN37" s="146">
        <v>360</v>
      </c>
      <c r="AO37" s="144">
        <f t="shared" si="50"/>
        <v>329</v>
      </c>
      <c r="AP37" s="146"/>
      <c r="AQ37" s="146">
        <v>626</v>
      </c>
      <c r="AR37" s="146">
        <v>304</v>
      </c>
      <c r="AS37" s="144">
        <f t="shared" si="51"/>
        <v>322</v>
      </c>
      <c r="AT37" s="146"/>
      <c r="AU37" s="146">
        <v>465</v>
      </c>
      <c r="AV37" s="146">
        <v>225</v>
      </c>
      <c r="AW37" s="144">
        <f t="shared" si="52"/>
        <v>240</v>
      </c>
      <c r="AX37" s="146"/>
      <c r="AY37" s="146">
        <v>459</v>
      </c>
      <c r="AZ37" s="146">
        <v>229</v>
      </c>
      <c r="BA37" s="144">
        <f t="shared" si="53"/>
        <v>230</v>
      </c>
      <c r="BB37" s="146"/>
      <c r="BC37" s="146">
        <v>411</v>
      </c>
      <c r="BD37" s="146">
        <v>189</v>
      </c>
      <c r="BE37" s="144">
        <f t="shared" si="54"/>
        <v>222</v>
      </c>
    </row>
    <row r="38" spans="1:59" s="4" customFormat="1" ht="14.25" customHeight="1" x14ac:dyDescent="0.25">
      <c r="A38" s="4" t="s">
        <v>91</v>
      </c>
      <c r="B38" s="27">
        <v>353</v>
      </c>
      <c r="C38" s="27">
        <v>226</v>
      </c>
      <c r="D38" s="27">
        <v>127</v>
      </c>
      <c r="E38" s="27"/>
      <c r="F38" s="27">
        <v>148</v>
      </c>
      <c r="G38" s="27">
        <v>88</v>
      </c>
      <c r="H38" s="241">
        <f t="shared" si="43"/>
        <v>60</v>
      </c>
      <c r="I38" s="27"/>
      <c r="J38" s="27">
        <v>115</v>
      </c>
      <c r="K38" s="27">
        <v>75</v>
      </c>
      <c r="L38" s="241">
        <f t="shared" si="44"/>
        <v>40</v>
      </c>
      <c r="M38" s="27"/>
      <c r="N38" s="27">
        <v>50</v>
      </c>
      <c r="O38" s="27">
        <v>38</v>
      </c>
      <c r="P38" s="241">
        <f t="shared" si="45"/>
        <v>12</v>
      </c>
      <c r="Q38" s="27"/>
      <c r="R38" s="27">
        <v>27</v>
      </c>
      <c r="S38" s="27">
        <v>17</v>
      </c>
      <c r="T38" s="241">
        <f t="shared" si="46"/>
        <v>10</v>
      </c>
      <c r="U38" s="27"/>
      <c r="V38" s="27">
        <v>7</v>
      </c>
      <c r="W38" s="27">
        <v>4</v>
      </c>
      <c r="X38" s="241">
        <f t="shared" si="47"/>
        <v>3</v>
      </c>
      <c r="Y38" s="27"/>
      <c r="Z38" s="27">
        <v>6</v>
      </c>
      <c r="AA38" s="27">
        <v>4</v>
      </c>
      <c r="AB38" s="241">
        <f t="shared" si="48"/>
        <v>2</v>
      </c>
      <c r="AD38" s="189" t="s">
        <v>92</v>
      </c>
      <c r="AE38" s="146">
        <v>5585</v>
      </c>
      <c r="AF38" s="146">
        <v>2834</v>
      </c>
      <c r="AG38" s="146">
        <v>2751</v>
      </c>
      <c r="AH38" s="146"/>
      <c r="AI38" s="146">
        <v>1508</v>
      </c>
      <c r="AJ38" s="146">
        <v>803</v>
      </c>
      <c r="AK38" s="144">
        <f t="shared" si="49"/>
        <v>705</v>
      </c>
      <c r="AL38" s="146"/>
      <c r="AM38" s="146">
        <v>1171</v>
      </c>
      <c r="AN38" s="146">
        <v>623</v>
      </c>
      <c r="AO38" s="144">
        <f t="shared" si="50"/>
        <v>548</v>
      </c>
      <c r="AP38" s="146"/>
      <c r="AQ38" s="146">
        <v>897</v>
      </c>
      <c r="AR38" s="146">
        <v>452</v>
      </c>
      <c r="AS38" s="144">
        <f t="shared" si="51"/>
        <v>445</v>
      </c>
      <c r="AT38" s="146"/>
      <c r="AU38" s="146">
        <v>838</v>
      </c>
      <c r="AV38" s="146">
        <v>417</v>
      </c>
      <c r="AW38" s="144">
        <f t="shared" si="52"/>
        <v>421</v>
      </c>
      <c r="AX38" s="146"/>
      <c r="AY38" s="146">
        <v>676</v>
      </c>
      <c r="AZ38" s="146">
        <v>309</v>
      </c>
      <c r="BA38" s="144">
        <f t="shared" si="53"/>
        <v>367</v>
      </c>
      <c r="BB38" s="146"/>
      <c r="BC38" s="146">
        <v>495</v>
      </c>
      <c r="BD38" s="146">
        <v>230</v>
      </c>
      <c r="BE38" s="144">
        <f t="shared" si="54"/>
        <v>265</v>
      </c>
    </row>
    <row r="39" spans="1:59" s="4" customFormat="1" ht="14.25" customHeight="1" thickBot="1" x14ac:dyDescent="0.3">
      <c r="A39" s="54" t="s">
        <v>93</v>
      </c>
      <c r="B39" s="108">
        <v>176</v>
      </c>
      <c r="C39" s="108">
        <v>113</v>
      </c>
      <c r="D39" s="108">
        <v>63</v>
      </c>
      <c r="E39" s="108"/>
      <c r="F39" s="108">
        <v>52</v>
      </c>
      <c r="G39" s="108">
        <v>32</v>
      </c>
      <c r="H39" s="241">
        <f t="shared" si="43"/>
        <v>20</v>
      </c>
      <c r="I39" s="108"/>
      <c r="J39" s="108">
        <v>62</v>
      </c>
      <c r="K39" s="108">
        <v>39</v>
      </c>
      <c r="L39" s="241">
        <f t="shared" si="44"/>
        <v>23</v>
      </c>
      <c r="M39" s="108"/>
      <c r="N39" s="108">
        <v>38</v>
      </c>
      <c r="O39" s="108">
        <v>26</v>
      </c>
      <c r="P39" s="241">
        <f t="shared" si="45"/>
        <v>12</v>
      </c>
      <c r="Q39" s="108"/>
      <c r="R39" s="108">
        <v>21</v>
      </c>
      <c r="S39" s="108">
        <v>14</v>
      </c>
      <c r="T39" s="241">
        <f t="shared" si="46"/>
        <v>7</v>
      </c>
      <c r="U39" s="108"/>
      <c r="V39" s="108">
        <v>3</v>
      </c>
      <c r="W39" s="108">
        <v>2</v>
      </c>
      <c r="X39" s="241">
        <f t="shared" si="47"/>
        <v>1</v>
      </c>
      <c r="Y39" s="108"/>
      <c r="Z39" s="108">
        <v>0</v>
      </c>
      <c r="AA39" s="108">
        <v>0</v>
      </c>
      <c r="AB39" s="241">
        <f t="shared" si="48"/>
        <v>0</v>
      </c>
      <c r="AD39" s="149" t="s">
        <v>94</v>
      </c>
      <c r="AE39" s="150">
        <v>2486</v>
      </c>
      <c r="AF39" s="150">
        <v>1248</v>
      </c>
      <c r="AG39" s="150">
        <v>1238</v>
      </c>
      <c r="AH39" s="150"/>
      <c r="AI39" s="150">
        <v>770</v>
      </c>
      <c r="AJ39" s="150">
        <v>376</v>
      </c>
      <c r="AK39" s="151">
        <f t="shared" si="49"/>
        <v>394</v>
      </c>
      <c r="AL39" s="150"/>
      <c r="AM39" s="150">
        <v>586</v>
      </c>
      <c r="AN39" s="150">
        <v>321</v>
      </c>
      <c r="AO39" s="151">
        <f t="shared" si="50"/>
        <v>265</v>
      </c>
      <c r="AP39" s="150"/>
      <c r="AQ39" s="150">
        <v>367</v>
      </c>
      <c r="AR39" s="150">
        <v>178</v>
      </c>
      <c r="AS39" s="151">
        <f t="shared" si="51"/>
        <v>189</v>
      </c>
      <c r="AT39" s="150"/>
      <c r="AU39" s="150">
        <v>352</v>
      </c>
      <c r="AV39" s="150">
        <v>181</v>
      </c>
      <c r="AW39" s="151">
        <f t="shared" si="52"/>
        <v>171</v>
      </c>
      <c r="AX39" s="150"/>
      <c r="AY39" s="150">
        <v>192</v>
      </c>
      <c r="AZ39" s="150">
        <v>98</v>
      </c>
      <c r="BA39" s="151">
        <f t="shared" si="53"/>
        <v>94</v>
      </c>
      <c r="BB39" s="150"/>
      <c r="BC39" s="150">
        <v>219</v>
      </c>
      <c r="BD39" s="150">
        <v>94</v>
      </c>
      <c r="BE39" s="151">
        <f t="shared" si="54"/>
        <v>125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K40" s="24">
        <f>+AI40-AJ40</f>
        <v>0</v>
      </c>
      <c r="AL40" s="30"/>
      <c r="AM40" s="30"/>
      <c r="AN40" s="30"/>
      <c r="AO40" s="24">
        <f>+AM40-AN40</f>
        <v>0</v>
      </c>
      <c r="AP40" s="30"/>
      <c r="AQ40" s="30"/>
      <c r="AR40" s="30"/>
      <c r="AS40" s="24">
        <f>+AQ40-AR40</f>
        <v>0</v>
      </c>
      <c r="AT40" s="30"/>
      <c r="AU40" s="30"/>
      <c r="AV40" s="30"/>
      <c r="AW40" s="24">
        <f>+AU40-AV40</f>
        <v>0</v>
      </c>
      <c r="AX40" s="30"/>
      <c r="AY40" s="30"/>
      <c r="AZ40" s="30"/>
      <c r="BA40" s="24">
        <f>+AY40-AZ40</f>
        <v>0</v>
      </c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3.5" thickBot="1" x14ac:dyDescent="0.3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5" customHeight="1" thickBot="1" x14ac:dyDescent="0.3"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x14ac:dyDescent="0.25">
      <c r="A44" s="316" t="s">
        <v>167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24"/>
    </row>
    <row r="45" spans="1:59" ht="14.25" x14ac:dyDescent="0.25">
      <c r="A45" s="316" t="s">
        <v>227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24"/>
    </row>
    <row r="46" spans="1:59" ht="14.25" x14ac:dyDescent="0.25">
      <c r="A46" s="316" t="s">
        <v>31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24"/>
    </row>
    <row r="47" spans="1:59" ht="14.25" x14ac:dyDescent="0.25">
      <c r="A47" s="316" t="s">
        <v>80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24"/>
    </row>
    <row r="48" spans="1:59" ht="14.25" x14ac:dyDescent="0.25">
      <c r="A48" s="318" t="s">
        <v>141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D48" s="24"/>
    </row>
    <row r="49" spans="1:30" ht="14.25" x14ac:dyDescent="0.25">
      <c r="A49" s="318" t="s">
        <v>129</v>
      </c>
      <c r="B49" s="318"/>
      <c r="C49" s="318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  <c r="AA49" s="318"/>
      <c r="AB49" s="318"/>
      <c r="AD49" s="24"/>
    </row>
    <row r="50" spans="1:30" ht="15" thickBot="1" x14ac:dyDescent="0.3">
      <c r="A50" s="22"/>
      <c r="B50" s="22"/>
      <c r="C50" s="35"/>
      <c r="D50" s="35"/>
      <c r="E50" s="36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D50" s="24"/>
    </row>
    <row r="51" spans="1:30" s="4" customFormat="1" x14ac:dyDescent="0.25">
      <c r="A51" s="308" t="s">
        <v>147</v>
      </c>
      <c r="B51" s="311" t="s">
        <v>11</v>
      </c>
      <c r="C51" s="311"/>
      <c r="D51" s="311"/>
      <c r="E51" s="8"/>
      <c r="F51" s="311" t="s">
        <v>22</v>
      </c>
      <c r="G51" s="311"/>
      <c r="H51" s="311"/>
      <c r="I51" s="8"/>
      <c r="J51" s="311" t="s">
        <v>23</v>
      </c>
      <c r="K51" s="311"/>
      <c r="L51" s="311"/>
      <c r="M51" s="8"/>
      <c r="N51" s="311" t="s">
        <v>24</v>
      </c>
      <c r="O51" s="311"/>
      <c r="P51" s="311"/>
      <c r="Q51" s="8"/>
      <c r="R51" s="311" t="s">
        <v>25</v>
      </c>
      <c r="S51" s="311"/>
      <c r="T51" s="311"/>
      <c r="U51" s="8"/>
      <c r="V51" s="311" t="s">
        <v>26</v>
      </c>
      <c r="W51" s="311"/>
      <c r="X51" s="311"/>
      <c r="Y51" s="8"/>
      <c r="Z51" s="311" t="s">
        <v>27</v>
      </c>
      <c r="AA51" s="311"/>
      <c r="AB51" s="311"/>
    </row>
    <row r="52" spans="1:30" s="4" customFormat="1" ht="13.5" thickBot="1" x14ac:dyDescent="0.3">
      <c r="A52" s="309"/>
      <c r="B52" s="11" t="s">
        <v>32</v>
      </c>
      <c r="C52" s="11" t="s">
        <v>33</v>
      </c>
      <c r="D52" s="11" t="s">
        <v>34</v>
      </c>
      <c r="E52" s="11"/>
      <c r="F52" s="11" t="s">
        <v>32</v>
      </c>
      <c r="G52" s="11" t="s">
        <v>33</v>
      </c>
      <c r="H52" s="11" t="s">
        <v>34</v>
      </c>
      <c r="I52" s="11"/>
      <c r="J52" s="11" t="s">
        <v>32</v>
      </c>
      <c r="K52" s="11" t="s">
        <v>33</v>
      </c>
      <c r="L52" s="11" t="s">
        <v>34</v>
      </c>
      <c r="M52" s="11"/>
      <c r="N52" s="11" t="s">
        <v>32</v>
      </c>
      <c r="O52" s="11" t="s">
        <v>33</v>
      </c>
      <c r="P52" s="11" t="s">
        <v>34</v>
      </c>
      <c r="Q52" s="11"/>
      <c r="R52" s="11" t="s">
        <v>32</v>
      </c>
      <c r="S52" s="11" t="s">
        <v>33</v>
      </c>
      <c r="T52" s="11" t="s">
        <v>34</v>
      </c>
      <c r="U52" s="11"/>
      <c r="V52" s="11" t="s">
        <v>32</v>
      </c>
      <c r="W52" s="11" t="s">
        <v>33</v>
      </c>
      <c r="X52" s="11" t="s">
        <v>34</v>
      </c>
      <c r="Y52" s="11"/>
      <c r="Z52" s="11" t="s">
        <v>32</v>
      </c>
      <c r="AA52" s="11" t="s">
        <v>33</v>
      </c>
      <c r="AB52" s="11" t="s">
        <v>34</v>
      </c>
    </row>
    <row r="53" spans="1:30" ht="6" customHeight="1" x14ac:dyDescent="0.25">
      <c r="AD53" s="24"/>
    </row>
    <row r="54" spans="1:30" s="8" customFormat="1" ht="14.25" customHeight="1" x14ac:dyDescent="0.25">
      <c r="A54" s="26" t="s">
        <v>50</v>
      </c>
      <c r="B54" s="76">
        <f>+B11/AE11*100</f>
        <v>6.7601263367872786</v>
      </c>
      <c r="C54" s="76">
        <f>+C11/AF11*100</f>
        <v>8.2891824827308689</v>
      </c>
      <c r="D54" s="76">
        <f>+D11/AG11*100</f>
        <v>5.2569117840974027</v>
      </c>
      <c r="F54" s="76">
        <f>+F11/AI11*100</f>
        <v>9.2594433399602387</v>
      </c>
      <c r="G54" s="76">
        <f>+G11/AJ11*100</f>
        <v>10.789473684210527</v>
      </c>
      <c r="H54" s="76">
        <f>+H11/AK11*100</f>
        <v>7.5421940928270033</v>
      </c>
      <c r="J54" s="76">
        <f>+J11/AM11*100</f>
        <v>10.439191252825118</v>
      </c>
      <c r="K54" s="76">
        <f>+K11/AN11*100</f>
        <v>12.196573060447406</v>
      </c>
      <c r="L54" s="76">
        <f>+L11/AO11*100</f>
        <v>8.5854148361993214</v>
      </c>
      <c r="N54" s="76">
        <f>+N11/AQ11*100</f>
        <v>7.3384284336276622</v>
      </c>
      <c r="O54" s="76">
        <f>+O11/AR11*100</f>
        <v>9.1637010676156585</v>
      </c>
      <c r="P54" s="76">
        <f>+P11/AS11*100</f>
        <v>5.5101737709787617</v>
      </c>
      <c r="R54" s="76">
        <f>+R11/AU11*100</f>
        <v>5.7661831037425326</v>
      </c>
      <c r="S54" s="76">
        <f>+S11/AV11*100</f>
        <v>7.2028505981165694</v>
      </c>
      <c r="T54" s="76">
        <f>+T11/AW11*100</f>
        <v>4.4454843238184365</v>
      </c>
      <c r="V54" s="76">
        <f>+V11/AY11*100</f>
        <v>3.2153346730561139</v>
      </c>
      <c r="W54" s="76">
        <f>+W11/AZ11*100</f>
        <v>4.0249712502053558</v>
      </c>
      <c r="X54" s="76">
        <f>+X11/BA11*100</f>
        <v>2.4959859874470878</v>
      </c>
      <c r="Z54" s="76">
        <f>+Z11/BC11*100</f>
        <v>1.6204339467179345</v>
      </c>
      <c r="AA54" s="76">
        <f>+AA11/BD11*100</f>
        <v>2.12</v>
      </c>
      <c r="AB54" s="76">
        <f>+AB11/BE11*100</f>
        <v>1.1987168664528112</v>
      </c>
    </row>
    <row r="55" spans="1:30" s="4" customFormat="1" ht="6" customHeight="1" x14ac:dyDescent="0.25">
      <c r="A55" s="26"/>
      <c r="B55" s="55"/>
      <c r="C55" s="55"/>
      <c r="D55" s="55"/>
      <c r="F55" s="55"/>
      <c r="G55" s="55"/>
      <c r="H55" s="55"/>
      <c r="J55" s="55"/>
      <c r="K55" s="55"/>
      <c r="L55" s="55"/>
      <c r="N55" s="55"/>
      <c r="O55" s="55"/>
      <c r="P55" s="55"/>
      <c r="R55" s="55"/>
      <c r="S55" s="55"/>
      <c r="T55" s="55"/>
      <c r="V55" s="55"/>
      <c r="W55" s="55"/>
      <c r="X55" s="55"/>
      <c r="Z55" s="55"/>
      <c r="AA55" s="55"/>
      <c r="AB55" s="55"/>
    </row>
    <row r="56" spans="1:30" s="4" customFormat="1" ht="14.25" customHeight="1" x14ac:dyDescent="0.25">
      <c r="A56" s="4" t="s">
        <v>81</v>
      </c>
      <c r="B56" s="55">
        <f t="shared" ref="B56:D62" si="55">+B13/AE13*100</f>
        <v>6.3785923390920711</v>
      </c>
      <c r="C56" s="55">
        <f t="shared" si="55"/>
        <v>7.8861174099269338</v>
      </c>
      <c r="D56" s="55">
        <f t="shared" si="55"/>
        <v>4.9246719585290784</v>
      </c>
      <c r="F56" s="55">
        <f t="shared" ref="F56:H62" si="56">+F13/AI13*100</f>
        <v>10.325091575091575</v>
      </c>
      <c r="G56" s="55">
        <f t="shared" si="56"/>
        <v>11.977595863851787</v>
      </c>
      <c r="H56" s="55">
        <f t="shared" si="56"/>
        <v>8.4513922813873954</v>
      </c>
      <c r="J56" s="55">
        <f t="shared" ref="J56:L62" si="57">+J13/AM13*100</f>
        <v>9.0525204539456325</v>
      </c>
      <c r="K56" s="55">
        <f t="shared" si="57"/>
        <v>11.094301563287948</v>
      </c>
      <c r="L56" s="55">
        <f t="shared" si="57"/>
        <v>6.8106312292358808</v>
      </c>
      <c r="N56" s="55">
        <f t="shared" ref="N56:P62" si="58">+N13/AQ13*100</f>
        <v>8.4683583002140015</v>
      </c>
      <c r="O56" s="55">
        <f t="shared" si="58"/>
        <v>9.3712930011862401</v>
      </c>
      <c r="P56" s="55">
        <f t="shared" si="58"/>
        <v>7.5078864353312307</v>
      </c>
      <c r="R56" s="55">
        <f t="shared" ref="R56:T62" si="59">+R13/AU13*100</f>
        <v>5.9386598945106464</v>
      </c>
      <c r="S56" s="55">
        <f t="shared" si="59"/>
        <v>7.3614557485525225</v>
      </c>
      <c r="T56" s="55">
        <f t="shared" si="59"/>
        <v>4.6649389115142537</v>
      </c>
      <c r="V56" s="55">
        <f t="shared" ref="V56:X62" si="60">+V13/AY13*100</f>
        <v>3.0362873364601333</v>
      </c>
      <c r="W56" s="55">
        <f t="shared" si="60"/>
        <v>4.2276422764227641</v>
      </c>
      <c r="X56" s="55">
        <f t="shared" si="60"/>
        <v>2.0398912058023573</v>
      </c>
      <c r="Z56" s="55">
        <f t="shared" ref="Z56:AB62" si="61">+Z13/BC13*100</f>
        <v>1.3406292749658002</v>
      </c>
      <c r="AA56" s="55">
        <f t="shared" si="61"/>
        <v>1.6324062877871828</v>
      </c>
      <c r="AB56" s="55">
        <f t="shared" si="61"/>
        <v>1.0994502748625687</v>
      </c>
    </row>
    <row r="57" spans="1:30" s="4" customFormat="1" ht="14.25" customHeight="1" x14ac:dyDescent="0.25">
      <c r="A57" s="4" t="s">
        <v>83</v>
      </c>
      <c r="B57" s="55">
        <f t="shared" si="55"/>
        <v>6.238370891048171</v>
      </c>
      <c r="C57" s="55">
        <f t="shared" si="55"/>
        <v>7.8908398561455471</v>
      </c>
      <c r="D57" s="55">
        <f t="shared" si="55"/>
        <v>4.6593895290074796</v>
      </c>
      <c r="F57" s="55">
        <f t="shared" si="56"/>
        <v>8.372591006423983</v>
      </c>
      <c r="G57" s="55">
        <f t="shared" si="56"/>
        <v>9.6574494428394555</v>
      </c>
      <c r="H57" s="55">
        <f t="shared" si="56"/>
        <v>6.9870939029817531</v>
      </c>
      <c r="J57" s="55">
        <f t="shared" si="57"/>
        <v>9.6531325625168058</v>
      </c>
      <c r="K57" s="55">
        <f t="shared" si="57"/>
        <v>11.614278103356419</v>
      </c>
      <c r="L57" s="55">
        <f t="shared" si="57"/>
        <v>7.6547231270358314</v>
      </c>
      <c r="N57" s="55">
        <f t="shared" si="58"/>
        <v>6.3766190634340747</v>
      </c>
      <c r="O57" s="55">
        <f t="shared" si="58"/>
        <v>8.491847826086957</v>
      </c>
      <c r="P57" s="55">
        <f t="shared" si="58"/>
        <v>4.3534762833008447</v>
      </c>
      <c r="R57" s="55">
        <f t="shared" si="59"/>
        <v>4.9954860066205242</v>
      </c>
      <c r="S57" s="55">
        <f t="shared" si="59"/>
        <v>6.6795118818240216</v>
      </c>
      <c r="T57" s="55">
        <f t="shared" si="59"/>
        <v>3.5107587768969424</v>
      </c>
      <c r="V57" s="55">
        <f t="shared" si="60"/>
        <v>2.9606544604596805</v>
      </c>
      <c r="W57" s="55">
        <f t="shared" si="60"/>
        <v>4.2429284525790347</v>
      </c>
      <c r="X57" s="55">
        <f t="shared" si="60"/>
        <v>1.8315018315018317</v>
      </c>
      <c r="Z57" s="55">
        <f t="shared" si="61"/>
        <v>1.1175898931000972</v>
      </c>
      <c r="AA57" s="55">
        <f t="shared" si="61"/>
        <v>1.5167930660888407</v>
      </c>
      <c r="AB57" s="55">
        <f t="shared" si="61"/>
        <v>0.79295154185022032</v>
      </c>
    </row>
    <row r="58" spans="1:30" s="4" customFormat="1" ht="14.25" customHeight="1" x14ac:dyDescent="0.25">
      <c r="A58" s="4" t="s">
        <v>85</v>
      </c>
      <c r="B58" s="55">
        <f t="shared" si="55"/>
        <v>10.280599903241413</v>
      </c>
      <c r="C58" s="55">
        <f t="shared" si="55"/>
        <v>11.134356113435611</v>
      </c>
      <c r="D58" s="55">
        <f t="shared" si="55"/>
        <v>9.3545133635905184</v>
      </c>
      <c r="F58" s="55">
        <f t="shared" si="56"/>
        <v>10.11166253101737</v>
      </c>
      <c r="G58" s="55">
        <f t="shared" si="56"/>
        <v>11.622554660529344</v>
      </c>
      <c r="H58" s="55">
        <f t="shared" si="56"/>
        <v>8.3445491251682373</v>
      </c>
      <c r="J58" s="55">
        <f t="shared" si="57"/>
        <v>18.471760797342192</v>
      </c>
      <c r="K58" s="55">
        <f t="shared" si="57"/>
        <v>19.27409261576971</v>
      </c>
      <c r="L58" s="55">
        <f t="shared" si="57"/>
        <v>17.563739376770538</v>
      </c>
      <c r="N58" s="55">
        <f t="shared" si="58"/>
        <v>8.8868940754039496</v>
      </c>
      <c r="O58" s="55">
        <f t="shared" si="58"/>
        <v>9.8827470686767178</v>
      </c>
      <c r="P58" s="55">
        <f t="shared" si="58"/>
        <v>7.7369439071566735</v>
      </c>
      <c r="R58" s="55">
        <f t="shared" si="59"/>
        <v>11.921708185053381</v>
      </c>
      <c r="S58" s="55">
        <f t="shared" si="59"/>
        <v>12.543153049482164</v>
      </c>
      <c r="T58" s="55">
        <f t="shared" si="59"/>
        <v>11.260709914320685</v>
      </c>
      <c r="V58" s="55">
        <f t="shared" si="60"/>
        <v>6.800618238021638</v>
      </c>
      <c r="W58" s="55">
        <f t="shared" si="60"/>
        <v>6.5849923430321589</v>
      </c>
      <c r="X58" s="55">
        <f t="shared" si="60"/>
        <v>7.0202808112324488</v>
      </c>
      <c r="Z58" s="55">
        <f t="shared" si="61"/>
        <v>1.9867549668874174</v>
      </c>
      <c r="AA58" s="55">
        <f t="shared" si="61"/>
        <v>2.5242718446601939</v>
      </c>
      <c r="AB58" s="55">
        <f t="shared" si="61"/>
        <v>1.4760147601476015</v>
      </c>
    </row>
    <row r="59" spans="1:30" s="4" customFormat="1" ht="14.25" customHeight="1" x14ac:dyDescent="0.25">
      <c r="A59" s="4" t="s">
        <v>87</v>
      </c>
      <c r="B59" s="55">
        <f t="shared" si="55"/>
        <v>4.6936311500150918</v>
      </c>
      <c r="C59" s="55">
        <f t="shared" si="55"/>
        <v>5.1779935275080913</v>
      </c>
      <c r="D59" s="55">
        <f t="shared" si="55"/>
        <v>4.2703619909502262</v>
      </c>
      <c r="F59" s="55">
        <f t="shared" si="56"/>
        <v>9.2261904761904763</v>
      </c>
      <c r="G59" s="55">
        <f t="shared" si="56"/>
        <v>9.939148073022313</v>
      </c>
      <c r="H59" s="55">
        <f t="shared" si="56"/>
        <v>8.5436893203883493</v>
      </c>
      <c r="J59" s="55">
        <f t="shared" si="57"/>
        <v>6.6185318892900122</v>
      </c>
      <c r="K59" s="55">
        <f t="shared" si="57"/>
        <v>6.467661691542288</v>
      </c>
      <c r="L59" s="55">
        <f t="shared" si="57"/>
        <v>6.7599067599067597</v>
      </c>
      <c r="N59" s="55">
        <f t="shared" si="58"/>
        <v>5.1451187335092348</v>
      </c>
      <c r="O59" s="55">
        <f t="shared" si="58"/>
        <v>5.46875</v>
      </c>
      <c r="P59" s="55">
        <f t="shared" si="58"/>
        <v>4.8128342245989302</v>
      </c>
      <c r="R59" s="55">
        <f t="shared" si="59"/>
        <v>4.0748162992651968</v>
      </c>
      <c r="S59" s="55">
        <f t="shared" si="59"/>
        <v>4.5857988165680474</v>
      </c>
      <c r="T59" s="55">
        <f t="shared" si="59"/>
        <v>3.6540803897685747</v>
      </c>
      <c r="V59" s="55">
        <f t="shared" si="60"/>
        <v>2.3014105419450632</v>
      </c>
      <c r="W59" s="55">
        <f t="shared" si="60"/>
        <v>1.935483870967742</v>
      </c>
      <c r="X59" s="55">
        <f t="shared" si="60"/>
        <v>2.613480055020633</v>
      </c>
      <c r="Z59" s="55">
        <f t="shared" si="61"/>
        <v>2.7004219409282699</v>
      </c>
      <c r="AA59" s="55">
        <f t="shared" si="61"/>
        <v>4.0776699029126213</v>
      </c>
      <c r="AB59" s="55">
        <f t="shared" si="61"/>
        <v>1.6417910447761193</v>
      </c>
    </row>
    <row r="60" spans="1:30" s="4" customFormat="1" ht="14.25" customHeight="1" x14ac:dyDescent="0.25">
      <c r="A60" s="4" t="s">
        <v>89</v>
      </c>
      <c r="B60" s="55">
        <f t="shared" si="55"/>
        <v>7.640159259657807</v>
      </c>
      <c r="C60" s="55">
        <f t="shared" si="55"/>
        <v>9.5605082274526154</v>
      </c>
      <c r="D60" s="55">
        <f t="shared" si="55"/>
        <v>5.587711487088157</v>
      </c>
      <c r="F60" s="55">
        <f t="shared" si="56"/>
        <v>9.5483870967741939</v>
      </c>
      <c r="G60" s="55">
        <f t="shared" si="56"/>
        <v>10.993176648976497</v>
      </c>
      <c r="H60" s="55">
        <f t="shared" si="56"/>
        <v>7.6540755467196826</v>
      </c>
      <c r="J60" s="55">
        <f t="shared" si="57"/>
        <v>10.386857445680974</v>
      </c>
      <c r="K60" s="55">
        <f t="shared" si="57"/>
        <v>13.26530612244898</v>
      </c>
      <c r="L60" s="55">
        <f t="shared" si="57"/>
        <v>7.2767364939360535</v>
      </c>
      <c r="N60" s="55">
        <f t="shared" si="58"/>
        <v>9.1612135633551457</v>
      </c>
      <c r="O60" s="55">
        <f t="shared" si="58"/>
        <v>11.242603550295858</v>
      </c>
      <c r="P60" s="55">
        <f t="shared" si="58"/>
        <v>7.0574162679425827</v>
      </c>
      <c r="R60" s="55">
        <f t="shared" si="59"/>
        <v>4.7546012269938656</v>
      </c>
      <c r="S60" s="55">
        <f t="shared" si="59"/>
        <v>6.5015479876160995</v>
      </c>
      <c r="T60" s="55">
        <f t="shared" si="59"/>
        <v>3.0395136778115504</v>
      </c>
      <c r="V60" s="55">
        <f t="shared" si="60"/>
        <v>4.062229904926534</v>
      </c>
      <c r="W60" s="55">
        <f t="shared" si="60"/>
        <v>5.4290718038528896</v>
      </c>
      <c r="X60" s="55">
        <f t="shared" si="60"/>
        <v>2.7303754266211606</v>
      </c>
      <c r="Z60" s="55">
        <f t="shared" si="61"/>
        <v>3.0883919062832801</v>
      </c>
      <c r="AA60" s="55">
        <f t="shared" si="61"/>
        <v>3.6363636363636362</v>
      </c>
      <c r="AB60" s="55">
        <f t="shared" si="61"/>
        <v>2.6052104208416833</v>
      </c>
    </row>
    <row r="61" spans="1:30" s="4" customFormat="1" ht="14.25" customHeight="1" x14ac:dyDescent="0.25">
      <c r="A61" s="4" t="s">
        <v>91</v>
      </c>
      <c r="B61" s="55">
        <f t="shared" si="55"/>
        <v>6.2660051216389245</v>
      </c>
      <c r="C61" s="55">
        <f t="shared" si="55"/>
        <v>8.0525233349153602</v>
      </c>
      <c r="D61" s="55">
        <f t="shared" si="55"/>
        <v>4.4372469635627532</v>
      </c>
      <c r="F61" s="55">
        <f t="shared" si="56"/>
        <v>9.2093831450912251</v>
      </c>
      <c r="G61" s="55">
        <f t="shared" si="56"/>
        <v>11.044613710554952</v>
      </c>
      <c r="H61" s="55">
        <f t="shared" si="56"/>
        <v>7.1207430340557281</v>
      </c>
      <c r="J61" s="55">
        <f t="shared" si="57"/>
        <v>9.4080752646021164</v>
      </c>
      <c r="K61" s="55">
        <f t="shared" si="57"/>
        <v>11.252813203300825</v>
      </c>
      <c r="L61" s="55">
        <f t="shared" si="57"/>
        <v>7.389162561576355</v>
      </c>
      <c r="N61" s="55">
        <f t="shared" si="58"/>
        <v>5.3015564202334629</v>
      </c>
      <c r="O61" s="55">
        <f t="shared" si="58"/>
        <v>7.8354554358472095</v>
      </c>
      <c r="P61" s="55">
        <f t="shared" si="58"/>
        <v>2.8019323671497585</v>
      </c>
      <c r="R61" s="55">
        <f t="shared" si="59"/>
        <v>4.5910290237467022</v>
      </c>
      <c r="S61" s="55">
        <f t="shared" si="59"/>
        <v>6.5874730021598271</v>
      </c>
      <c r="T61" s="55">
        <f t="shared" si="59"/>
        <v>2.6831785345717232</v>
      </c>
      <c r="V61" s="55">
        <f t="shared" si="60"/>
        <v>1.2371134020618557</v>
      </c>
      <c r="W61" s="55">
        <f t="shared" si="60"/>
        <v>1.308139534883721</v>
      </c>
      <c r="X61" s="55">
        <f t="shared" si="60"/>
        <v>1.1734028683181226</v>
      </c>
      <c r="Z61" s="55">
        <f t="shared" si="61"/>
        <v>1.0128913443830572</v>
      </c>
      <c r="AA61" s="55">
        <f t="shared" si="61"/>
        <v>1.1650485436893203</v>
      </c>
      <c r="AB61" s="55">
        <f t="shared" si="61"/>
        <v>0.87565674255691772</v>
      </c>
    </row>
    <row r="62" spans="1:30" s="4" customFormat="1" ht="14.25" customHeight="1" x14ac:dyDescent="0.25">
      <c r="A62" s="4" t="s">
        <v>93</v>
      </c>
      <c r="B62" s="55">
        <f t="shared" si="55"/>
        <v>6.9540749673399658</v>
      </c>
      <c r="C62" s="55">
        <f t="shared" si="55"/>
        <v>8.5631947303417046</v>
      </c>
      <c r="D62" s="55">
        <f t="shared" si="55"/>
        <v>5.4192028274101709</v>
      </c>
      <c r="F62" s="55">
        <f t="shared" si="56"/>
        <v>8.3830104321907601</v>
      </c>
      <c r="G62" s="55">
        <f t="shared" si="56"/>
        <v>10.021786492374728</v>
      </c>
      <c r="H62" s="55">
        <f t="shared" si="56"/>
        <v>6.6564651874521807</v>
      </c>
      <c r="J62" s="55">
        <f t="shared" si="57"/>
        <v>11.393011010052657</v>
      </c>
      <c r="K62" s="55">
        <f t="shared" si="57"/>
        <v>12.330097087378642</v>
      </c>
      <c r="L62" s="55">
        <f t="shared" si="57"/>
        <v>10.48158640226629</v>
      </c>
      <c r="N62" s="55">
        <f t="shared" si="58"/>
        <v>7.5031525851197989</v>
      </c>
      <c r="O62" s="55">
        <f t="shared" si="58"/>
        <v>10.825439783491204</v>
      </c>
      <c r="P62" s="55">
        <f t="shared" si="58"/>
        <v>4.6044864226682405</v>
      </c>
      <c r="R62" s="55">
        <f t="shared" si="59"/>
        <v>4.1087231352718074</v>
      </c>
      <c r="S62" s="55">
        <f t="shared" si="59"/>
        <v>5.3524804177545686</v>
      </c>
      <c r="T62" s="55">
        <f t="shared" si="59"/>
        <v>2.9411764705882351</v>
      </c>
      <c r="V62" s="55">
        <f t="shared" si="60"/>
        <v>3.0927835051546393</v>
      </c>
      <c r="W62" s="55">
        <f t="shared" si="60"/>
        <v>4.1338582677165361</v>
      </c>
      <c r="X62" s="55">
        <f t="shared" si="60"/>
        <v>2.1466905187835419</v>
      </c>
      <c r="Z62" s="55">
        <f t="shared" si="61"/>
        <v>1.2725344644750796</v>
      </c>
      <c r="AA62" s="55">
        <f t="shared" si="61"/>
        <v>2.054794520547945</v>
      </c>
      <c r="AB62" s="55">
        <f t="shared" si="61"/>
        <v>0.59405940594059403</v>
      </c>
    </row>
    <row r="63" spans="1:30" s="4" customFormat="1" ht="14.25" customHeight="1" x14ac:dyDescent="0.25"/>
    <row r="64" spans="1:30" s="8" customFormat="1" ht="14.25" customHeight="1" x14ac:dyDescent="0.25">
      <c r="A64" s="8" t="s">
        <v>39</v>
      </c>
      <c r="B64" s="76">
        <f>+B21/AE21*100</f>
        <v>6.5943444223794128</v>
      </c>
      <c r="C64" s="76">
        <f>+C21/AF21*100</f>
        <v>8.0564784053156142</v>
      </c>
      <c r="D64" s="76">
        <f>+D21/AG21*100</f>
        <v>5.1668774934319348</v>
      </c>
      <c r="F64" s="76">
        <f>+F21/AI21*100</f>
        <v>9.4633216894252143</v>
      </c>
      <c r="G64" s="76">
        <f>+G21/AJ21*100</f>
        <v>11.009586578789694</v>
      </c>
      <c r="H64" s="76">
        <f>+H21/AK21*100</f>
        <v>7.7195945945945947</v>
      </c>
      <c r="J64" s="76">
        <f>+J21/AM21*100</f>
        <v>10.684051766079596</v>
      </c>
      <c r="K64" s="76">
        <f>+K21/AN21*100</f>
        <v>12.383665716999049</v>
      </c>
      <c r="L64" s="76">
        <f>+L21/AO21*100</f>
        <v>8.8986432561851547</v>
      </c>
      <c r="N64" s="76">
        <f>+N21/AQ21*100</f>
        <v>7.2800460034502592</v>
      </c>
      <c r="O64" s="76">
        <f>+O21/AR21*100</f>
        <v>8.8575970928912096</v>
      </c>
      <c r="P64" s="76">
        <f>+P21/AS21*100</f>
        <v>5.6616961789375582</v>
      </c>
      <c r="R64" s="76">
        <f>+R21/AU21*100</f>
        <v>5.5885850178359098</v>
      </c>
      <c r="S64" s="76">
        <f>+S21/AV21*100</f>
        <v>6.9858156028368796</v>
      </c>
      <c r="T64" s="76">
        <f>+T21/AW21*100</f>
        <v>4.3038800130420611</v>
      </c>
      <c r="V64" s="76">
        <f>+V21/AY21*100</f>
        <v>3.2955388364946483</v>
      </c>
      <c r="W64" s="76">
        <f>+W21/AZ21*100</f>
        <v>3.9972590223846507</v>
      </c>
      <c r="X64" s="76">
        <f>+X21/BA21*100</f>
        <v>2.6882783158727022</v>
      </c>
      <c r="Z64" s="76">
        <f>+Z21/BC21*100</f>
        <v>1.5456329735034346</v>
      </c>
      <c r="AA64" s="76">
        <f>+AA21/BD21*100</f>
        <v>2.1134296415195291</v>
      </c>
      <c r="AB64" s="76">
        <f>+AB21/BE21*100</f>
        <v>1.0647938377888537</v>
      </c>
    </row>
    <row r="65" spans="1:28" s="4" customFormat="1" ht="6" customHeight="1" x14ac:dyDescent="0.25">
      <c r="A65" s="26"/>
      <c r="B65" s="55"/>
      <c r="C65" s="55"/>
      <c r="D65" s="55"/>
      <c r="F65" s="55"/>
      <c r="G65" s="55"/>
      <c r="H65" s="55"/>
      <c r="J65" s="55"/>
      <c r="K65" s="55"/>
      <c r="L65" s="55"/>
      <c r="N65" s="55"/>
      <c r="O65" s="55"/>
      <c r="P65" s="55"/>
      <c r="R65" s="55"/>
      <c r="S65" s="55"/>
      <c r="T65" s="55"/>
      <c r="V65" s="55"/>
      <c r="W65" s="55"/>
      <c r="X65" s="55"/>
      <c r="Z65" s="55"/>
      <c r="AA65" s="55"/>
      <c r="AB65" s="55"/>
    </row>
    <row r="66" spans="1:28" s="4" customFormat="1" ht="14.25" customHeight="1" x14ac:dyDescent="0.25">
      <c r="A66" s="4" t="s">
        <v>81</v>
      </c>
      <c r="B66" s="55">
        <f t="shared" ref="B66:D72" si="62">+B23/AE23*100</f>
        <v>6.011465165521872</v>
      </c>
      <c r="C66" s="55">
        <f t="shared" si="62"/>
        <v>7.4658703071672354</v>
      </c>
      <c r="D66" s="55">
        <f t="shared" si="62"/>
        <v>4.6460398518073491</v>
      </c>
      <c r="F66" s="55">
        <f t="shared" ref="F66:H72" si="63">+F23/AI23*100</f>
        <v>10.513595166163142</v>
      </c>
      <c r="G66" s="55">
        <f t="shared" si="63"/>
        <v>12.543962485345839</v>
      </c>
      <c r="H66" s="55">
        <f t="shared" si="63"/>
        <v>8.3541147132169584</v>
      </c>
      <c r="J66" s="55">
        <f t="shared" ref="J66:L72" si="64">+J23/AM23*100</f>
        <v>8.1195079086115989</v>
      </c>
      <c r="K66" s="55">
        <f t="shared" si="64"/>
        <v>9.8930481283422473</v>
      </c>
      <c r="L66" s="55">
        <f t="shared" si="64"/>
        <v>6.1527057079318013</v>
      </c>
      <c r="N66" s="55">
        <f t="shared" ref="N66:P72" si="65">+N23/AQ23*100</f>
        <v>8.4473992960500599</v>
      </c>
      <c r="O66" s="55">
        <f t="shared" si="65"/>
        <v>9.1320754716981138</v>
      </c>
      <c r="P66" s="55">
        <f t="shared" si="65"/>
        <v>7.7110389610389616</v>
      </c>
      <c r="R66" s="55">
        <f t="shared" ref="R66:T72" si="66">+R23/AU23*100</f>
        <v>5.412494039103481</v>
      </c>
      <c r="S66" s="55">
        <f t="shared" si="66"/>
        <v>6.7005076142131985</v>
      </c>
      <c r="T66" s="55">
        <f t="shared" si="66"/>
        <v>4.2715827338129495</v>
      </c>
      <c r="V66" s="55">
        <f t="shared" ref="V66:X72" si="67">+V23/AY23*100</f>
        <v>3.1500742942050519</v>
      </c>
      <c r="W66" s="55">
        <f t="shared" si="67"/>
        <v>4.2752171008684039</v>
      </c>
      <c r="X66" s="55">
        <f t="shared" si="67"/>
        <v>2.2483940042826553</v>
      </c>
      <c r="Z66" s="55">
        <f t="shared" ref="Z66:AB72" si="68">+Z23/BC23*100</f>
        <v>1.1642949547218628</v>
      </c>
      <c r="AA66" s="55">
        <f t="shared" si="68"/>
        <v>1.519536903039074</v>
      </c>
      <c r="AB66" s="55">
        <f t="shared" si="68"/>
        <v>0.8771929824561403</v>
      </c>
    </row>
    <row r="67" spans="1:28" s="4" customFormat="1" ht="14.25" customHeight="1" x14ac:dyDescent="0.25">
      <c r="A67" s="4" t="s">
        <v>83</v>
      </c>
      <c r="B67" s="55">
        <f t="shared" si="62"/>
        <v>5.9421517608616723</v>
      </c>
      <c r="C67" s="55">
        <f t="shared" si="62"/>
        <v>7.4704142011834325</v>
      </c>
      <c r="D67" s="55">
        <f t="shared" si="62"/>
        <v>4.4687425719039702</v>
      </c>
      <c r="F67" s="55">
        <f t="shared" si="63"/>
        <v>9.6755833807626637</v>
      </c>
      <c r="G67" s="55">
        <f t="shared" si="63"/>
        <v>10.38961038961039</v>
      </c>
      <c r="H67" s="55">
        <f t="shared" si="63"/>
        <v>8.8835534213685481</v>
      </c>
      <c r="J67" s="55">
        <f t="shared" si="64"/>
        <v>10.332369942196532</v>
      </c>
      <c r="K67" s="55">
        <f t="shared" si="64"/>
        <v>13.314447592067987</v>
      </c>
      <c r="L67" s="55">
        <f t="shared" si="64"/>
        <v>7.227138643067847</v>
      </c>
      <c r="N67" s="55">
        <f t="shared" si="65"/>
        <v>6.7415730337078648</v>
      </c>
      <c r="O67" s="55">
        <f t="shared" si="65"/>
        <v>8.0536912751677843</v>
      </c>
      <c r="P67" s="55">
        <f t="shared" si="65"/>
        <v>5.3475935828877006</v>
      </c>
      <c r="R67" s="55">
        <f t="shared" si="66"/>
        <v>3.4282018111254851</v>
      </c>
      <c r="S67" s="55">
        <f t="shared" si="66"/>
        <v>4.6916890080428955</v>
      </c>
      <c r="T67" s="55">
        <f t="shared" si="66"/>
        <v>2.25</v>
      </c>
      <c r="V67" s="55">
        <f t="shared" si="67"/>
        <v>2.4883359253499222</v>
      </c>
      <c r="W67" s="55">
        <f t="shared" si="67"/>
        <v>3.484320557491289</v>
      </c>
      <c r="X67" s="55">
        <f t="shared" si="67"/>
        <v>1.6853932584269662</v>
      </c>
      <c r="Z67" s="55">
        <f t="shared" si="68"/>
        <v>1.323918799646955</v>
      </c>
      <c r="AA67" s="55">
        <f t="shared" si="68"/>
        <v>1.9607843137254901</v>
      </c>
      <c r="AB67" s="55">
        <f t="shared" si="68"/>
        <v>0.80256821829855529</v>
      </c>
    </row>
    <row r="68" spans="1:28" s="4" customFormat="1" ht="14.25" customHeight="1" x14ac:dyDescent="0.25">
      <c r="A68" s="4" t="s">
        <v>85</v>
      </c>
      <c r="B68" s="55">
        <f t="shared" si="62"/>
        <v>10.108158632661237</v>
      </c>
      <c r="C68" s="55">
        <f t="shared" si="62"/>
        <v>10.835675951955022</v>
      </c>
      <c r="D68" s="55">
        <f t="shared" si="62"/>
        <v>9.3120805369127524</v>
      </c>
      <c r="F68" s="55">
        <f t="shared" si="63"/>
        <v>9.5664143152099097</v>
      </c>
      <c r="G68" s="55">
        <f t="shared" si="63"/>
        <v>10.566037735849058</v>
      </c>
      <c r="H68" s="55">
        <f t="shared" si="63"/>
        <v>8.3586626139817621</v>
      </c>
      <c r="J68" s="55">
        <f t="shared" si="64"/>
        <v>18.510324483775811</v>
      </c>
      <c r="K68" s="55">
        <f t="shared" si="64"/>
        <v>18.948824343015215</v>
      </c>
      <c r="L68" s="55">
        <f t="shared" si="64"/>
        <v>18.009478672985782</v>
      </c>
      <c r="N68" s="55">
        <f t="shared" si="65"/>
        <v>8.5128205128205128</v>
      </c>
      <c r="O68" s="55">
        <f t="shared" si="65"/>
        <v>9.6153846153846168</v>
      </c>
      <c r="P68" s="55">
        <f t="shared" si="65"/>
        <v>7.2527472527472536</v>
      </c>
      <c r="R68" s="55">
        <f t="shared" si="66"/>
        <v>11.779935275080906</v>
      </c>
      <c r="S68" s="55">
        <f t="shared" si="66"/>
        <v>12.736443883984869</v>
      </c>
      <c r="T68" s="55">
        <f t="shared" si="66"/>
        <v>10.771276595744681</v>
      </c>
      <c r="V68" s="55">
        <f t="shared" si="67"/>
        <v>7.0410729253981561</v>
      </c>
      <c r="W68" s="55">
        <f t="shared" si="67"/>
        <v>6.7545304777594728</v>
      </c>
      <c r="X68" s="55">
        <f t="shared" si="67"/>
        <v>7.3378839590443681</v>
      </c>
      <c r="Z68" s="55">
        <f t="shared" si="68"/>
        <v>1.8614270941054809</v>
      </c>
      <c r="AA68" s="55">
        <f t="shared" si="68"/>
        <v>2.3157894736842106</v>
      </c>
      <c r="AB68" s="55">
        <f t="shared" si="68"/>
        <v>1.4227642276422763</v>
      </c>
    </row>
    <row r="69" spans="1:28" s="4" customFormat="1" ht="14.25" customHeight="1" x14ac:dyDescent="0.25">
      <c r="A69" s="4" t="s">
        <v>87</v>
      </c>
      <c r="B69" s="55">
        <f t="shared" si="62"/>
        <v>2.8227256382596191</v>
      </c>
      <c r="C69" s="55">
        <f t="shared" si="62"/>
        <v>3.374709076803724</v>
      </c>
      <c r="D69" s="55">
        <f t="shared" si="62"/>
        <v>2.3458445040214477</v>
      </c>
      <c r="F69" s="55">
        <f t="shared" si="63"/>
        <v>5.0228310502283104</v>
      </c>
      <c r="G69" s="55">
        <f t="shared" si="63"/>
        <v>6.7741935483870979</v>
      </c>
      <c r="H69" s="55">
        <f t="shared" si="63"/>
        <v>3.4582132564841501</v>
      </c>
      <c r="J69" s="55">
        <f t="shared" si="64"/>
        <v>4.7463175122749588</v>
      </c>
      <c r="K69" s="55">
        <f t="shared" si="64"/>
        <v>4.6511627906976747</v>
      </c>
      <c r="L69" s="55">
        <f t="shared" si="64"/>
        <v>4.838709677419355</v>
      </c>
      <c r="N69" s="55">
        <f t="shared" si="65"/>
        <v>1.9197207678883073</v>
      </c>
      <c r="O69" s="55">
        <f t="shared" si="65"/>
        <v>2.0618556701030926</v>
      </c>
      <c r="P69" s="55">
        <f t="shared" si="65"/>
        <v>1.773049645390071</v>
      </c>
      <c r="R69" s="55">
        <f t="shared" si="66"/>
        <v>3.301540719002201</v>
      </c>
      <c r="S69" s="55">
        <f t="shared" si="66"/>
        <v>3.7337662337662336</v>
      </c>
      <c r="T69" s="55">
        <f t="shared" si="66"/>
        <v>2.9451137884872822</v>
      </c>
      <c r="V69" s="55">
        <f t="shared" si="67"/>
        <v>1.3698630136986301</v>
      </c>
      <c r="W69" s="55">
        <f t="shared" si="67"/>
        <v>1.0544815465729349</v>
      </c>
      <c r="X69" s="55">
        <f t="shared" si="67"/>
        <v>1.6369047619047621</v>
      </c>
      <c r="Z69" s="55">
        <f t="shared" si="68"/>
        <v>1.9695613249776187</v>
      </c>
      <c r="AA69" s="55">
        <f t="shared" si="68"/>
        <v>3.4623217922606928</v>
      </c>
      <c r="AB69" s="55">
        <f t="shared" si="68"/>
        <v>0.79872204472843444</v>
      </c>
    </row>
    <row r="70" spans="1:28" s="4" customFormat="1" ht="14.25" customHeight="1" x14ac:dyDescent="0.25">
      <c r="A70" s="4" t="s">
        <v>89</v>
      </c>
      <c r="B70" s="55">
        <f t="shared" si="62"/>
        <v>8.5573324259952379</v>
      </c>
      <c r="C70" s="55">
        <f t="shared" si="62"/>
        <v>10.551948051948051</v>
      </c>
      <c r="D70" s="55">
        <f t="shared" si="62"/>
        <v>6.3616869192280197</v>
      </c>
      <c r="F70" s="55">
        <f t="shared" si="63"/>
        <v>10.192307692307692</v>
      </c>
      <c r="G70" s="55">
        <f t="shared" si="63"/>
        <v>10.939226519337018</v>
      </c>
      <c r="H70" s="55">
        <f t="shared" si="63"/>
        <v>9.1603053435114496</v>
      </c>
      <c r="J70" s="55">
        <f t="shared" si="64"/>
        <v>11.936560934891485</v>
      </c>
      <c r="K70" s="55">
        <f t="shared" si="64"/>
        <v>15.483870967741936</v>
      </c>
      <c r="L70" s="55">
        <f t="shared" si="64"/>
        <v>8.1314878892733553</v>
      </c>
      <c r="N70" s="55">
        <f t="shared" si="65"/>
        <v>9.9526066350710902</v>
      </c>
      <c r="O70" s="55">
        <f t="shared" si="65"/>
        <v>12.754158964879853</v>
      </c>
      <c r="P70" s="55">
        <f t="shared" si="65"/>
        <v>7.0038910505836576</v>
      </c>
      <c r="R70" s="55">
        <f t="shared" si="66"/>
        <v>5.6019070321811677</v>
      </c>
      <c r="S70" s="55">
        <f t="shared" si="66"/>
        <v>7.6009501187648461</v>
      </c>
      <c r="T70" s="55">
        <f t="shared" si="66"/>
        <v>3.5885167464114831</v>
      </c>
      <c r="V70" s="55">
        <f t="shared" si="67"/>
        <v>4.4412607449856738</v>
      </c>
      <c r="W70" s="55">
        <f t="shared" si="67"/>
        <v>5.8479532163742682</v>
      </c>
      <c r="X70" s="55">
        <f t="shared" si="67"/>
        <v>3.089887640449438</v>
      </c>
      <c r="Z70" s="55">
        <f t="shared" si="68"/>
        <v>3.4090909090909087</v>
      </c>
      <c r="AA70" s="55">
        <f t="shared" si="68"/>
        <v>3.5856573705179287</v>
      </c>
      <c r="AB70" s="55">
        <f t="shared" si="68"/>
        <v>3.2490974729241873</v>
      </c>
    </row>
    <row r="71" spans="1:28" s="4" customFormat="1" ht="14.25" customHeight="1" x14ac:dyDescent="0.25">
      <c r="A71" s="4" t="s">
        <v>91</v>
      </c>
      <c r="B71" s="55">
        <f t="shared" si="62"/>
        <v>6.2219649833598609</v>
      </c>
      <c r="C71" s="55">
        <f t="shared" si="62"/>
        <v>8.1158589045024385</v>
      </c>
      <c r="D71" s="55">
        <f t="shared" si="62"/>
        <v>4.2932242990654208</v>
      </c>
      <c r="F71" s="55">
        <f t="shared" si="63"/>
        <v>8.7403598971722367</v>
      </c>
      <c r="G71" s="55">
        <f t="shared" si="63"/>
        <v>11.111111111111111</v>
      </c>
      <c r="H71" s="55">
        <f t="shared" si="63"/>
        <v>6.0439560439560438</v>
      </c>
      <c r="J71" s="55">
        <f t="shared" si="64"/>
        <v>9.0579710144927539</v>
      </c>
      <c r="K71" s="55">
        <f t="shared" si="64"/>
        <v>10.56338028169014</v>
      </c>
      <c r="L71" s="55">
        <f t="shared" si="64"/>
        <v>7.4626865671641784</v>
      </c>
      <c r="N71" s="55">
        <f t="shared" si="65"/>
        <v>5.0905953408110438</v>
      </c>
      <c r="O71" s="55">
        <f t="shared" si="65"/>
        <v>7.381370826010544</v>
      </c>
      <c r="P71" s="55">
        <f t="shared" si="65"/>
        <v>2.8813559322033897</v>
      </c>
      <c r="R71" s="55">
        <f t="shared" si="66"/>
        <v>5.6764427625354781</v>
      </c>
      <c r="S71" s="55">
        <f t="shared" si="66"/>
        <v>8.6444007858546161</v>
      </c>
      <c r="T71" s="55">
        <f t="shared" si="66"/>
        <v>2.9197080291970803</v>
      </c>
      <c r="V71" s="55">
        <f t="shared" si="67"/>
        <v>1.4120667522464698</v>
      </c>
      <c r="W71" s="55">
        <f t="shared" si="67"/>
        <v>1.3192612137203166</v>
      </c>
      <c r="X71" s="55">
        <f t="shared" si="67"/>
        <v>1.5</v>
      </c>
      <c r="Z71" s="55">
        <f t="shared" si="68"/>
        <v>0.84602368866328259</v>
      </c>
      <c r="AA71" s="55">
        <f t="shared" si="68"/>
        <v>0.70175438596491224</v>
      </c>
      <c r="AB71" s="55">
        <f t="shared" si="68"/>
        <v>0.98039215686274506</v>
      </c>
    </row>
    <row r="72" spans="1:28" s="4" customFormat="1" ht="14.25" customHeight="1" x14ac:dyDescent="0.25">
      <c r="A72" s="4" t="s">
        <v>93</v>
      </c>
      <c r="B72" s="55">
        <f t="shared" si="62"/>
        <v>6.9122572002679172</v>
      </c>
      <c r="C72" s="55">
        <f t="shared" si="62"/>
        <v>8.3933518005540169</v>
      </c>
      <c r="D72" s="55">
        <f t="shared" si="62"/>
        <v>5.5252918287937742</v>
      </c>
      <c r="F72" s="55">
        <f t="shared" si="63"/>
        <v>9.0386624869383496</v>
      </c>
      <c r="G72" s="55">
        <f t="shared" si="63"/>
        <v>10.589410589410589</v>
      </c>
      <c r="H72" s="55">
        <f t="shared" si="63"/>
        <v>7.3384446878422782</v>
      </c>
      <c r="J72" s="55">
        <f t="shared" si="64"/>
        <v>11.709913506320692</v>
      </c>
      <c r="K72" s="55">
        <f t="shared" si="64"/>
        <v>12.411847672778562</v>
      </c>
      <c r="L72" s="55">
        <f t="shared" si="64"/>
        <v>11.083123425692696</v>
      </c>
      <c r="N72" s="55">
        <f t="shared" si="65"/>
        <v>6.6447908121410997</v>
      </c>
      <c r="O72" s="55">
        <f t="shared" si="65"/>
        <v>9.6256684491978604</v>
      </c>
      <c r="P72" s="55">
        <f t="shared" si="65"/>
        <v>4.1033434650455929</v>
      </c>
      <c r="R72" s="55">
        <f t="shared" si="66"/>
        <v>3.5772357723577239</v>
      </c>
      <c r="S72" s="55">
        <f t="shared" si="66"/>
        <v>4.6153846153846159</v>
      </c>
      <c r="T72" s="55">
        <f t="shared" si="66"/>
        <v>2.635658914728682</v>
      </c>
      <c r="V72" s="55">
        <f t="shared" si="67"/>
        <v>3.4285714285714288</v>
      </c>
      <c r="W72" s="55">
        <f t="shared" si="67"/>
        <v>4.6341463414634143</v>
      </c>
      <c r="X72" s="55">
        <f t="shared" si="67"/>
        <v>2.3655913978494625</v>
      </c>
      <c r="Z72" s="55">
        <f t="shared" si="68"/>
        <v>1.6574585635359116</v>
      </c>
      <c r="AA72" s="55">
        <f t="shared" si="68"/>
        <v>2.6162790697674421</v>
      </c>
      <c r="AB72" s="55">
        <f t="shared" si="68"/>
        <v>0.78947368421052633</v>
      </c>
    </row>
    <row r="73" spans="1:28" s="4" customFormat="1" ht="14.25" customHeight="1" x14ac:dyDescent="0.25"/>
    <row r="74" spans="1:28" s="8" customFormat="1" ht="14.25" customHeight="1" x14ac:dyDescent="0.25">
      <c r="A74" s="8" t="s">
        <v>40</v>
      </c>
      <c r="B74" s="76">
        <f>+B31/AE31*100</f>
        <v>7.1048321048321057</v>
      </c>
      <c r="C74" s="76">
        <f>+C31/AF31*100</f>
        <v>8.7678534818560792</v>
      </c>
      <c r="D74" s="76">
        <f>+D31/AG31*100</f>
        <v>5.4461181923522597</v>
      </c>
      <c r="F74" s="76">
        <f>+F31/AI31*100</f>
        <v>8.9181286549707597</v>
      </c>
      <c r="G74" s="76">
        <f>+G31/AJ31*100</f>
        <v>10.418768920282542</v>
      </c>
      <c r="H74" s="76">
        <f>+H31/AK31*100</f>
        <v>7.2471910112359552</v>
      </c>
      <c r="J74" s="76">
        <f>+J31/AM31*100</f>
        <v>10.026255333114539</v>
      </c>
      <c r="K74" s="76">
        <f>+K31/AN31*100</f>
        <v>11.882765211850908</v>
      </c>
      <c r="L74" s="76">
        <f>+L31/AO31*100</f>
        <v>8.0541455160744491</v>
      </c>
      <c r="N74" s="76">
        <f>+N31/AQ31*100</f>
        <v>7.4445838561271431</v>
      </c>
      <c r="O74" s="76">
        <f>+O31/AR31*100</f>
        <v>9.7394275950448534</v>
      </c>
      <c r="P74" s="76">
        <f>+P31/AS31*100</f>
        <v>5.2437525604260546</v>
      </c>
      <c r="R74" s="76">
        <f>+R31/AU31*100</f>
        <v>6.2176165803108807</v>
      </c>
      <c r="S74" s="76">
        <f>+S31/AV31*100</f>
        <v>7.7547339945897198</v>
      </c>
      <c r="T74" s="76">
        <f>+T31/AW31*100</f>
        <v>4.8053024026512015</v>
      </c>
      <c r="V74" s="76">
        <f>+V31/AY31*100</f>
        <v>2.9991431019708652</v>
      </c>
      <c r="W74" s="76">
        <f>+W31/AZ31*100</f>
        <v>4.0959625511995323</v>
      </c>
      <c r="X74" s="76">
        <f>+X31/BA31*100</f>
        <v>1.953125</v>
      </c>
      <c r="Z74" s="76">
        <f>+Z31/BC31*100</f>
        <v>1.8404907975460123</v>
      </c>
      <c r="AA74" s="76">
        <f>+AA31/BD31*100</f>
        <v>2.1394611727416799</v>
      </c>
      <c r="AB74" s="76">
        <f>+AB31/BE31*100</f>
        <v>1.5904572564612325</v>
      </c>
    </row>
    <row r="75" spans="1:28" s="4" customFormat="1" ht="6" customHeight="1" x14ac:dyDescent="0.25">
      <c r="A75" s="26"/>
      <c r="B75" s="55"/>
      <c r="C75" s="55"/>
      <c r="D75" s="55"/>
      <c r="F75" s="55"/>
      <c r="G75" s="55"/>
      <c r="H75" s="55"/>
      <c r="J75" s="55"/>
      <c r="K75" s="55"/>
      <c r="L75" s="55"/>
      <c r="N75" s="55"/>
      <c r="O75" s="55"/>
      <c r="P75" s="55"/>
      <c r="R75" s="55"/>
      <c r="S75" s="55"/>
      <c r="T75" s="55"/>
      <c r="V75" s="55"/>
      <c r="W75" s="55"/>
      <c r="X75" s="55"/>
      <c r="Z75" s="55"/>
      <c r="AA75" s="55"/>
      <c r="AB75" s="55"/>
    </row>
    <row r="76" spans="1:28" s="4" customFormat="1" ht="14.25" customHeight="1" x14ac:dyDescent="0.25">
      <c r="A76" s="4" t="s">
        <v>81</v>
      </c>
      <c r="B76" s="55">
        <f t="shared" ref="B76:D82" si="69">+B33/AE33*100</f>
        <v>7.8323108384458076</v>
      </c>
      <c r="C76" s="55">
        <f t="shared" si="69"/>
        <v>9.4429079415250889</v>
      </c>
      <c r="D76" s="55">
        <f t="shared" si="69"/>
        <v>6.1042814752013559</v>
      </c>
      <c r="F76" s="55">
        <f t="shared" ref="F76:H82" si="70">+F33/AI33*100</f>
        <v>9.7353497164461249</v>
      </c>
      <c r="G76" s="55">
        <f t="shared" si="70"/>
        <v>10.40650406504065</v>
      </c>
      <c r="H76" s="55">
        <f t="shared" si="70"/>
        <v>8.8036117381489838</v>
      </c>
      <c r="J76" s="55">
        <f t="shared" ref="J76:L82" si="71">+J33/AM33*100</f>
        <v>11.864406779661017</v>
      </c>
      <c r="K76" s="55">
        <f t="shared" si="71"/>
        <v>14.784394250513348</v>
      </c>
      <c r="L76" s="55">
        <f t="shared" si="71"/>
        <v>8.7527352297592991</v>
      </c>
      <c r="N76" s="55">
        <f t="shared" ref="N76:P82" si="72">+N33/AQ33*100</f>
        <v>8.5434173669467786</v>
      </c>
      <c r="O76" s="55">
        <f t="shared" si="72"/>
        <v>10.249307479224377</v>
      </c>
      <c r="P76" s="55">
        <f t="shared" si="72"/>
        <v>6.7988668555240803</v>
      </c>
      <c r="R76" s="55">
        <f t="shared" ref="R76:T82" si="73">+R33/AU33*100</f>
        <v>8.3243243243243246</v>
      </c>
      <c r="S76" s="55">
        <f t="shared" si="73"/>
        <v>10.267857142857142</v>
      </c>
      <c r="T76" s="55">
        <f t="shared" si="73"/>
        <v>6.498951781970649</v>
      </c>
      <c r="V76" s="55">
        <f t="shared" ref="V76:X82" si="74">+V33/AY33*100</f>
        <v>2.4781341107871722</v>
      </c>
      <c r="W76" s="55">
        <f t="shared" si="74"/>
        <v>4.0229885057471266</v>
      </c>
      <c r="X76" s="55">
        <f t="shared" si="74"/>
        <v>0.8875739644970414</v>
      </c>
      <c r="Z76" s="55">
        <f t="shared" ref="Z76:AB82" si="75">+Z33/BC33*100</f>
        <v>2.3090586145648313</v>
      </c>
      <c r="AA76" s="55">
        <f t="shared" si="75"/>
        <v>2.2058823529411766</v>
      </c>
      <c r="AB76" s="55">
        <f t="shared" si="75"/>
        <v>2.4054982817869419</v>
      </c>
    </row>
    <row r="77" spans="1:28" s="4" customFormat="1" ht="14.25" customHeight="1" x14ac:dyDescent="0.25">
      <c r="A77" s="4" t="s">
        <v>83</v>
      </c>
      <c r="B77" s="55">
        <f t="shared" si="69"/>
        <v>6.4591790708164192</v>
      </c>
      <c r="C77" s="55">
        <f t="shared" si="69"/>
        <v>8.2067432382363847</v>
      </c>
      <c r="D77" s="55">
        <f t="shared" si="69"/>
        <v>4.8004220151222086</v>
      </c>
      <c r="F77" s="55">
        <f t="shared" si="70"/>
        <v>7.5866803982148987</v>
      </c>
      <c r="G77" s="55">
        <f t="shared" si="70"/>
        <v>9.2061374249499668</v>
      </c>
      <c r="H77" s="55">
        <f t="shared" si="70"/>
        <v>5.8698727015558703</v>
      </c>
      <c r="J77" s="55">
        <f t="shared" si="71"/>
        <v>9.2505353319057821</v>
      </c>
      <c r="K77" s="55">
        <f t="shared" si="71"/>
        <v>10.589239965841161</v>
      </c>
      <c r="L77" s="55">
        <f t="shared" si="71"/>
        <v>7.9037800687285218</v>
      </c>
      <c r="N77" s="55">
        <f t="shared" si="72"/>
        <v>6.1488673139158578</v>
      </c>
      <c r="O77" s="55">
        <f t="shared" si="72"/>
        <v>8.7899543378995428</v>
      </c>
      <c r="P77" s="55">
        <f t="shared" si="72"/>
        <v>3.7832310838445808</v>
      </c>
      <c r="R77" s="55">
        <f t="shared" si="73"/>
        <v>6.3590320765334827</v>
      </c>
      <c r="S77" s="55">
        <f t="shared" si="73"/>
        <v>8.5080147965474726</v>
      </c>
      <c r="T77" s="55">
        <f t="shared" si="73"/>
        <v>4.5548654244306412</v>
      </c>
      <c r="V77" s="55">
        <f t="shared" si="74"/>
        <v>3.4348165495706482</v>
      </c>
      <c r="W77" s="55">
        <f t="shared" si="74"/>
        <v>4.9363057324840769</v>
      </c>
      <c r="X77" s="55">
        <f t="shared" si="74"/>
        <v>1.9908116385911179</v>
      </c>
      <c r="Z77" s="55">
        <f t="shared" si="75"/>
        <v>0.86486486486486491</v>
      </c>
      <c r="AA77" s="55">
        <f t="shared" si="75"/>
        <v>0.96852300242130751</v>
      </c>
      <c r="AB77" s="55">
        <f t="shared" si="75"/>
        <v>0.78125</v>
      </c>
    </row>
    <row r="78" spans="1:28" s="4" customFormat="1" ht="14.25" customHeight="1" x14ac:dyDescent="0.25">
      <c r="A78" s="4" t="s">
        <v>85</v>
      </c>
      <c r="B78" s="55">
        <f t="shared" si="69"/>
        <v>11.938382541720154</v>
      </c>
      <c r="C78" s="55">
        <f t="shared" si="69"/>
        <v>14.138817480719796</v>
      </c>
      <c r="D78" s="55">
        <f t="shared" si="69"/>
        <v>9.7435897435897445</v>
      </c>
      <c r="F78" s="55">
        <f t="shared" si="70"/>
        <v>15.09433962264151</v>
      </c>
      <c r="G78" s="55">
        <f t="shared" si="70"/>
        <v>22.972972972972975</v>
      </c>
      <c r="H78" s="55">
        <f t="shared" si="70"/>
        <v>8.235294117647058</v>
      </c>
      <c r="J78" s="55">
        <f t="shared" si="71"/>
        <v>18.120805369127517</v>
      </c>
      <c r="K78" s="55">
        <f t="shared" si="71"/>
        <v>22.368421052631579</v>
      </c>
      <c r="L78" s="55">
        <f t="shared" si="71"/>
        <v>13.698630136986301</v>
      </c>
      <c r="N78" s="55">
        <f t="shared" si="72"/>
        <v>11.510791366906476</v>
      </c>
      <c r="O78" s="55">
        <f t="shared" si="72"/>
        <v>11.688311688311687</v>
      </c>
      <c r="P78" s="55">
        <f t="shared" si="72"/>
        <v>11.29032258064516</v>
      </c>
      <c r="R78" s="55">
        <f t="shared" si="73"/>
        <v>13.475177304964539</v>
      </c>
      <c r="S78" s="55">
        <f t="shared" si="73"/>
        <v>10.526315789473683</v>
      </c>
      <c r="T78" s="55">
        <f t="shared" si="73"/>
        <v>16.923076923076923</v>
      </c>
      <c r="V78" s="55">
        <f t="shared" si="74"/>
        <v>3.9603960396039604</v>
      </c>
      <c r="W78" s="55">
        <f t="shared" si="74"/>
        <v>4.3478260869565215</v>
      </c>
      <c r="X78" s="55">
        <f t="shared" si="74"/>
        <v>3.6363636363636362</v>
      </c>
      <c r="Z78" s="55">
        <f t="shared" si="75"/>
        <v>3.3333333333333335</v>
      </c>
      <c r="AA78" s="55">
        <f t="shared" si="75"/>
        <v>5</v>
      </c>
      <c r="AB78" s="55">
        <f t="shared" si="75"/>
        <v>2</v>
      </c>
    </row>
    <row r="79" spans="1:28" s="4" customFormat="1" ht="14.25" customHeight="1" x14ac:dyDescent="0.25">
      <c r="A79" s="4" t="s">
        <v>87</v>
      </c>
      <c r="B79" s="55">
        <f t="shared" si="69"/>
        <v>14.473684210526317</v>
      </c>
      <c r="C79" s="55">
        <f t="shared" si="69"/>
        <v>14.2578125</v>
      </c>
      <c r="D79" s="55">
        <f t="shared" si="69"/>
        <v>14.673913043478262</v>
      </c>
      <c r="F79" s="55">
        <f t="shared" si="70"/>
        <v>17.094017094017094</v>
      </c>
      <c r="G79" s="55">
        <f t="shared" si="70"/>
        <v>15.300546448087433</v>
      </c>
      <c r="H79" s="55">
        <f t="shared" si="70"/>
        <v>19.047619047619047</v>
      </c>
      <c r="J79" s="55">
        <f t="shared" si="71"/>
        <v>11.818181818181818</v>
      </c>
      <c r="K79" s="55">
        <f t="shared" si="71"/>
        <v>11.881188118811881</v>
      </c>
      <c r="L79" s="55">
        <f t="shared" si="71"/>
        <v>11.76470588235294</v>
      </c>
      <c r="N79" s="55">
        <f t="shared" si="72"/>
        <v>15.135135135135137</v>
      </c>
      <c r="O79" s="55">
        <f t="shared" si="72"/>
        <v>16.129032258064516</v>
      </c>
      <c r="P79" s="55">
        <f t="shared" si="72"/>
        <v>14.130434782608695</v>
      </c>
      <c r="R79" s="55">
        <f t="shared" si="73"/>
        <v>11.940298507462686</v>
      </c>
      <c r="S79" s="55">
        <f t="shared" si="73"/>
        <v>13.333333333333334</v>
      </c>
      <c r="T79" s="55">
        <f t="shared" si="73"/>
        <v>10.810810810810811</v>
      </c>
      <c r="V79" s="55">
        <f t="shared" si="74"/>
        <v>13.20754716981132</v>
      </c>
      <c r="W79" s="55">
        <f t="shared" si="74"/>
        <v>11.76470588235294</v>
      </c>
      <c r="X79" s="55">
        <f t="shared" si="74"/>
        <v>14.545454545454545</v>
      </c>
      <c r="Z79" s="55">
        <f t="shared" si="75"/>
        <v>14.705882352941178</v>
      </c>
      <c r="AA79" s="55">
        <f t="shared" si="75"/>
        <v>16.666666666666664</v>
      </c>
      <c r="AB79" s="55">
        <f t="shared" si="75"/>
        <v>13.636363636363635</v>
      </c>
    </row>
    <row r="80" spans="1:28" s="4" customFormat="1" ht="14.25" customHeight="1" x14ac:dyDescent="0.25">
      <c r="A80" s="4" t="s">
        <v>89</v>
      </c>
      <c r="B80" s="55">
        <f t="shared" si="69"/>
        <v>6.061493411420205</v>
      </c>
      <c r="C80" s="55">
        <f t="shared" si="69"/>
        <v>7.7861708309122601</v>
      </c>
      <c r="D80" s="55">
        <f t="shared" si="69"/>
        <v>4.3093270365997638</v>
      </c>
      <c r="F80" s="55">
        <f t="shared" si="70"/>
        <v>8.235294117647058</v>
      </c>
      <c r="G80" s="55">
        <f t="shared" si="70"/>
        <v>11.111111111111111</v>
      </c>
      <c r="H80" s="55">
        <f t="shared" si="70"/>
        <v>4.8433048433048427</v>
      </c>
      <c r="J80" s="55">
        <f t="shared" si="71"/>
        <v>7.6923076923076925</v>
      </c>
      <c r="K80" s="55">
        <f t="shared" si="71"/>
        <v>9.4444444444444446</v>
      </c>
      <c r="L80" s="55">
        <f t="shared" si="71"/>
        <v>5.7750759878419453</v>
      </c>
      <c r="N80" s="55">
        <f t="shared" si="72"/>
        <v>7.8274760383386583</v>
      </c>
      <c r="O80" s="55">
        <f t="shared" si="72"/>
        <v>8.5526315789473681</v>
      </c>
      <c r="P80" s="55">
        <f t="shared" si="72"/>
        <v>7.1428571428571423</v>
      </c>
      <c r="R80" s="55">
        <f t="shared" si="73"/>
        <v>3.225806451612903</v>
      </c>
      <c r="S80" s="55">
        <f t="shared" si="73"/>
        <v>4.4444444444444446</v>
      </c>
      <c r="T80" s="55">
        <f t="shared" si="73"/>
        <v>2.083333333333333</v>
      </c>
      <c r="V80" s="55">
        <f t="shared" si="74"/>
        <v>3.4858387799564272</v>
      </c>
      <c r="W80" s="55">
        <f t="shared" si="74"/>
        <v>4.8034934497816595</v>
      </c>
      <c r="X80" s="55">
        <f t="shared" si="74"/>
        <v>2.1739130434782608</v>
      </c>
      <c r="Z80" s="55">
        <f t="shared" si="75"/>
        <v>2.6763990267639901</v>
      </c>
      <c r="AA80" s="55">
        <f t="shared" si="75"/>
        <v>3.7037037037037033</v>
      </c>
      <c r="AB80" s="55">
        <f t="shared" si="75"/>
        <v>1.8018018018018018</v>
      </c>
    </row>
    <row r="81" spans="1:30" s="4" customFormat="1" ht="14.25" customHeight="1" x14ac:dyDescent="0.25">
      <c r="A81" s="4" t="s">
        <v>91</v>
      </c>
      <c r="B81" s="55">
        <f t="shared" si="69"/>
        <v>6.3205013428827215</v>
      </c>
      <c r="C81" s="55">
        <f t="shared" si="69"/>
        <v>7.9745942131263234</v>
      </c>
      <c r="D81" s="55">
        <f t="shared" si="69"/>
        <v>4.6165030897855326</v>
      </c>
      <c r="F81" s="55">
        <f t="shared" si="70"/>
        <v>9.8143236074270561</v>
      </c>
      <c r="G81" s="55">
        <f t="shared" si="70"/>
        <v>10.95890410958904</v>
      </c>
      <c r="H81" s="55">
        <f t="shared" si="70"/>
        <v>8.5106382978723403</v>
      </c>
      <c r="J81" s="55">
        <f t="shared" si="71"/>
        <v>9.8206660973526905</v>
      </c>
      <c r="K81" s="55">
        <f t="shared" si="71"/>
        <v>12.038523274478331</v>
      </c>
      <c r="L81" s="55">
        <f t="shared" si="71"/>
        <v>7.2992700729926998</v>
      </c>
      <c r="N81" s="55">
        <f t="shared" si="72"/>
        <v>5.574136008918618</v>
      </c>
      <c r="O81" s="55">
        <f t="shared" si="72"/>
        <v>8.4070796460176993</v>
      </c>
      <c r="P81" s="55">
        <f t="shared" si="72"/>
        <v>2.696629213483146</v>
      </c>
      <c r="R81" s="55">
        <f t="shared" si="73"/>
        <v>3.2219570405727929</v>
      </c>
      <c r="S81" s="55">
        <f t="shared" si="73"/>
        <v>4.0767386091127102</v>
      </c>
      <c r="T81" s="55">
        <f t="shared" si="73"/>
        <v>2.3752969121140142</v>
      </c>
      <c r="V81" s="55">
        <f t="shared" si="74"/>
        <v>1.0355029585798818</v>
      </c>
      <c r="W81" s="55">
        <f t="shared" si="74"/>
        <v>1.2944983818770228</v>
      </c>
      <c r="X81" s="55">
        <f t="shared" si="74"/>
        <v>0.81743869209809261</v>
      </c>
      <c r="Z81" s="55">
        <f t="shared" si="75"/>
        <v>1.2121212121212122</v>
      </c>
      <c r="AA81" s="55">
        <f t="shared" si="75"/>
        <v>1.7391304347826086</v>
      </c>
      <c r="AB81" s="55">
        <f t="shared" si="75"/>
        <v>0.75471698113207553</v>
      </c>
    </row>
    <row r="82" spans="1:30" s="4" customFormat="1" ht="14.25" customHeight="1" thickBot="1" x14ac:dyDescent="0.3">
      <c r="A82" s="54" t="s">
        <v>93</v>
      </c>
      <c r="B82" s="69">
        <f t="shared" si="69"/>
        <v>7.0796460176991154</v>
      </c>
      <c r="C82" s="69">
        <f t="shared" si="69"/>
        <v>9.0544871794871788</v>
      </c>
      <c r="D82" s="69">
        <f t="shared" si="69"/>
        <v>5.0888529886914373</v>
      </c>
      <c r="E82" s="54"/>
      <c r="F82" s="69">
        <f t="shared" si="70"/>
        <v>6.7532467532467528</v>
      </c>
      <c r="G82" s="69">
        <f t="shared" si="70"/>
        <v>8.5106382978723403</v>
      </c>
      <c r="H82" s="69">
        <f t="shared" si="70"/>
        <v>5.0761421319796955</v>
      </c>
      <c r="I82" s="54"/>
      <c r="J82" s="69">
        <f t="shared" si="71"/>
        <v>10.580204778156997</v>
      </c>
      <c r="K82" s="69">
        <f t="shared" si="71"/>
        <v>12.149532710280374</v>
      </c>
      <c r="L82" s="69">
        <f t="shared" si="71"/>
        <v>8.6792452830188669</v>
      </c>
      <c r="M82" s="54"/>
      <c r="N82" s="69">
        <f t="shared" si="72"/>
        <v>10.354223433242508</v>
      </c>
      <c r="O82" s="69">
        <f t="shared" si="72"/>
        <v>14.606741573033707</v>
      </c>
      <c r="P82" s="69">
        <f t="shared" si="72"/>
        <v>6.3492063492063489</v>
      </c>
      <c r="Q82" s="54"/>
      <c r="R82" s="69">
        <f t="shared" si="73"/>
        <v>5.9659090909090908</v>
      </c>
      <c r="S82" s="69">
        <f t="shared" si="73"/>
        <v>7.7348066298342539</v>
      </c>
      <c r="T82" s="69">
        <f t="shared" si="73"/>
        <v>4.0935672514619883</v>
      </c>
      <c r="U82" s="54"/>
      <c r="V82" s="69">
        <f t="shared" si="74"/>
        <v>1.5625</v>
      </c>
      <c r="W82" s="69">
        <f t="shared" si="74"/>
        <v>2.0408163265306123</v>
      </c>
      <c r="X82" s="69">
        <f t="shared" si="74"/>
        <v>1.0638297872340425</v>
      </c>
      <c r="Y82" s="54"/>
      <c r="Z82" s="69">
        <f t="shared" si="75"/>
        <v>0</v>
      </c>
      <c r="AA82" s="69">
        <f t="shared" si="75"/>
        <v>0</v>
      </c>
      <c r="AB82" s="69">
        <f t="shared" si="75"/>
        <v>0</v>
      </c>
    </row>
    <row r="83" spans="1:30" ht="14.25" customHeight="1" x14ac:dyDescent="0.25">
      <c r="A83" s="314" t="s">
        <v>140</v>
      </c>
      <c r="B83" s="314"/>
      <c r="C83" s="314"/>
      <c r="D83" s="314"/>
      <c r="E83" s="314"/>
      <c r="F83" s="314"/>
      <c r="G83" s="314"/>
      <c r="H83" s="314"/>
      <c r="I83" s="314"/>
      <c r="J83" s="314"/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D83" s="24"/>
    </row>
    <row r="84" spans="1:30" ht="12" x14ac:dyDescent="0.25">
      <c r="A84" s="328" t="s">
        <v>116</v>
      </c>
      <c r="B84" s="328"/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D84" s="24"/>
    </row>
    <row r="85" spans="1:30" x14ac:dyDescent="0.25">
      <c r="AD85" s="24"/>
    </row>
    <row r="86" spans="1:30" x14ac:dyDescent="0.25">
      <c r="AD86" s="24"/>
    </row>
    <row r="87" spans="1:30" x14ac:dyDescent="0.25">
      <c r="AD87" s="24"/>
    </row>
    <row r="88" spans="1:30" x14ac:dyDescent="0.25">
      <c r="AD88" s="24"/>
    </row>
    <row r="89" spans="1:30" x14ac:dyDescent="0.25">
      <c r="AD89" s="24"/>
    </row>
    <row r="90" spans="1:30" x14ac:dyDescent="0.25">
      <c r="AD90" s="24"/>
    </row>
    <row r="91" spans="1:30" x14ac:dyDescent="0.25">
      <c r="AD91" s="24"/>
    </row>
    <row r="92" spans="1:30" x14ac:dyDescent="0.25">
      <c r="AD92" s="24"/>
    </row>
    <row r="93" spans="1:30" x14ac:dyDescent="0.25">
      <c r="AD93" s="24"/>
    </row>
    <row r="94" spans="1:30" x14ac:dyDescent="0.25">
      <c r="AD94" s="24"/>
    </row>
    <row r="95" spans="1:30" x14ac:dyDescent="0.25">
      <c r="AD95" s="24"/>
    </row>
    <row r="96" spans="1:30" x14ac:dyDescent="0.25">
      <c r="AD96" s="24"/>
    </row>
    <row r="97" spans="30:30" x14ac:dyDescent="0.25">
      <c r="AD97" s="24"/>
    </row>
    <row r="98" spans="30:30" x14ac:dyDescent="0.25">
      <c r="AD98" s="24"/>
    </row>
    <row r="99" spans="30:30" x14ac:dyDescent="0.25">
      <c r="AD99" s="24"/>
    </row>
    <row r="100" spans="30:30" x14ac:dyDescent="0.25">
      <c r="AD100" s="24"/>
    </row>
    <row r="101" spans="30:30" x14ac:dyDescent="0.25">
      <c r="AD101" s="24"/>
    </row>
    <row r="102" spans="30:30" x14ac:dyDescent="0.25">
      <c r="AD102" s="24"/>
    </row>
    <row r="103" spans="30:30" x14ac:dyDescent="0.25">
      <c r="AD103" s="24"/>
    </row>
    <row r="104" spans="30:30" x14ac:dyDescent="0.25">
      <c r="AD104" s="24"/>
    </row>
    <row r="105" spans="30:30" x14ac:dyDescent="0.25">
      <c r="AD105" s="24"/>
    </row>
    <row r="106" spans="30:30" x14ac:dyDescent="0.25">
      <c r="AD106" s="24"/>
    </row>
    <row r="107" spans="30:30" x14ac:dyDescent="0.25">
      <c r="AD107" s="24"/>
    </row>
    <row r="108" spans="30:30" x14ac:dyDescent="0.25">
      <c r="AD108" s="24"/>
    </row>
    <row r="109" spans="30:30" x14ac:dyDescent="0.25">
      <c r="AD109" s="24"/>
    </row>
    <row r="110" spans="30:30" x14ac:dyDescent="0.25">
      <c r="AD110" s="24"/>
    </row>
    <row r="111" spans="30:30" x14ac:dyDescent="0.25">
      <c r="AD111" s="24"/>
    </row>
    <row r="112" spans="30:30" x14ac:dyDescent="0.25">
      <c r="AD112" s="24"/>
    </row>
    <row r="113" spans="30:30" x14ac:dyDescent="0.25">
      <c r="AD113" s="24"/>
    </row>
    <row r="114" spans="30:30" x14ac:dyDescent="0.25">
      <c r="AD114" s="24"/>
    </row>
    <row r="115" spans="30:30" x14ac:dyDescent="0.25">
      <c r="AD115" s="24"/>
    </row>
    <row r="116" spans="30:30" x14ac:dyDescent="0.25">
      <c r="AD116" s="24"/>
    </row>
    <row r="117" spans="30:30" x14ac:dyDescent="0.25">
      <c r="AD117" s="24"/>
    </row>
    <row r="118" spans="30:30" x14ac:dyDescent="0.25">
      <c r="AD118" s="24"/>
    </row>
    <row r="119" spans="30:30" x14ac:dyDescent="0.25">
      <c r="AD119" s="24"/>
    </row>
    <row r="120" spans="30:30" x14ac:dyDescent="0.25">
      <c r="AD120" s="24"/>
    </row>
    <row r="121" spans="30:30" x14ac:dyDescent="0.25">
      <c r="AD121" s="24"/>
    </row>
    <row r="122" spans="30:30" x14ac:dyDescent="0.25">
      <c r="AD122" s="24"/>
    </row>
    <row r="123" spans="30:30" x14ac:dyDescent="0.25">
      <c r="AD123" s="24"/>
    </row>
    <row r="124" spans="30:30" x14ac:dyDescent="0.25">
      <c r="AD124" s="24"/>
    </row>
    <row r="125" spans="30:30" x14ac:dyDescent="0.25">
      <c r="AD125" s="24"/>
    </row>
    <row r="126" spans="30:30" x14ac:dyDescent="0.25">
      <c r="AD126" s="24"/>
    </row>
    <row r="127" spans="30:30" x14ac:dyDescent="0.25">
      <c r="AD127" s="24"/>
    </row>
    <row r="128" spans="30:30" x14ac:dyDescent="0.25">
      <c r="AD128" s="24"/>
    </row>
    <row r="129" spans="30:30" x14ac:dyDescent="0.25">
      <c r="AD129" s="24"/>
    </row>
    <row r="130" spans="30:30" x14ac:dyDescent="0.25">
      <c r="AD130" s="24"/>
    </row>
    <row r="131" spans="30:30" x14ac:dyDescent="0.25">
      <c r="AD131" s="24"/>
    </row>
    <row r="132" spans="30:30" x14ac:dyDescent="0.25">
      <c r="AD132" s="24"/>
    </row>
    <row r="133" spans="30:30" x14ac:dyDescent="0.25">
      <c r="AD133" s="24"/>
    </row>
    <row r="134" spans="30:30" x14ac:dyDescent="0.25">
      <c r="AD134" s="24"/>
    </row>
    <row r="135" spans="30:30" x14ac:dyDescent="0.25">
      <c r="AD135" s="24"/>
    </row>
    <row r="136" spans="30:30" x14ac:dyDescent="0.25">
      <c r="AD136" s="24"/>
    </row>
    <row r="137" spans="30:30" x14ac:dyDescent="0.25">
      <c r="AD137" s="24"/>
    </row>
    <row r="138" spans="30:30" x14ac:dyDescent="0.25">
      <c r="AD138" s="24"/>
    </row>
    <row r="139" spans="30:30" x14ac:dyDescent="0.25">
      <c r="AD139" s="24"/>
    </row>
    <row r="140" spans="30:30" x14ac:dyDescent="0.25">
      <c r="AD140" s="24"/>
    </row>
    <row r="141" spans="30:30" x14ac:dyDescent="0.25">
      <c r="AD141" s="24"/>
    </row>
    <row r="142" spans="30:30" x14ac:dyDescent="0.25">
      <c r="AD142" s="24"/>
    </row>
    <row r="143" spans="30:30" x14ac:dyDescent="0.25">
      <c r="AD143" s="24"/>
    </row>
    <row r="144" spans="30:30" x14ac:dyDescent="0.25">
      <c r="AD144" s="24"/>
    </row>
    <row r="145" spans="30:30" x14ac:dyDescent="0.25">
      <c r="AD145" s="24"/>
    </row>
    <row r="146" spans="30:30" x14ac:dyDescent="0.25">
      <c r="AD146" s="24"/>
    </row>
    <row r="147" spans="30:30" x14ac:dyDescent="0.25">
      <c r="AD147" s="24"/>
    </row>
    <row r="148" spans="30:30" x14ac:dyDescent="0.25">
      <c r="AD148" s="24"/>
    </row>
    <row r="149" spans="30:30" x14ac:dyDescent="0.25">
      <c r="AD149" s="24"/>
    </row>
    <row r="150" spans="30:30" x14ac:dyDescent="0.25">
      <c r="AD150" s="24"/>
    </row>
    <row r="151" spans="30:30" x14ac:dyDescent="0.25">
      <c r="AD151" s="24"/>
    </row>
    <row r="152" spans="30:30" x14ac:dyDescent="0.25">
      <c r="AD152" s="24"/>
    </row>
    <row r="153" spans="30:30" x14ac:dyDescent="0.25">
      <c r="AD153" s="24"/>
    </row>
    <row r="154" spans="30:30" x14ac:dyDescent="0.25">
      <c r="AD154" s="24"/>
    </row>
    <row r="155" spans="30:30" x14ac:dyDescent="0.25">
      <c r="AD155" s="24"/>
    </row>
    <row r="156" spans="30:30" x14ac:dyDescent="0.25">
      <c r="AD156" s="24"/>
    </row>
    <row r="157" spans="30:30" x14ac:dyDescent="0.25">
      <c r="AD157" s="24"/>
    </row>
    <row r="158" spans="30:30" x14ac:dyDescent="0.25">
      <c r="AD158" s="24"/>
    </row>
    <row r="159" spans="30:30" x14ac:dyDescent="0.25">
      <c r="AD159" s="24"/>
    </row>
    <row r="160" spans="30:30" x14ac:dyDescent="0.25">
      <c r="AD160" s="24"/>
    </row>
    <row r="161" spans="30:30" x14ac:dyDescent="0.25">
      <c r="AD161" s="24"/>
    </row>
    <row r="162" spans="30:30" x14ac:dyDescent="0.25">
      <c r="AD162" s="24"/>
    </row>
    <row r="163" spans="30:30" x14ac:dyDescent="0.25">
      <c r="AD163" s="24"/>
    </row>
    <row r="164" spans="30:30" x14ac:dyDescent="0.25">
      <c r="AD164" s="24"/>
    </row>
    <row r="165" spans="30:30" x14ac:dyDescent="0.25">
      <c r="AD165" s="24"/>
    </row>
    <row r="166" spans="30:30" x14ac:dyDescent="0.25">
      <c r="AD166" s="24"/>
    </row>
    <row r="167" spans="30:30" x14ac:dyDescent="0.25">
      <c r="AD167" s="24"/>
    </row>
    <row r="168" spans="30:30" x14ac:dyDescent="0.25">
      <c r="AD168" s="24"/>
    </row>
    <row r="169" spans="30:30" x14ac:dyDescent="0.25">
      <c r="AD169" s="24"/>
    </row>
    <row r="170" spans="30:30" x14ac:dyDescent="0.25">
      <c r="AD170" s="24"/>
    </row>
    <row r="171" spans="30:30" x14ac:dyDescent="0.25">
      <c r="AD171" s="24"/>
    </row>
    <row r="172" spans="30:30" x14ac:dyDescent="0.25">
      <c r="AD172" s="24"/>
    </row>
    <row r="173" spans="30:30" x14ac:dyDescent="0.25">
      <c r="AD173" s="24"/>
    </row>
    <row r="174" spans="30:30" x14ac:dyDescent="0.25">
      <c r="AD174" s="24"/>
    </row>
    <row r="175" spans="30:30" x14ac:dyDescent="0.25">
      <c r="AD175" s="24"/>
    </row>
    <row r="176" spans="30:30" x14ac:dyDescent="0.25">
      <c r="AD176" s="24"/>
    </row>
    <row r="177" spans="30:30" x14ac:dyDescent="0.25">
      <c r="AD177" s="24"/>
    </row>
    <row r="178" spans="30:30" x14ac:dyDescent="0.25">
      <c r="AD178" s="24"/>
    </row>
    <row r="179" spans="30:30" x14ac:dyDescent="0.25">
      <c r="AD179" s="24"/>
    </row>
    <row r="180" spans="30:30" x14ac:dyDescent="0.25">
      <c r="AD180" s="24"/>
    </row>
    <row r="181" spans="30:30" x14ac:dyDescent="0.25">
      <c r="AD181" s="24"/>
    </row>
    <row r="182" spans="30:30" x14ac:dyDescent="0.25">
      <c r="AD182" s="24"/>
    </row>
    <row r="183" spans="30:30" x14ac:dyDescent="0.25">
      <c r="AD183" s="24"/>
    </row>
    <row r="184" spans="30:30" x14ac:dyDescent="0.25">
      <c r="AD184" s="24"/>
    </row>
    <row r="185" spans="30:30" x14ac:dyDescent="0.25">
      <c r="AD185" s="24"/>
    </row>
    <row r="186" spans="30:30" x14ac:dyDescent="0.25">
      <c r="AD186" s="24"/>
    </row>
    <row r="187" spans="30:30" x14ac:dyDescent="0.25">
      <c r="AD187" s="24"/>
    </row>
    <row r="188" spans="30:30" x14ac:dyDescent="0.25">
      <c r="AD188" s="24"/>
    </row>
    <row r="189" spans="30:30" x14ac:dyDescent="0.25">
      <c r="AD189" s="24"/>
    </row>
    <row r="190" spans="30:30" x14ac:dyDescent="0.25">
      <c r="AD190" s="24"/>
    </row>
    <row r="191" spans="30:30" x14ac:dyDescent="0.25">
      <c r="AD191" s="24"/>
    </row>
    <row r="192" spans="30:30" x14ac:dyDescent="0.25">
      <c r="AD192" s="24"/>
    </row>
    <row r="193" spans="30:30" x14ac:dyDescent="0.25">
      <c r="AD193" s="24"/>
    </row>
    <row r="194" spans="30:30" x14ac:dyDescent="0.25">
      <c r="AD194" s="24"/>
    </row>
    <row r="195" spans="30:30" x14ac:dyDescent="0.25">
      <c r="AD195" s="24"/>
    </row>
    <row r="196" spans="30:30" x14ac:dyDescent="0.25">
      <c r="AD196" s="24"/>
    </row>
    <row r="197" spans="30:30" x14ac:dyDescent="0.25">
      <c r="AD197" s="24"/>
    </row>
    <row r="198" spans="30:30" x14ac:dyDescent="0.25">
      <c r="AD198" s="24"/>
    </row>
    <row r="199" spans="30:30" x14ac:dyDescent="0.25">
      <c r="AD199" s="24"/>
    </row>
    <row r="200" spans="30:30" x14ac:dyDescent="0.25">
      <c r="AD200" s="24"/>
    </row>
    <row r="201" spans="30:30" x14ac:dyDescent="0.25">
      <c r="AD201" s="24"/>
    </row>
    <row r="202" spans="30:30" x14ac:dyDescent="0.25">
      <c r="AD202" s="24"/>
    </row>
    <row r="203" spans="30:30" x14ac:dyDescent="0.25">
      <c r="AD203" s="24"/>
    </row>
    <row r="204" spans="30:30" x14ac:dyDescent="0.25">
      <c r="AD204" s="24"/>
    </row>
    <row r="205" spans="30:30" x14ac:dyDescent="0.25">
      <c r="AD205" s="24"/>
    </row>
    <row r="206" spans="30:30" x14ac:dyDescent="0.25">
      <c r="AD206" s="24"/>
    </row>
    <row r="207" spans="30:30" x14ac:dyDescent="0.25">
      <c r="AD207" s="24"/>
    </row>
    <row r="208" spans="30:30" x14ac:dyDescent="0.25">
      <c r="AD208" s="24"/>
    </row>
  </sheetData>
  <mergeCells count="46">
    <mergeCell ref="A45:AB45"/>
    <mergeCell ref="Z51:AB51"/>
    <mergeCell ref="A84:AB84"/>
    <mergeCell ref="A49:AB49"/>
    <mergeCell ref="A51:A52"/>
    <mergeCell ref="B51:D51"/>
    <mergeCell ref="F51:H51"/>
    <mergeCell ref="J51:L51"/>
    <mergeCell ref="N51:P51"/>
    <mergeCell ref="R51:T51"/>
    <mergeCell ref="V51:X51"/>
    <mergeCell ref="A1:AB1"/>
    <mergeCell ref="A2:AB2"/>
    <mergeCell ref="A3:AB3"/>
    <mergeCell ref="A4:AB4"/>
    <mergeCell ref="A5:AB5"/>
    <mergeCell ref="A6:AB6"/>
    <mergeCell ref="A8:A9"/>
    <mergeCell ref="A40:AB40"/>
    <mergeCell ref="A41:AB41"/>
    <mergeCell ref="A83:AB83"/>
    <mergeCell ref="B8:D8"/>
    <mergeCell ref="F8:H8"/>
    <mergeCell ref="J8:L8"/>
    <mergeCell ref="N8:P8"/>
    <mergeCell ref="A46:AB46"/>
    <mergeCell ref="A47:AB47"/>
    <mergeCell ref="A48:AB48"/>
    <mergeCell ref="R8:T8"/>
    <mergeCell ref="V8:X8"/>
    <mergeCell ref="Z8:AB8"/>
    <mergeCell ref="A44:AB44"/>
    <mergeCell ref="AD2:BE2"/>
    <mergeCell ref="AD3:BE3"/>
    <mergeCell ref="AD4:BE4"/>
    <mergeCell ref="AD5:BE5"/>
    <mergeCell ref="AD6:BE6"/>
    <mergeCell ref="AD7:BE7"/>
    <mergeCell ref="AD8:AD9"/>
    <mergeCell ref="AE8:AG8"/>
    <mergeCell ref="AI8:AK8"/>
    <mergeCell ref="AM8:AO8"/>
    <mergeCell ref="AQ8:AS8"/>
    <mergeCell ref="AU8:AW8"/>
    <mergeCell ref="AY8:BA8"/>
    <mergeCell ref="BC8:BE8"/>
  </mergeCells>
  <hyperlinks>
    <hyperlink ref="BG1" r:id="rId1" location="INDICE!A1"/>
    <hyperlink ref="BG43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9" fitToHeight="2" orientation="landscape" r:id="rId3"/>
  <headerFooter alignWithMargins="0"/>
  <rowBreaks count="1" manualBreakCount="1">
    <brk id="40" max="2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9"/>
  <sheetViews>
    <sheetView zoomScaleNormal="100" zoomScaleSheetLayoutView="100" workbookViewId="0">
      <selection activeCell="BF7" sqref="BF7"/>
    </sheetView>
  </sheetViews>
  <sheetFormatPr baseColWidth="10" defaultRowHeight="12.75" x14ac:dyDescent="0.25"/>
  <cols>
    <col min="1" max="1" width="16.5703125" style="4" bestFit="1" customWidth="1"/>
    <col min="2" max="2" width="7.28515625" style="4" customWidth="1"/>
    <col min="3" max="3" width="6.85546875" style="4" customWidth="1"/>
    <col min="4" max="4" width="6" style="4" bestFit="1" customWidth="1"/>
    <col min="5" max="5" width="1.7109375" style="4" customWidth="1"/>
    <col min="6" max="6" width="6" style="4" bestFit="1" customWidth="1"/>
    <col min="7" max="8" width="5.42578125" style="4" customWidth="1"/>
    <col min="9" max="9" width="1.7109375" style="4" customWidth="1"/>
    <col min="10" max="10" width="5.42578125" style="4" customWidth="1"/>
    <col min="11" max="12" width="5.140625" style="4" customWidth="1"/>
    <col min="13" max="13" width="1.7109375" style="4" customWidth="1"/>
    <col min="14" max="14" width="5.7109375" style="4" customWidth="1"/>
    <col min="15" max="16" width="4.7109375" style="4" customWidth="1"/>
    <col min="17" max="17" width="1.7109375" style="4" customWidth="1"/>
    <col min="18" max="18" width="5.5703125" style="4" customWidth="1"/>
    <col min="19" max="20" width="4.7109375" style="4" customWidth="1"/>
    <col min="21" max="21" width="1.7109375" style="4" customWidth="1"/>
    <col min="22" max="24" width="4.7109375" style="4" customWidth="1"/>
    <col min="25" max="25" width="1.7109375" style="4" customWidth="1"/>
    <col min="26" max="26" width="4.85546875" style="4" bestFit="1" customWidth="1"/>
    <col min="27" max="27" width="4" style="4" customWidth="1"/>
    <col min="28" max="28" width="5" style="4" customWidth="1"/>
    <col min="29" max="29" width="11.42578125" style="4"/>
    <col min="30" max="30" width="10.85546875" style="34" hidden="1" customWidth="1"/>
    <col min="31" max="32" width="6.140625" style="34" hidden="1" customWidth="1"/>
    <col min="33" max="33" width="5.7109375" style="34" hidden="1" customWidth="1"/>
    <col min="34" max="34" width="1.7109375" style="34" hidden="1" customWidth="1"/>
    <col min="35" max="36" width="5.28515625" style="34" hidden="1" customWidth="1"/>
    <col min="37" max="37" width="4.85546875" style="34" hidden="1" customWidth="1"/>
    <col min="38" max="38" width="1.7109375" style="34" hidden="1" customWidth="1"/>
    <col min="39" max="40" width="5.28515625" style="34" hidden="1" customWidth="1"/>
    <col min="41" max="41" width="4.85546875" style="34" hidden="1" customWidth="1"/>
    <col min="42" max="42" width="1.7109375" style="34" hidden="1" customWidth="1"/>
    <col min="43" max="44" width="5.28515625" style="34" hidden="1" customWidth="1"/>
    <col min="45" max="45" width="4.85546875" style="34" hidden="1" customWidth="1"/>
    <col min="46" max="46" width="1.7109375" style="34" hidden="1" customWidth="1"/>
    <col min="47" max="48" width="5.28515625" style="34" hidden="1" customWidth="1"/>
    <col min="49" max="49" width="4.85546875" style="34" hidden="1" customWidth="1"/>
    <col min="50" max="50" width="1.7109375" style="34" hidden="1" customWidth="1"/>
    <col min="51" max="52" width="5.28515625" style="34" hidden="1" customWidth="1"/>
    <col min="53" max="53" width="4.85546875" style="34" hidden="1" customWidth="1"/>
    <col min="54" max="54" width="1.7109375" style="34" hidden="1" customWidth="1"/>
    <col min="55" max="55" width="2.140625" style="34" hidden="1" customWidth="1"/>
    <col min="56" max="56" width="2.28515625" style="4" hidden="1" customWidth="1"/>
    <col min="57" max="57" width="2.5703125" style="4" hidden="1" customWidth="1"/>
    <col min="58" max="255" width="11.42578125" style="4"/>
    <col min="256" max="256" width="22.7109375" style="4" customWidth="1"/>
    <col min="257" max="257" width="7.28515625" style="4" customWidth="1"/>
    <col min="258" max="258" width="6.85546875" style="4" customWidth="1"/>
    <col min="259" max="259" width="6" style="4" bestFit="1" customWidth="1"/>
    <col min="260" max="260" width="1.7109375" style="4" customWidth="1"/>
    <col min="261" max="261" width="6" style="4" bestFit="1" customWidth="1"/>
    <col min="262" max="263" width="5.42578125" style="4" customWidth="1"/>
    <col min="264" max="264" width="1.7109375" style="4" customWidth="1"/>
    <col min="265" max="267" width="5.140625" style="4" customWidth="1"/>
    <col min="268" max="268" width="1.7109375" style="4" customWidth="1"/>
    <col min="269" max="271" width="4.7109375" style="4" customWidth="1"/>
    <col min="272" max="272" width="1.7109375" style="4" customWidth="1"/>
    <col min="273" max="275" width="4.7109375" style="4" customWidth="1"/>
    <col min="276" max="276" width="1.7109375" style="4" customWidth="1"/>
    <col min="277" max="279" width="4.7109375" style="4" customWidth="1"/>
    <col min="280" max="280" width="1.7109375" style="4" customWidth="1"/>
    <col min="281" max="281" width="4.85546875" style="4" bestFit="1" customWidth="1"/>
    <col min="282" max="282" width="4" style="4" customWidth="1"/>
    <col min="283" max="283" width="5" style="4" customWidth="1"/>
    <col min="284" max="284" width="11.42578125" style="4"/>
    <col min="285" max="285" width="12.42578125" style="4" customWidth="1"/>
    <col min="286" max="286" width="10.85546875" style="4" customWidth="1"/>
    <col min="287" max="288" width="6.140625" style="4" customWidth="1"/>
    <col min="289" max="289" width="1.7109375" style="4" customWidth="1"/>
    <col min="290" max="290" width="6" style="4" customWidth="1"/>
    <col min="291" max="292" width="5.28515625" style="4" customWidth="1"/>
    <col min="293" max="293" width="1.7109375" style="4" customWidth="1"/>
    <col min="294" max="296" width="5.28515625" style="4" customWidth="1"/>
    <col min="297" max="297" width="1.7109375" style="4" customWidth="1"/>
    <col min="298" max="300" width="5.28515625" style="4" customWidth="1"/>
    <col min="301" max="301" width="1.7109375" style="4" customWidth="1"/>
    <col min="302" max="304" width="5.28515625" style="4" customWidth="1"/>
    <col min="305" max="305" width="1.7109375" style="4" customWidth="1"/>
    <col min="306" max="308" width="5.28515625" style="4" customWidth="1"/>
    <col min="309" max="309" width="1.7109375" style="4" customWidth="1"/>
    <col min="310" max="312" width="5.28515625" style="4" customWidth="1"/>
    <col min="313" max="511" width="11.42578125" style="4"/>
    <col min="512" max="512" width="22.7109375" style="4" customWidth="1"/>
    <col min="513" max="513" width="7.28515625" style="4" customWidth="1"/>
    <col min="514" max="514" width="6.85546875" style="4" customWidth="1"/>
    <col min="515" max="515" width="6" style="4" bestFit="1" customWidth="1"/>
    <col min="516" max="516" width="1.7109375" style="4" customWidth="1"/>
    <col min="517" max="517" width="6" style="4" bestFit="1" customWidth="1"/>
    <col min="518" max="519" width="5.42578125" style="4" customWidth="1"/>
    <col min="520" max="520" width="1.7109375" style="4" customWidth="1"/>
    <col min="521" max="523" width="5.140625" style="4" customWidth="1"/>
    <col min="524" max="524" width="1.7109375" style="4" customWidth="1"/>
    <col min="525" max="527" width="4.7109375" style="4" customWidth="1"/>
    <col min="528" max="528" width="1.7109375" style="4" customWidth="1"/>
    <col min="529" max="531" width="4.7109375" style="4" customWidth="1"/>
    <col min="532" max="532" width="1.7109375" style="4" customWidth="1"/>
    <col min="533" max="535" width="4.7109375" style="4" customWidth="1"/>
    <col min="536" max="536" width="1.7109375" style="4" customWidth="1"/>
    <col min="537" max="537" width="4.85546875" style="4" bestFit="1" customWidth="1"/>
    <col min="538" max="538" width="4" style="4" customWidth="1"/>
    <col min="539" max="539" width="5" style="4" customWidth="1"/>
    <col min="540" max="540" width="11.42578125" style="4"/>
    <col min="541" max="541" width="12.42578125" style="4" customWidth="1"/>
    <col min="542" max="542" width="10.85546875" style="4" customWidth="1"/>
    <col min="543" max="544" width="6.140625" style="4" customWidth="1"/>
    <col min="545" max="545" width="1.7109375" style="4" customWidth="1"/>
    <col min="546" max="546" width="6" style="4" customWidth="1"/>
    <col min="547" max="548" width="5.28515625" style="4" customWidth="1"/>
    <col min="549" max="549" width="1.7109375" style="4" customWidth="1"/>
    <col min="550" max="552" width="5.28515625" style="4" customWidth="1"/>
    <col min="553" max="553" width="1.7109375" style="4" customWidth="1"/>
    <col min="554" max="556" width="5.28515625" style="4" customWidth="1"/>
    <col min="557" max="557" width="1.7109375" style="4" customWidth="1"/>
    <col min="558" max="560" width="5.28515625" style="4" customWidth="1"/>
    <col min="561" max="561" width="1.7109375" style="4" customWidth="1"/>
    <col min="562" max="564" width="5.28515625" style="4" customWidth="1"/>
    <col min="565" max="565" width="1.7109375" style="4" customWidth="1"/>
    <col min="566" max="568" width="5.28515625" style="4" customWidth="1"/>
    <col min="569" max="767" width="11.42578125" style="4"/>
    <col min="768" max="768" width="22.7109375" style="4" customWidth="1"/>
    <col min="769" max="769" width="7.28515625" style="4" customWidth="1"/>
    <col min="770" max="770" width="6.85546875" style="4" customWidth="1"/>
    <col min="771" max="771" width="6" style="4" bestFit="1" customWidth="1"/>
    <col min="772" max="772" width="1.7109375" style="4" customWidth="1"/>
    <col min="773" max="773" width="6" style="4" bestFit="1" customWidth="1"/>
    <col min="774" max="775" width="5.42578125" style="4" customWidth="1"/>
    <col min="776" max="776" width="1.7109375" style="4" customWidth="1"/>
    <col min="777" max="779" width="5.140625" style="4" customWidth="1"/>
    <col min="780" max="780" width="1.7109375" style="4" customWidth="1"/>
    <col min="781" max="783" width="4.7109375" style="4" customWidth="1"/>
    <col min="784" max="784" width="1.7109375" style="4" customWidth="1"/>
    <col min="785" max="787" width="4.7109375" style="4" customWidth="1"/>
    <col min="788" max="788" width="1.7109375" style="4" customWidth="1"/>
    <col min="789" max="791" width="4.7109375" style="4" customWidth="1"/>
    <col min="792" max="792" width="1.7109375" style="4" customWidth="1"/>
    <col min="793" max="793" width="4.85546875" style="4" bestFit="1" customWidth="1"/>
    <col min="794" max="794" width="4" style="4" customWidth="1"/>
    <col min="795" max="795" width="5" style="4" customWidth="1"/>
    <col min="796" max="796" width="11.42578125" style="4"/>
    <col min="797" max="797" width="12.42578125" style="4" customWidth="1"/>
    <col min="798" max="798" width="10.85546875" style="4" customWidth="1"/>
    <col min="799" max="800" width="6.140625" style="4" customWidth="1"/>
    <col min="801" max="801" width="1.7109375" style="4" customWidth="1"/>
    <col min="802" max="802" width="6" style="4" customWidth="1"/>
    <col min="803" max="804" width="5.28515625" style="4" customWidth="1"/>
    <col min="805" max="805" width="1.7109375" style="4" customWidth="1"/>
    <col min="806" max="808" width="5.28515625" style="4" customWidth="1"/>
    <col min="809" max="809" width="1.7109375" style="4" customWidth="1"/>
    <col min="810" max="812" width="5.28515625" style="4" customWidth="1"/>
    <col min="813" max="813" width="1.7109375" style="4" customWidth="1"/>
    <col min="814" max="816" width="5.28515625" style="4" customWidth="1"/>
    <col min="817" max="817" width="1.7109375" style="4" customWidth="1"/>
    <col min="818" max="820" width="5.28515625" style="4" customWidth="1"/>
    <col min="821" max="821" width="1.7109375" style="4" customWidth="1"/>
    <col min="822" max="824" width="5.28515625" style="4" customWidth="1"/>
    <col min="825" max="1023" width="11.42578125" style="4"/>
    <col min="1024" max="1024" width="22.7109375" style="4" customWidth="1"/>
    <col min="1025" max="1025" width="7.28515625" style="4" customWidth="1"/>
    <col min="1026" max="1026" width="6.85546875" style="4" customWidth="1"/>
    <col min="1027" max="1027" width="6" style="4" bestFit="1" customWidth="1"/>
    <col min="1028" max="1028" width="1.7109375" style="4" customWidth="1"/>
    <col min="1029" max="1029" width="6" style="4" bestFit="1" customWidth="1"/>
    <col min="1030" max="1031" width="5.42578125" style="4" customWidth="1"/>
    <col min="1032" max="1032" width="1.7109375" style="4" customWidth="1"/>
    <col min="1033" max="1035" width="5.140625" style="4" customWidth="1"/>
    <col min="1036" max="1036" width="1.7109375" style="4" customWidth="1"/>
    <col min="1037" max="1039" width="4.7109375" style="4" customWidth="1"/>
    <col min="1040" max="1040" width="1.7109375" style="4" customWidth="1"/>
    <col min="1041" max="1043" width="4.7109375" style="4" customWidth="1"/>
    <col min="1044" max="1044" width="1.7109375" style="4" customWidth="1"/>
    <col min="1045" max="1047" width="4.7109375" style="4" customWidth="1"/>
    <col min="1048" max="1048" width="1.7109375" style="4" customWidth="1"/>
    <col min="1049" max="1049" width="4.85546875" style="4" bestFit="1" customWidth="1"/>
    <col min="1050" max="1050" width="4" style="4" customWidth="1"/>
    <col min="1051" max="1051" width="5" style="4" customWidth="1"/>
    <col min="1052" max="1052" width="11.42578125" style="4"/>
    <col min="1053" max="1053" width="12.42578125" style="4" customWidth="1"/>
    <col min="1054" max="1054" width="10.85546875" style="4" customWidth="1"/>
    <col min="1055" max="1056" width="6.140625" style="4" customWidth="1"/>
    <col min="1057" max="1057" width="1.7109375" style="4" customWidth="1"/>
    <col min="1058" max="1058" width="6" style="4" customWidth="1"/>
    <col min="1059" max="1060" width="5.28515625" style="4" customWidth="1"/>
    <col min="1061" max="1061" width="1.7109375" style="4" customWidth="1"/>
    <col min="1062" max="1064" width="5.28515625" style="4" customWidth="1"/>
    <col min="1065" max="1065" width="1.7109375" style="4" customWidth="1"/>
    <col min="1066" max="1068" width="5.28515625" style="4" customWidth="1"/>
    <col min="1069" max="1069" width="1.7109375" style="4" customWidth="1"/>
    <col min="1070" max="1072" width="5.28515625" style="4" customWidth="1"/>
    <col min="1073" max="1073" width="1.7109375" style="4" customWidth="1"/>
    <col min="1074" max="1076" width="5.28515625" style="4" customWidth="1"/>
    <col min="1077" max="1077" width="1.7109375" style="4" customWidth="1"/>
    <col min="1078" max="1080" width="5.28515625" style="4" customWidth="1"/>
    <col min="1081" max="1279" width="11.42578125" style="4"/>
    <col min="1280" max="1280" width="22.7109375" style="4" customWidth="1"/>
    <col min="1281" max="1281" width="7.28515625" style="4" customWidth="1"/>
    <col min="1282" max="1282" width="6.85546875" style="4" customWidth="1"/>
    <col min="1283" max="1283" width="6" style="4" bestFit="1" customWidth="1"/>
    <col min="1284" max="1284" width="1.7109375" style="4" customWidth="1"/>
    <col min="1285" max="1285" width="6" style="4" bestFit="1" customWidth="1"/>
    <col min="1286" max="1287" width="5.42578125" style="4" customWidth="1"/>
    <col min="1288" max="1288" width="1.7109375" style="4" customWidth="1"/>
    <col min="1289" max="1291" width="5.140625" style="4" customWidth="1"/>
    <col min="1292" max="1292" width="1.7109375" style="4" customWidth="1"/>
    <col min="1293" max="1295" width="4.7109375" style="4" customWidth="1"/>
    <col min="1296" max="1296" width="1.7109375" style="4" customWidth="1"/>
    <col min="1297" max="1299" width="4.7109375" style="4" customWidth="1"/>
    <col min="1300" max="1300" width="1.7109375" style="4" customWidth="1"/>
    <col min="1301" max="1303" width="4.7109375" style="4" customWidth="1"/>
    <col min="1304" max="1304" width="1.7109375" style="4" customWidth="1"/>
    <col min="1305" max="1305" width="4.85546875" style="4" bestFit="1" customWidth="1"/>
    <col min="1306" max="1306" width="4" style="4" customWidth="1"/>
    <col min="1307" max="1307" width="5" style="4" customWidth="1"/>
    <col min="1308" max="1308" width="11.42578125" style="4"/>
    <col min="1309" max="1309" width="12.42578125" style="4" customWidth="1"/>
    <col min="1310" max="1310" width="10.85546875" style="4" customWidth="1"/>
    <col min="1311" max="1312" width="6.140625" style="4" customWidth="1"/>
    <col min="1313" max="1313" width="1.7109375" style="4" customWidth="1"/>
    <col min="1314" max="1314" width="6" style="4" customWidth="1"/>
    <col min="1315" max="1316" width="5.28515625" style="4" customWidth="1"/>
    <col min="1317" max="1317" width="1.7109375" style="4" customWidth="1"/>
    <col min="1318" max="1320" width="5.28515625" style="4" customWidth="1"/>
    <col min="1321" max="1321" width="1.7109375" style="4" customWidth="1"/>
    <col min="1322" max="1324" width="5.28515625" style="4" customWidth="1"/>
    <col min="1325" max="1325" width="1.7109375" style="4" customWidth="1"/>
    <col min="1326" max="1328" width="5.28515625" style="4" customWidth="1"/>
    <col min="1329" max="1329" width="1.7109375" style="4" customWidth="1"/>
    <col min="1330" max="1332" width="5.28515625" style="4" customWidth="1"/>
    <col min="1333" max="1333" width="1.7109375" style="4" customWidth="1"/>
    <col min="1334" max="1336" width="5.28515625" style="4" customWidth="1"/>
    <col min="1337" max="1535" width="11.42578125" style="4"/>
    <col min="1536" max="1536" width="22.7109375" style="4" customWidth="1"/>
    <col min="1537" max="1537" width="7.28515625" style="4" customWidth="1"/>
    <col min="1538" max="1538" width="6.85546875" style="4" customWidth="1"/>
    <col min="1539" max="1539" width="6" style="4" bestFit="1" customWidth="1"/>
    <col min="1540" max="1540" width="1.7109375" style="4" customWidth="1"/>
    <col min="1541" max="1541" width="6" style="4" bestFit="1" customWidth="1"/>
    <col min="1542" max="1543" width="5.42578125" style="4" customWidth="1"/>
    <col min="1544" max="1544" width="1.7109375" style="4" customWidth="1"/>
    <col min="1545" max="1547" width="5.140625" style="4" customWidth="1"/>
    <col min="1548" max="1548" width="1.7109375" style="4" customWidth="1"/>
    <col min="1549" max="1551" width="4.7109375" style="4" customWidth="1"/>
    <col min="1552" max="1552" width="1.7109375" style="4" customWidth="1"/>
    <col min="1553" max="1555" width="4.7109375" style="4" customWidth="1"/>
    <col min="1556" max="1556" width="1.7109375" style="4" customWidth="1"/>
    <col min="1557" max="1559" width="4.7109375" style="4" customWidth="1"/>
    <col min="1560" max="1560" width="1.7109375" style="4" customWidth="1"/>
    <col min="1561" max="1561" width="4.85546875" style="4" bestFit="1" customWidth="1"/>
    <col min="1562" max="1562" width="4" style="4" customWidth="1"/>
    <col min="1563" max="1563" width="5" style="4" customWidth="1"/>
    <col min="1564" max="1564" width="11.42578125" style="4"/>
    <col min="1565" max="1565" width="12.42578125" style="4" customWidth="1"/>
    <col min="1566" max="1566" width="10.85546875" style="4" customWidth="1"/>
    <col min="1567" max="1568" width="6.140625" style="4" customWidth="1"/>
    <col min="1569" max="1569" width="1.7109375" style="4" customWidth="1"/>
    <col min="1570" max="1570" width="6" style="4" customWidth="1"/>
    <col min="1571" max="1572" width="5.28515625" style="4" customWidth="1"/>
    <col min="1573" max="1573" width="1.7109375" style="4" customWidth="1"/>
    <col min="1574" max="1576" width="5.28515625" style="4" customWidth="1"/>
    <col min="1577" max="1577" width="1.7109375" style="4" customWidth="1"/>
    <col min="1578" max="1580" width="5.28515625" style="4" customWidth="1"/>
    <col min="1581" max="1581" width="1.7109375" style="4" customWidth="1"/>
    <col min="1582" max="1584" width="5.28515625" style="4" customWidth="1"/>
    <col min="1585" max="1585" width="1.7109375" style="4" customWidth="1"/>
    <col min="1586" max="1588" width="5.28515625" style="4" customWidth="1"/>
    <col min="1589" max="1589" width="1.7109375" style="4" customWidth="1"/>
    <col min="1590" max="1592" width="5.28515625" style="4" customWidth="1"/>
    <col min="1593" max="1791" width="11.42578125" style="4"/>
    <col min="1792" max="1792" width="22.7109375" style="4" customWidth="1"/>
    <col min="1793" max="1793" width="7.28515625" style="4" customWidth="1"/>
    <col min="1794" max="1794" width="6.85546875" style="4" customWidth="1"/>
    <col min="1795" max="1795" width="6" style="4" bestFit="1" customWidth="1"/>
    <col min="1796" max="1796" width="1.7109375" style="4" customWidth="1"/>
    <col min="1797" max="1797" width="6" style="4" bestFit="1" customWidth="1"/>
    <col min="1798" max="1799" width="5.42578125" style="4" customWidth="1"/>
    <col min="1800" max="1800" width="1.7109375" style="4" customWidth="1"/>
    <col min="1801" max="1803" width="5.140625" style="4" customWidth="1"/>
    <col min="1804" max="1804" width="1.7109375" style="4" customWidth="1"/>
    <col min="1805" max="1807" width="4.7109375" style="4" customWidth="1"/>
    <col min="1808" max="1808" width="1.7109375" style="4" customWidth="1"/>
    <col min="1809" max="1811" width="4.7109375" style="4" customWidth="1"/>
    <col min="1812" max="1812" width="1.7109375" style="4" customWidth="1"/>
    <col min="1813" max="1815" width="4.7109375" style="4" customWidth="1"/>
    <col min="1816" max="1816" width="1.7109375" style="4" customWidth="1"/>
    <col min="1817" max="1817" width="4.85546875" style="4" bestFit="1" customWidth="1"/>
    <col min="1818" max="1818" width="4" style="4" customWidth="1"/>
    <col min="1819" max="1819" width="5" style="4" customWidth="1"/>
    <col min="1820" max="1820" width="11.42578125" style="4"/>
    <col min="1821" max="1821" width="12.42578125" style="4" customWidth="1"/>
    <col min="1822" max="1822" width="10.85546875" style="4" customWidth="1"/>
    <col min="1823" max="1824" width="6.140625" style="4" customWidth="1"/>
    <col min="1825" max="1825" width="1.7109375" style="4" customWidth="1"/>
    <col min="1826" max="1826" width="6" style="4" customWidth="1"/>
    <col min="1827" max="1828" width="5.28515625" style="4" customWidth="1"/>
    <col min="1829" max="1829" width="1.7109375" style="4" customWidth="1"/>
    <col min="1830" max="1832" width="5.28515625" style="4" customWidth="1"/>
    <col min="1833" max="1833" width="1.7109375" style="4" customWidth="1"/>
    <col min="1834" max="1836" width="5.28515625" style="4" customWidth="1"/>
    <col min="1837" max="1837" width="1.7109375" style="4" customWidth="1"/>
    <col min="1838" max="1840" width="5.28515625" style="4" customWidth="1"/>
    <col min="1841" max="1841" width="1.7109375" style="4" customWidth="1"/>
    <col min="1842" max="1844" width="5.28515625" style="4" customWidth="1"/>
    <col min="1845" max="1845" width="1.7109375" style="4" customWidth="1"/>
    <col min="1846" max="1848" width="5.28515625" style="4" customWidth="1"/>
    <col min="1849" max="2047" width="11.42578125" style="4"/>
    <col min="2048" max="2048" width="22.7109375" style="4" customWidth="1"/>
    <col min="2049" max="2049" width="7.28515625" style="4" customWidth="1"/>
    <col min="2050" max="2050" width="6.85546875" style="4" customWidth="1"/>
    <col min="2051" max="2051" width="6" style="4" bestFit="1" customWidth="1"/>
    <col min="2052" max="2052" width="1.7109375" style="4" customWidth="1"/>
    <col min="2053" max="2053" width="6" style="4" bestFit="1" customWidth="1"/>
    <col min="2054" max="2055" width="5.42578125" style="4" customWidth="1"/>
    <col min="2056" max="2056" width="1.7109375" style="4" customWidth="1"/>
    <col min="2057" max="2059" width="5.140625" style="4" customWidth="1"/>
    <col min="2060" max="2060" width="1.7109375" style="4" customWidth="1"/>
    <col min="2061" max="2063" width="4.7109375" style="4" customWidth="1"/>
    <col min="2064" max="2064" width="1.7109375" style="4" customWidth="1"/>
    <col min="2065" max="2067" width="4.7109375" style="4" customWidth="1"/>
    <col min="2068" max="2068" width="1.7109375" style="4" customWidth="1"/>
    <col min="2069" max="2071" width="4.7109375" style="4" customWidth="1"/>
    <col min="2072" max="2072" width="1.7109375" style="4" customWidth="1"/>
    <col min="2073" max="2073" width="4.85546875" style="4" bestFit="1" customWidth="1"/>
    <col min="2074" max="2074" width="4" style="4" customWidth="1"/>
    <col min="2075" max="2075" width="5" style="4" customWidth="1"/>
    <col min="2076" max="2076" width="11.42578125" style="4"/>
    <col min="2077" max="2077" width="12.42578125" style="4" customWidth="1"/>
    <col min="2078" max="2078" width="10.85546875" style="4" customWidth="1"/>
    <col min="2079" max="2080" width="6.140625" style="4" customWidth="1"/>
    <col min="2081" max="2081" width="1.7109375" style="4" customWidth="1"/>
    <col min="2082" max="2082" width="6" style="4" customWidth="1"/>
    <col min="2083" max="2084" width="5.28515625" style="4" customWidth="1"/>
    <col min="2085" max="2085" width="1.7109375" style="4" customWidth="1"/>
    <col min="2086" max="2088" width="5.28515625" style="4" customWidth="1"/>
    <col min="2089" max="2089" width="1.7109375" style="4" customWidth="1"/>
    <col min="2090" max="2092" width="5.28515625" style="4" customWidth="1"/>
    <col min="2093" max="2093" width="1.7109375" style="4" customWidth="1"/>
    <col min="2094" max="2096" width="5.28515625" style="4" customWidth="1"/>
    <col min="2097" max="2097" width="1.7109375" style="4" customWidth="1"/>
    <col min="2098" max="2100" width="5.28515625" style="4" customWidth="1"/>
    <col min="2101" max="2101" width="1.7109375" style="4" customWidth="1"/>
    <col min="2102" max="2104" width="5.28515625" style="4" customWidth="1"/>
    <col min="2105" max="2303" width="11.42578125" style="4"/>
    <col min="2304" max="2304" width="22.7109375" style="4" customWidth="1"/>
    <col min="2305" max="2305" width="7.28515625" style="4" customWidth="1"/>
    <col min="2306" max="2306" width="6.85546875" style="4" customWidth="1"/>
    <col min="2307" max="2307" width="6" style="4" bestFit="1" customWidth="1"/>
    <col min="2308" max="2308" width="1.7109375" style="4" customWidth="1"/>
    <col min="2309" max="2309" width="6" style="4" bestFit="1" customWidth="1"/>
    <col min="2310" max="2311" width="5.42578125" style="4" customWidth="1"/>
    <col min="2312" max="2312" width="1.7109375" style="4" customWidth="1"/>
    <col min="2313" max="2315" width="5.140625" style="4" customWidth="1"/>
    <col min="2316" max="2316" width="1.7109375" style="4" customWidth="1"/>
    <col min="2317" max="2319" width="4.7109375" style="4" customWidth="1"/>
    <col min="2320" max="2320" width="1.7109375" style="4" customWidth="1"/>
    <col min="2321" max="2323" width="4.7109375" style="4" customWidth="1"/>
    <col min="2324" max="2324" width="1.7109375" style="4" customWidth="1"/>
    <col min="2325" max="2327" width="4.7109375" style="4" customWidth="1"/>
    <col min="2328" max="2328" width="1.7109375" style="4" customWidth="1"/>
    <col min="2329" max="2329" width="4.85546875" style="4" bestFit="1" customWidth="1"/>
    <col min="2330" max="2330" width="4" style="4" customWidth="1"/>
    <col min="2331" max="2331" width="5" style="4" customWidth="1"/>
    <col min="2332" max="2332" width="11.42578125" style="4"/>
    <col min="2333" max="2333" width="12.42578125" style="4" customWidth="1"/>
    <col min="2334" max="2334" width="10.85546875" style="4" customWidth="1"/>
    <col min="2335" max="2336" width="6.140625" style="4" customWidth="1"/>
    <col min="2337" max="2337" width="1.7109375" style="4" customWidth="1"/>
    <col min="2338" max="2338" width="6" style="4" customWidth="1"/>
    <col min="2339" max="2340" width="5.28515625" style="4" customWidth="1"/>
    <col min="2341" max="2341" width="1.7109375" style="4" customWidth="1"/>
    <col min="2342" max="2344" width="5.28515625" style="4" customWidth="1"/>
    <col min="2345" max="2345" width="1.7109375" style="4" customWidth="1"/>
    <col min="2346" max="2348" width="5.28515625" style="4" customWidth="1"/>
    <col min="2349" max="2349" width="1.7109375" style="4" customWidth="1"/>
    <col min="2350" max="2352" width="5.28515625" style="4" customWidth="1"/>
    <col min="2353" max="2353" width="1.7109375" style="4" customWidth="1"/>
    <col min="2354" max="2356" width="5.28515625" style="4" customWidth="1"/>
    <col min="2357" max="2357" width="1.7109375" style="4" customWidth="1"/>
    <col min="2358" max="2360" width="5.28515625" style="4" customWidth="1"/>
    <col min="2361" max="2559" width="11.42578125" style="4"/>
    <col min="2560" max="2560" width="22.7109375" style="4" customWidth="1"/>
    <col min="2561" max="2561" width="7.28515625" style="4" customWidth="1"/>
    <col min="2562" max="2562" width="6.85546875" style="4" customWidth="1"/>
    <col min="2563" max="2563" width="6" style="4" bestFit="1" customWidth="1"/>
    <col min="2564" max="2564" width="1.7109375" style="4" customWidth="1"/>
    <col min="2565" max="2565" width="6" style="4" bestFit="1" customWidth="1"/>
    <col min="2566" max="2567" width="5.42578125" style="4" customWidth="1"/>
    <col min="2568" max="2568" width="1.7109375" style="4" customWidth="1"/>
    <col min="2569" max="2571" width="5.140625" style="4" customWidth="1"/>
    <col min="2572" max="2572" width="1.7109375" style="4" customWidth="1"/>
    <col min="2573" max="2575" width="4.7109375" style="4" customWidth="1"/>
    <col min="2576" max="2576" width="1.7109375" style="4" customWidth="1"/>
    <col min="2577" max="2579" width="4.7109375" style="4" customWidth="1"/>
    <col min="2580" max="2580" width="1.7109375" style="4" customWidth="1"/>
    <col min="2581" max="2583" width="4.7109375" style="4" customWidth="1"/>
    <col min="2584" max="2584" width="1.7109375" style="4" customWidth="1"/>
    <col min="2585" max="2585" width="4.85546875" style="4" bestFit="1" customWidth="1"/>
    <col min="2586" max="2586" width="4" style="4" customWidth="1"/>
    <col min="2587" max="2587" width="5" style="4" customWidth="1"/>
    <col min="2588" max="2588" width="11.42578125" style="4"/>
    <col min="2589" max="2589" width="12.42578125" style="4" customWidth="1"/>
    <col min="2590" max="2590" width="10.85546875" style="4" customWidth="1"/>
    <col min="2591" max="2592" width="6.140625" style="4" customWidth="1"/>
    <col min="2593" max="2593" width="1.7109375" style="4" customWidth="1"/>
    <col min="2594" max="2594" width="6" style="4" customWidth="1"/>
    <col min="2595" max="2596" width="5.28515625" style="4" customWidth="1"/>
    <col min="2597" max="2597" width="1.7109375" style="4" customWidth="1"/>
    <col min="2598" max="2600" width="5.28515625" style="4" customWidth="1"/>
    <col min="2601" max="2601" width="1.7109375" style="4" customWidth="1"/>
    <col min="2602" max="2604" width="5.28515625" style="4" customWidth="1"/>
    <col min="2605" max="2605" width="1.7109375" style="4" customWidth="1"/>
    <col min="2606" max="2608" width="5.28515625" style="4" customWidth="1"/>
    <col min="2609" max="2609" width="1.7109375" style="4" customWidth="1"/>
    <col min="2610" max="2612" width="5.28515625" style="4" customWidth="1"/>
    <col min="2613" max="2613" width="1.7109375" style="4" customWidth="1"/>
    <col min="2614" max="2616" width="5.28515625" style="4" customWidth="1"/>
    <col min="2617" max="2815" width="11.42578125" style="4"/>
    <col min="2816" max="2816" width="22.7109375" style="4" customWidth="1"/>
    <col min="2817" max="2817" width="7.28515625" style="4" customWidth="1"/>
    <col min="2818" max="2818" width="6.85546875" style="4" customWidth="1"/>
    <col min="2819" max="2819" width="6" style="4" bestFit="1" customWidth="1"/>
    <col min="2820" max="2820" width="1.7109375" style="4" customWidth="1"/>
    <col min="2821" max="2821" width="6" style="4" bestFit="1" customWidth="1"/>
    <col min="2822" max="2823" width="5.42578125" style="4" customWidth="1"/>
    <col min="2824" max="2824" width="1.7109375" style="4" customWidth="1"/>
    <col min="2825" max="2827" width="5.140625" style="4" customWidth="1"/>
    <col min="2828" max="2828" width="1.7109375" style="4" customWidth="1"/>
    <col min="2829" max="2831" width="4.7109375" style="4" customWidth="1"/>
    <col min="2832" max="2832" width="1.7109375" style="4" customWidth="1"/>
    <col min="2833" max="2835" width="4.7109375" style="4" customWidth="1"/>
    <col min="2836" max="2836" width="1.7109375" style="4" customWidth="1"/>
    <col min="2837" max="2839" width="4.7109375" style="4" customWidth="1"/>
    <col min="2840" max="2840" width="1.7109375" style="4" customWidth="1"/>
    <col min="2841" max="2841" width="4.85546875" style="4" bestFit="1" customWidth="1"/>
    <col min="2842" max="2842" width="4" style="4" customWidth="1"/>
    <col min="2843" max="2843" width="5" style="4" customWidth="1"/>
    <col min="2844" max="2844" width="11.42578125" style="4"/>
    <col min="2845" max="2845" width="12.42578125" style="4" customWidth="1"/>
    <col min="2846" max="2846" width="10.85546875" style="4" customWidth="1"/>
    <col min="2847" max="2848" width="6.140625" style="4" customWidth="1"/>
    <col min="2849" max="2849" width="1.7109375" style="4" customWidth="1"/>
    <col min="2850" max="2850" width="6" style="4" customWidth="1"/>
    <col min="2851" max="2852" width="5.28515625" style="4" customWidth="1"/>
    <col min="2853" max="2853" width="1.7109375" style="4" customWidth="1"/>
    <col min="2854" max="2856" width="5.28515625" style="4" customWidth="1"/>
    <col min="2857" max="2857" width="1.7109375" style="4" customWidth="1"/>
    <col min="2858" max="2860" width="5.28515625" style="4" customWidth="1"/>
    <col min="2861" max="2861" width="1.7109375" style="4" customWidth="1"/>
    <col min="2862" max="2864" width="5.28515625" style="4" customWidth="1"/>
    <col min="2865" max="2865" width="1.7109375" style="4" customWidth="1"/>
    <col min="2866" max="2868" width="5.28515625" style="4" customWidth="1"/>
    <col min="2869" max="2869" width="1.7109375" style="4" customWidth="1"/>
    <col min="2870" max="2872" width="5.28515625" style="4" customWidth="1"/>
    <col min="2873" max="3071" width="11.42578125" style="4"/>
    <col min="3072" max="3072" width="22.7109375" style="4" customWidth="1"/>
    <col min="3073" max="3073" width="7.28515625" style="4" customWidth="1"/>
    <col min="3074" max="3074" width="6.85546875" style="4" customWidth="1"/>
    <col min="3075" max="3075" width="6" style="4" bestFit="1" customWidth="1"/>
    <col min="3076" max="3076" width="1.7109375" style="4" customWidth="1"/>
    <col min="3077" max="3077" width="6" style="4" bestFit="1" customWidth="1"/>
    <col min="3078" max="3079" width="5.42578125" style="4" customWidth="1"/>
    <col min="3080" max="3080" width="1.7109375" style="4" customWidth="1"/>
    <col min="3081" max="3083" width="5.140625" style="4" customWidth="1"/>
    <col min="3084" max="3084" width="1.7109375" style="4" customWidth="1"/>
    <col min="3085" max="3087" width="4.7109375" style="4" customWidth="1"/>
    <col min="3088" max="3088" width="1.7109375" style="4" customWidth="1"/>
    <col min="3089" max="3091" width="4.7109375" style="4" customWidth="1"/>
    <col min="3092" max="3092" width="1.7109375" style="4" customWidth="1"/>
    <col min="3093" max="3095" width="4.7109375" style="4" customWidth="1"/>
    <col min="3096" max="3096" width="1.7109375" style="4" customWidth="1"/>
    <col min="3097" max="3097" width="4.85546875" style="4" bestFit="1" customWidth="1"/>
    <col min="3098" max="3098" width="4" style="4" customWidth="1"/>
    <col min="3099" max="3099" width="5" style="4" customWidth="1"/>
    <col min="3100" max="3100" width="11.42578125" style="4"/>
    <col min="3101" max="3101" width="12.42578125" style="4" customWidth="1"/>
    <col min="3102" max="3102" width="10.85546875" style="4" customWidth="1"/>
    <col min="3103" max="3104" width="6.140625" style="4" customWidth="1"/>
    <col min="3105" max="3105" width="1.7109375" style="4" customWidth="1"/>
    <col min="3106" max="3106" width="6" style="4" customWidth="1"/>
    <col min="3107" max="3108" width="5.28515625" style="4" customWidth="1"/>
    <col min="3109" max="3109" width="1.7109375" style="4" customWidth="1"/>
    <col min="3110" max="3112" width="5.28515625" style="4" customWidth="1"/>
    <col min="3113" max="3113" width="1.7109375" style="4" customWidth="1"/>
    <col min="3114" max="3116" width="5.28515625" style="4" customWidth="1"/>
    <col min="3117" max="3117" width="1.7109375" style="4" customWidth="1"/>
    <col min="3118" max="3120" width="5.28515625" style="4" customWidth="1"/>
    <col min="3121" max="3121" width="1.7109375" style="4" customWidth="1"/>
    <col min="3122" max="3124" width="5.28515625" style="4" customWidth="1"/>
    <col min="3125" max="3125" width="1.7109375" style="4" customWidth="1"/>
    <col min="3126" max="3128" width="5.28515625" style="4" customWidth="1"/>
    <col min="3129" max="3327" width="11.42578125" style="4"/>
    <col min="3328" max="3328" width="22.7109375" style="4" customWidth="1"/>
    <col min="3329" max="3329" width="7.28515625" style="4" customWidth="1"/>
    <col min="3330" max="3330" width="6.85546875" style="4" customWidth="1"/>
    <col min="3331" max="3331" width="6" style="4" bestFit="1" customWidth="1"/>
    <col min="3332" max="3332" width="1.7109375" style="4" customWidth="1"/>
    <col min="3333" max="3333" width="6" style="4" bestFit="1" customWidth="1"/>
    <col min="3334" max="3335" width="5.42578125" style="4" customWidth="1"/>
    <col min="3336" max="3336" width="1.7109375" style="4" customWidth="1"/>
    <col min="3337" max="3339" width="5.140625" style="4" customWidth="1"/>
    <col min="3340" max="3340" width="1.7109375" style="4" customWidth="1"/>
    <col min="3341" max="3343" width="4.7109375" style="4" customWidth="1"/>
    <col min="3344" max="3344" width="1.7109375" style="4" customWidth="1"/>
    <col min="3345" max="3347" width="4.7109375" style="4" customWidth="1"/>
    <col min="3348" max="3348" width="1.7109375" style="4" customWidth="1"/>
    <col min="3349" max="3351" width="4.7109375" style="4" customWidth="1"/>
    <col min="3352" max="3352" width="1.7109375" style="4" customWidth="1"/>
    <col min="3353" max="3353" width="4.85546875" style="4" bestFit="1" customWidth="1"/>
    <col min="3354" max="3354" width="4" style="4" customWidth="1"/>
    <col min="3355" max="3355" width="5" style="4" customWidth="1"/>
    <col min="3356" max="3356" width="11.42578125" style="4"/>
    <col min="3357" max="3357" width="12.42578125" style="4" customWidth="1"/>
    <col min="3358" max="3358" width="10.85546875" style="4" customWidth="1"/>
    <col min="3359" max="3360" width="6.140625" style="4" customWidth="1"/>
    <col min="3361" max="3361" width="1.7109375" style="4" customWidth="1"/>
    <col min="3362" max="3362" width="6" style="4" customWidth="1"/>
    <col min="3363" max="3364" width="5.28515625" style="4" customWidth="1"/>
    <col min="3365" max="3365" width="1.7109375" style="4" customWidth="1"/>
    <col min="3366" max="3368" width="5.28515625" style="4" customWidth="1"/>
    <col min="3369" max="3369" width="1.7109375" style="4" customWidth="1"/>
    <col min="3370" max="3372" width="5.28515625" style="4" customWidth="1"/>
    <col min="3373" max="3373" width="1.7109375" style="4" customWidth="1"/>
    <col min="3374" max="3376" width="5.28515625" style="4" customWidth="1"/>
    <col min="3377" max="3377" width="1.7109375" style="4" customWidth="1"/>
    <col min="3378" max="3380" width="5.28515625" style="4" customWidth="1"/>
    <col min="3381" max="3381" width="1.7109375" style="4" customWidth="1"/>
    <col min="3382" max="3384" width="5.28515625" style="4" customWidth="1"/>
    <col min="3385" max="3583" width="11.42578125" style="4"/>
    <col min="3584" max="3584" width="22.7109375" style="4" customWidth="1"/>
    <col min="3585" max="3585" width="7.28515625" style="4" customWidth="1"/>
    <col min="3586" max="3586" width="6.85546875" style="4" customWidth="1"/>
    <col min="3587" max="3587" width="6" style="4" bestFit="1" customWidth="1"/>
    <col min="3588" max="3588" width="1.7109375" style="4" customWidth="1"/>
    <col min="3589" max="3589" width="6" style="4" bestFit="1" customWidth="1"/>
    <col min="3590" max="3591" width="5.42578125" style="4" customWidth="1"/>
    <col min="3592" max="3592" width="1.7109375" style="4" customWidth="1"/>
    <col min="3593" max="3595" width="5.140625" style="4" customWidth="1"/>
    <col min="3596" max="3596" width="1.7109375" style="4" customWidth="1"/>
    <col min="3597" max="3599" width="4.7109375" style="4" customWidth="1"/>
    <col min="3600" max="3600" width="1.7109375" style="4" customWidth="1"/>
    <col min="3601" max="3603" width="4.7109375" style="4" customWidth="1"/>
    <col min="3604" max="3604" width="1.7109375" style="4" customWidth="1"/>
    <col min="3605" max="3607" width="4.7109375" style="4" customWidth="1"/>
    <col min="3608" max="3608" width="1.7109375" style="4" customWidth="1"/>
    <col min="3609" max="3609" width="4.85546875" style="4" bestFit="1" customWidth="1"/>
    <col min="3610" max="3610" width="4" style="4" customWidth="1"/>
    <col min="3611" max="3611" width="5" style="4" customWidth="1"/>
    <col min="3612" max="3612" width="11.42578125" style="4"/>
    <col min="3613" max="3613" width="12.42578125" style="4" customWidth="1"/>
    <col min="3614" max="3614" width="10.85546875" style="4" customWidth="1"/>
    <col min="3615" max="3616" width="6.140625" style="4" customWidth="1"/>
    <col min="3617" max="3617" width="1.7109375" style="4" customWidth="1"/>
    <col min="3618" max="3618" width="6" style="4" customWidth="1"/>
    <col min="3619" max="3620" width="5.28515625" style="4" customWidth="1"/>
    <col min="3621" max="3621" width="1.7109375" style="4" customWidth="1"/>
    <col min="3622" max="3624" width="5.28515625" style="4" customWidth="1"/>
    <col min="3625" max="3625" width="1.7109375" style="4" customWidth="1"/>
    <col min="3626" max="3628" width="5.28515625" style="4" customWidth="1"/>
    <col min="3629" max="3629" width="1.7109375" style="4" customWidth="1"/>
    <col min="3630" max="3632" width="5.28515625" style="4" customWidth="1"/>
    <col min="3633" max="3633" width="1.7109375" style="4" customWidth="1"/>
    <col min="3634" max="3636" width="5.28515625" style="4" customWidth="1"/>
    <col min="3637" max="3637" width="1.7109375" style="4" customWidth="1"/>
    <col min="3638" max="3640" width="5.28515625" style="4" customWidth="1"/>
    <col min="3641" max="3839" width="11.42578125" style="4"/>
    <col min="3840" max="3840" width="22.7109375" style="4" customWidth="1"/>
    <col min="3841" max="3841" width="7.28515625" style="4" customWidth="1"/>
    <col min="3842" max="3842" width="6.85546875" style="4" customWidth="1"/>
    <col min="3843" max="3843" width="6" style="4" bestFit="1" customWidth="1"/>
    <col min="3844" max="3844" width="1.7109375" style="4" customWidth="1"/>
    <col min="3845" max="3845" width="6" style="4" bestFit="1" customWidth="1"/>
    <col min="3846" max="3847" width="5.42578125" style="4" customWidth="1"/>
    <col min="3848" max="3848" width="1.7109375" style="4" customWidth="1"/>
    <col min="3849" max="3851" width="5.140625" style="4" customWidth="1"/>
    <col min="3852" max="3852" width="1.7109375" style="4" customWidth="1"/>
    <col min="3853" max="3855" width="4.7109375" style="4" customWidth="1"/>
    <col min="3856" max="3856" width="1.7109375" style="4" customWidth="1"/>
    <col min="3857" max="3859" width="4.7109375" style="4" customWidth="1"/>
    <col min="3860" max="3860" width="1.7109375" style="4" customWidth="1"/>
    <col min="3861" max="3863" width="4.7109375" style="4" customWidth="1"/>
    <col min="3864" max="3864" width="1.7109375" style="4" customWidth="1"/>
    <col min="3865" max="3865" width="4.85546875" style="4" bestFit="1" customWidth="1"/>
    <col min="3866" max="3866" width="4" style="4" customWidth="1"/>
    <col min="3867" max="3867" width="5" style="4" customWidth="1"/>
    <col min="3868" max="3868" width="11.42578125" style="4"/>
    <col min="3869" max="3869" width="12.42578125" style="4" customWidth="1"/>
    <col min="3870" max="3870" width="10.85546875" style="4" customWidth="1"/>
    <col min="3871" max="3872" width="6.140625" style="4" customWidth="1"/>
    <col min="3873" max="3873" width="1.7109375" style="4" customWidth="1"/>
    <col min="3874" max="3874" width="6" style="4" customWidth="1"/>
    <col min="3875" max="3876" width="5.28515625" style="4" customWidth="1"/>
    <col min="3877" max="3877" width="1.7109375" style="4" customWidth="1"/>
    <col min="3878" max="3880" width="5.28515625" style="4" customWidth="1"/>
    <col min="3881" max="3881" width="1.7109375" style="4" customWidth="1"/>
    <col min="3882" max="3884" width="5.28515625" style="4" customWidth="1"/>
    <col min="3885" max="3885" width="1.7109375" style="4" customWidth="1"/>
    <col min="3886" max="3888" width="5.28515625" style="4" customWidth="1"/>
    <col min="3889" max="3889" width="1.7109375" style="4" customWidth="1"/>
    <col min="3890" max="3892" width="5.28515625" style="4" customWidth="1"/>
    <col min="3893" max="3893" width="1.7109375" style="4" customWidth="1"/>
    <col min="3894" max="3896" width="5.28515625" style="4" customWidth="1"/>
    <col min="3897" max="4095" width="11.42578125" style="4"/>
    <col min="4096" max="4096" width="22.7109375" style="4" customWidth="1"/>
    <col min="4097" max="4097" width="7.28515625" style="4" customWidth="1"/>
    <col min="4098" max="4098" width="6.85546875" style="4" customWidth="1"/>
    <col min="4099" max="4099" width="6" style="4" bestFit="1" customWidth="1"/>
    <col min="4100" max="4100" width="1.7109375" style="4" customWidth="1"/>
    <col min="4101" max="4101" width="6" style="4" bestFit="1" customWidth="1"/>
    <col min="4102" max="4103" width="5.42578125" style="4" customWidth="1"/>
    <col min="4104" max="4104" width="1.7109375" style="4" customWidth="1"/>
    <col min="4105" max="4107" width="5.140625" style="4" customWidth="1"/>
    <col min="4108" max="4108" width="1.7109375" style="4" customWidth="1"/>
    <col min="4109" max="4111" width="4.7109375" style="4" customWidth="1"/>
    <col min="4112" max="4112" width="1.7109375" style="4" customWidth="1"/>
    <col min="4113" max="4115" width="4.7109375" style="4" customWidth="1"/>
    <col min="4116" max="4116" width="1.7109375" style="4" customWidth="1"/>
    <col min="4117" max="4119" width="4.7109375" style="4" customWidth="1"/>
    <col min="4120" max="4120" width="1.7109375" style="4" customWidth="1"/>
    <col min="4121" max="4121" width="4.85546875" style="4" bestFit="1" customWidth="1"/>
    <col min="4122" max="4122" width="4" style="4" customWidth="1"/>
    <col min="4123" max="4123" width="5" style="4" customWidth="1"/>
    <col min="4124" max="4124" width="11.42578125" style="4"/>
    <col min="4125" max="4125" width="12.42578125" style="4" customWidth="1"/>
    <col min="4126" max="4126" width="10.85546875" style="4" customWidth="1"/>
    <col min="4127" max="4128" width="6.140625" style="4" customWidth="1"/>
    <col min="4129" max="4129" width="1.7109375" style="4" customWidth="1"/>
    <col min="4130" max="4130" width="6" style="4" customWidth="1"/>
    <col min="4131" max="4132" width="5.28515625" style="4" customWidth="1"/>
    <col min="4133" max="4133" width="1.7109375" style="4" customWidth="1"/>
    <col min="4134" max="4136" width="5.28515625" style="4" customWidth="1"/>
    <col min="4137" max="4137" width="1.7109375" style="4" customWidth="1"/>
    <col min="4138" max="4140" width="5.28515625" style="4" customWidth="1"/>
    <col min="4141" max="4141" width="1.7109375" style="4" customWidth="1"/>
    <col min="4142" max="4144" width="5.28515625" style="4" customWidth="1"/>
    <col min="4145" max="4145" width="1.7109375" style="4" customWidth="1"/>
    <col min="4146" max="4148" width="5.28515625" style="4" customWidth="1"/>
    <col min="4149" max="4149" width="1.7109375" style="4" customWidth="1"/>
    <col min="4150" max="4152" width="5.28515625" style="4" customWidth="1"/>
    <col min="4153" max="4351" width="11.42578125" style="4"/>
    <col min="4352" max="4352" width="22.7109375" style="4" customWidth="1"/>
    <col min="4353" max="4353" width="7.28515625" style="4" customWidth="1"/>
    <col min="4354" max="4354" width="6.85546875" style="4" customWidth="1"/>
    <col min="4355" max="4355" width="6" style="4" bestFit="1" customWidth="1"/>
    <col min="4356" max="4356" width="1.7109375" style="4" customWidth="1"/>
    <col min="4357" max="4357" width="6" style="4" bestFit="1" customWidth="1"/>
    <col min="4358" max="4359" width="5.42578125" style="4" customWidth="1"/>
    <col min="4360" max="4360" width="1.7109375" style="4" customWidth="1"/>
    <col min="4361" max="4363" width="5.140625" style="4" customWidth="1"/>
    <col min="4364" max="4364" width="1.7109375" style="4" customWidth="1"/>
    <col min="4365" max="4367" width="4.7109375" style="4" customWidth="1"/>
    <col min="4368" max="4368" width="1.7109375" style="4" customWidth="1"/>
    <col min="4369" max="4371" width="4.7109375" style="4" customWidth="1"/>
    <col min="4372" max="4372" width="1.7109375" style="4" customWidth="1"/>
    <col min="4373" max="4375" width="4.7109375" style="4" customWidth="1"/>
    <col min="4376" max="4376" width="1.7109375" style="4" customWidth="1"/>
    <col min="4377" max="4377" width="4.85546875" style="4" bestFit="1" customWidth="1"/>
    <col min="4378" max="4378" width="4" style="4" customWidth="1"/>
    <col min="4379" max="4379" width="5" style="4" customWidth="1"/>
    <col min="4380" max="4380" width="11.42578125" style="4"/>
    <col min="4381" max="4381" width="12.42578125" style="4" customWidth="1"/>
    <col min="4382" max="4382" width="10.85546875" style="4" customWidth="1"/>
    <col min="4383" max="4384" width="6.140625" style="4" customWidth="1"/>
    <col min="4385" max="4385" width="1.7109375" style="4" customWidth="1"/>
    <col min="4386" max="4386" width="6" style="4" customWidth="1"/>
    <col min="4387" max="4388" width="5.28515625" style="4" customWidth="1"/>
    <col min="4389" max="4389" width="1.7109375" style="4" customWidth="1"/>
    <col min="4390" max="4392" width="5.28515625" style="4" customWidth="1"/>
    <col min="4393" max="4393" width="1.7109375" style="4" customWidth="1"/>
    <col min="4394" max="4396" width="5.28515625" style="4" customWidth="1"/>
    <col min="4397" max="4397" width="1.7109375" style="4" customWidth="1"/>
    <col min="4398" max="4400" width="5.28515625" style="4" customWidth="1"/>
    <col min="4401" max="4401" width="1.7109375" style="4" customWidth="1"/>
    <col min="4402" max="4404" width="5.28515625" style="4" customWidth="1"/>
    <col min="4405" max="4405" width="1.7109375" style="4" customWidth="1"/>
    <col min="4406" max="4408" width="5.28515625" style="4" customWidth="1"/>
    <col min="4409" max="4607" width="11.42578125" style="4"/>
    <col min="4608" max="4608" width="22.7109375" style="4" customWidth="1"/>
    <col min="4609" max="4609" width="7.28515625" style="4" customWidth="1"/>
    <col min="4610" max="4610" width="6.85546875" style="4" customWidth="1"/>
    <col min="4611" max="4611" width="6" style="4" bestFit="1" customWidth="1"/>
    <col min="4612" max="4612" width="1.7109375" style="4" customWidth="1"/>
    <col min="4613" max="4613" width="6" style="4" bestFit="1" customWidth="1"/>
    <col min="4614" max="4615" width="5.42578125" style="4" customWidth="1"/>
    <col min="4616" max="4616" width="1.7109375" style="4" customWidth="1"/>
    <col min="4617" max="4619" width="5.140625" style="4" customWidth="1"/>
    <col min="4620" max="4620" width="1.7109375" style="4" customWidth="1"/>
    <col min="4621" max="4623" width="4.7109375" style="4" customWidth="1"/>
    <col min="4624" max="4624" width="1.7109375" style="4" customWidth="1"/>
    <col min="4625" max="4627" width="4.7109375" style="4" customWidth="1"/>
    <col min="4628" max="4628" width="1.7109375" style="4" customWidth="1"/>
    <col min="4629" max="4631" width="4.7109375" style="4" customWidth="1"/>
    <col min="4632" max="4632" width="1.7109375" style="4" customWidth="1"/>
    <col min="4633" max="4633" width="4.85546875" style="4" bestFit="1" customWidth="1"/>
    <col min="4634" max="4634" width="4" style="4" customWidth="1"/>
    <col min="4635" max="4635" width="5" style="4" customWidth="1"/>
    <col min="4636" max="4636" width="11.42578125" style="4"/>
    <col min="4637" max="4637" width="12.42578125" style="4" customWidth="1"/>
    <col min="4638" max="4638" width="10.85546875" style="4" customWidth="1"/>
    <col min="4639" max="4640" width="6.140625" style="4" customWidth="1"/>
    <col min="4641" max="4641" width="1.7109375" style="4" customWidth="1"/>
    <col min="4642" max="4642" width="6" style="4" customWidth="1"/>
    <col min="4643" max="4644" width="5.28515625" style="4" customWidth="1"/>
    <col min="4645" max="4645" width="1.7109375" style="4" customWidth="1"/>
    <col min="4646" max="4648" width="5.28515625" style="4" customWidth="1"/>
    <col min="4649" max="4649" width="1.7109375" style="4" customWidth="1"/>
    <col min="4650" max="4652" width="5.28515625" style="4" customWidth="1"/>
    <col min="4653" max="4653" width="1.7109375" style="4" customWidth="1"/>
    <col min="4654" max="4656" width="5.28515625" style="4" customWidth="1"/>
    <col min="4657" max="4657" width="1.7109375" style="4" customWidth="1"/>
    <col min="4658" max="4660" width="5.28515625" style="4" customWidth="1"/>
    <col min="4661" max="4661" width="1.7109375" style="4" customWidth="1"/>
    <col min="4662" max="4664" width="5.28515625" style="4" customWidth="1"/>
    <col min="4665" max="4863" width="11.42578125" style="4"/>
    <col min="4864" max="4864" width="22.7109375" style="4" customWidth="1"/>
    <col min="4865" max="4865" width="7.28515625" style="4" customWidth="1"/>
    <col min="4866" max="4866" width="6.85546875" style="4" customWidth="1"/>
    <col min="4867" max="4867" width="6" style="4" bestFit="1" customWidth="1"/>
    <col min="4868" max="4868" width="1.7109375" style="4" customWidth="1"/>
    <col min="4869" max="4869" width="6" style="4" bestFit="1" customWidth="1"/>
    <col min="4870" max="4871" width="5.42578125" style="4" customWidth="1"/>
    <col min="4872" max="4872" width="1.7109375" style="4" customWidth="1"/>
    <col min="4873" max="4875" width="5.140625" style="4" customWidth="1"/>
    <col min="4876" max="4876" width="1.7109375" style="4" customWidth="1"/>
    <col min="4877" max="4879" width="4.7109375" style="4" customWidth="1"/>
    <col min="4880" max="4880" width="1.7109375" style="4" customWidth="1"/>
    <col min="4881" max="4883" width="4.7109375" style="4" customWidth="1"/>
    <col min="4884" max="4884" width="1.7109375" style="4" customWidth="1"/>
    <col min="4885" max="4887" width="4.7109375" style="4" customWidth="1"/>
    <col min="4888" max="4888" width="1.7109375" style="4" customWidth="1"/>
    <col min="4889" max="4889" width="4.85546875" style="4" bestFit="1" customWidth="1"/>
    <col min="4890" max="4890" width="4" style="4" customWidth="1"/>
    <col min="4891" max="4891" width="5" style="4" customWidth="1"/>
    <col min="4892" max="4892" width="11.42578125" style="4"/>
    <col min="4893" max="4893" width="12.42578125" style="4" customWidth="1"/>
    <col min="4894" max="4894" width="10.85546875" style="4" customWidth="1"/>
    <col min="4895" max="4896" width="6.140625" style="4" customWidth="1"/>
    <col min="4897" max="4897" width="1.7109375" style="4" customWidth="1"/>
    <col min="4898" max="4898" width="6" style="4" customWidth="1"/>
    <col min="4899" max="4900" width="5.28515625" style="4" customWidth="1"/>
    <col min="4901" max="4901" width="1.7109375" style="4" customWidth="1"/>
    <col min="4902" max="4904" width="5.28515625" style="4" customWidth="1"/>
    <col min="4905" max="4905" width="1.7109375" style="4" customWidth="1"/>
    <col min="4906" max="4908" width="5.28515625" style="4" customWidth="1"/>
    <col min="4909" max="4909" width="1.7109375" style="4" customWidth="1"/>
    <col min="4910" max="4912" width="5.28515625" style="4" customWidth="1"/>
    <col min="4913" max="4913" width="1.7109375" style="4" customWidth="1"/>
    <col min="4914" max="4916" width="5.28515625" style="4" customWidth="1"/>
    <col min="4917" max="4917" width="1.7109375" style="4" customWidth="1"/>
    <col min="4918" max="4920" width="5.28515625" style="4" customWidth="1"/>
    <col min="4921" max="5119" width="11.42578125" style="4"/>
    <col min="5120" max="5120" width="22.7109375" style="4" customWidth="1"/>
    <col min="5121" max="5121" width="7.28515625" style="4" customWidth="1"/>
    <col min="5122" max="5122" width="6.85546875" style="4" customWidth="1"/>
    <col min="5123" max="5123" width="6" style="4" bestFit="1" customWidth="1"/>
    <col min="5124" max="5124" width="1.7109375" style="4" customWidth="1"/>
    <col min="5125" max="5125" width="6" style="4" bestFit="1" customWidth="1"/>
    <col min="5126" max="5127" width="5.42578125" style="4" customWidth="1"/>
    <col min="5128" max="5128" width="1.7109375" style="4" customWidth="1"/>
    <col min="5129" max="5131" width="5.140625" style="4" customWidth="1"/>
    <col min="5132" max="5132" width="1.7109375" style="4" customWidth="1"/>
    <col min="5133" max="5135" width="4.7109375" style="4" customWidth="1"/>
    <col min="5136" max="5136" width="1.7109375" style="4" customWidth="1"/>
    <col min="5137" max="5139" width="4.7109375" style="4" customWidth="1"/>
    <col min="5140" max="5140" width="1.7109375" style="4" customWidth="1"/>
    <col min="5141" max="5143" width="4.7109375" style="4" customWidth="1"/>
    <col min="5144" max="5144" width="1.7109375" style="4" customWidth="1"/>
    <col min="5145" max="5145" width="4.85546875" style="4" bestFit="1" customWidth="1"/>
    <col min="5146" max="5146" width="4" style="4" customWidth="1"/>
    <col min="5147" max="5147" width="5" style="4" customWidth="1"/>
    <col min="5148" max="5148" width="11.42578125" style="4"/>
    <col min="5149" max="5149" width="12.42578125" style="4" customWidth="1"/>
    <col min="5150" max="5150" width="10.85546875" style="4" customWidth="1"/>
    <col min="5151" max="5152" width="6.140625" style="4" customWidth="1"/>
    <col min="5153" max="5153" width="1.7109375" style="4" customWidth="1"/>
    <col min="5154" max="5154" width="6" style="4" customWidth="1"/>
    <col min="5155" max="5156" width="5.28515625" style="4" customWidth="1"/>
    <col min="5157" max="5157" width="1.7109375" style="4" customWidth="1"/>
    <col min="5158" max="5160" width="5.28515625" style="4" customWidth="1"/>
    <col min="5161" max="5161" width="1.7109375" style="4" customWidth="1"/>
    <col min="5162" max="5164" width="5.28515625" style="4" customWidth="1"/>
    <col min="5165" max="5165" width="1.7109375" style="4" customWidth="1"/>
    <col min="5166" max="5168" width="5.28515625" style="4" customWidth="1"/>
    <col min="5169" max="5169" width="1.7109375" style="4" customWidth="1"/>
    <col min="5170" max="5172" width="5.28515625" style="4" customWidth="1"/>
    <col min="5173" max="5173" width="1.7109375" style="4" customWidth="1"/>
    <col min="5174" max="5176" width="5.28515625" style="4" customWidth="1"/>
    <col min="5177" max="5375" width="11.42578125" style="4"/>
    <col min="5376" max="5376" width="22.7109375" style="4" customWidth="1"/>
    <col min="5377" max="5377" width="7.28515625" style="4" customWidth="1"/>
    <col min="5378" max="5378" width="6.85546875" style="4" customWidth="1"/>
    <col min="5379" max="5379" width="6" style="4" bestFit="1" customWidth="1"/>
    <col min="5380" max="5380" width="1.7109375" style="4" customWidth="1"/>
    <col min="5381" max="5381" width="6" style="4" bestFit="1" customWidth="1"/>
    <col min="5382" max="5383" width="5.42578125" style="4" customWidth="1"/>
    <col min="5384" max="5384" width="1.7109375" style="4" customWidth="1"/>
    <col min="5385" max="5387" width="5.140625" style="4" customWidth="1"/>
    <col min="5388" max="5388" width="1.7109375" style="4" customWidth="1"/>
    <col min="5389" max="5391" width="4.7109375" style="4" customWidth="1"/>
    <col min="5392" max="5392" width="1.7109375" style="4" customWidth="1"/>
    <col min="5393" max="5395" width="4.7109375" style="4" customWidth="1"/>
    <col min="5396" max="5396" width="1.7109375" style="4" customWidth="1"/>
    <col min="5397" max="5399" width="4.7109375" style="4" customWidth="1"/>
    <col min="5400" max="5400" width="1.7109375" style="4" customWidth="1"/>
    <col min="5401" max="5401" width="4.85546875" style="4" bestFit="1" customWidth="1"/>
    <col min="5402" max="5402" width="4" style="4" customWidth="1"/>
    <col min="5403" max="5403" width="5" style="4" customWidth="1"/>
    <col min="5404" max="5404" width="11.42578125" style="4"/>
    <col min="5405" max="5405" width="12.42578125" style="4" customWidth="1"/>
    <col min="5406" max="5406" width="10.85546875" style="4" customWidth="1"/>
    <col min="5407" max="5408" width="6.140625" style="4" customWidth="1"/>
    <col min="5409" max="5409" width="1.7109375" style="4" customWidth="1"/>
    <col min="5410" max="5410" width="6" style="4" customWidth="1"/>
    <col min="5411" max="5412" width="5.28515625" style="4" customWidth="1"/>
    <col min="5413" max="5413" width="1.7109375" style="4" customWidth="1"/>
    <col min="5414" max="5416" width="5.28515625" style="4" customWidth="1"/>
    <col min="5417" max="5417" width="1.7109375" style="4" customWidth="1"/>
    <col min="5418" max="5420" width="5.28515625" style="4" customWidth="1"/>
    <col min="5421" max="5421" width="1.7109375" style="4" customWidth="1"/>
    <col min="5422" max="5424" width="5.28515625" style="4" customWidth="1"/>
    <col min="5425" max="5425" width="1.7109375" style="4" customWidth="1"/>
    <col min="5426" max="5428" width="5.28515625" style="4" customWidth="1"/>
    <col min="5429" max="5429" width="1.7109375" style="4" customWidth="1"/>
    <col min="5430" max="5432" width="5.28515625" style="4" customWidth="1"/>
    <col min="5433" max="5631" width="11.42578125" style="4"/>
    <col min="5632" max="5632" width="22.7109375" style="4" customWidth="1"/>
    <col min="5633" max="5633" width="7.28515625" style="4" customWidth="1"/>
    <col min="5634" max="5634" width="6.85546875" style="4" customWidth="1"/>
    <col min="5635" max="5635" width="6" style="4" bestFit="1" customWidth="1"/>
    <col min="5636" max="5636" width="1.7109375" style="4" customWidth="1"/>
    <col min="5637" max="5637" width="6" style="4" bestFit="1" customWidth="1"/>
    <col min="5638" max="5639" width="5.42578125" style="4" customWidth="1"/>
    <col min="5640" max="5640" width="1.7109375" style="4" customWidth="1"/>
    <col min="5641" max="5643" width="5.140625" style="4" customWidth="1"/>
    <col min="5644" max="5644" width="1.7109375" style="4" customWidth="1"/>
    <col min="5645" max="5647" width="4.7109375" style="4" customWidth="1"/>
    <col min="5648" max="5648" width="1.7109375" style="4" customWidth="1"/>
    <col min="5649" max="5651" width="4.7109375" style="4" customWidth="1"/>
    <col min="5652" max="5652" width="1.7109375" style="4" customWidth="1"/>
    <col min="5653" max="5655" width="4.7109375" style="4" customWidth="1"/>
    <col min="5656" max="5656" width="1.7109375" style="4" customWidth="1"/>
    <col min="5657" max="5657" width="4.85546875" style="4" bestFit="1" customWidth="1"/>
    <col min="5658" max="5658" width="4" style="4" customWidth="1"/>
    <col min="5659" max="5659" width="5" style="4" customWidth="1"/>
    <col min="5660" max="5660" width="11.42578125" style="4"/>
    <col min="5661" max="5661" width="12.42578125" style="4" customWidth="1"/>
    <col min="5662" max="5662" width="10.85546875" style="4" customWidth="1"/>
    <col min="5663" max="5664" width="6.140625" style="4" customWidth="1"/>
    <col min="5665" max="5665" width="1.7109375" style="4" customWidth="1"/>
    <col min="5666" max="5666" width="6" style="4" customWidth="1"/>
    <col min="5667" max="5668" width="5.28515625" style="4" customWidth="1"/>
    <col min="5669" max="5669" width="1.7109375" style="4" customWidth="1"/>
    <col min="5670" max="5672" width="5.28515625" style="4" customWidth="1"/>
    <col min="5673" max="5673" width="1.7109375" style="4" customWidth="1"/>
    <col min="5674" max="5676" width="5.28515625" style="4" customWidth="1"/>
    <col min="5677" max="5677" width="1.7109375" style="4" customWidth="1"/>
    <col min="5678" max="5680" width="5.28515625" style="4" customWidth="1"/>
    <col min="5681" max="5681" width="1.7109375" style="4" customWidth="1"/>
    <col min="5682" max="5684" width="5.28515625" style="4" customWidth="1"/>
    <col min="5685" max="5685" width="1.7109375" style="4" customWidth="1"/>
    <col min="5686" max="5688" width="5.28515625" style="4" customWidth="1"/>
    <col min="5689" max="5887" width="11.42578125" style="4"/>
    <col min="5888" max="5888" width="22.7109375" style="4" customWidth="1"/>
    <col min="5889" max="5889" width="7.28515625" style="4" customWidth="1"/>
    <col min="5890" max="5890" width="6.85546875" style="4" customWidth="1"/>
    <col min="5891" max="5891" width="6" style="4" bestFit="1" customWidth="1"/>
    <col min="5892" max="5892" width="1.7109375" style="4" customWidth="1"/>
    <col min="5893" max="5893" width="6" style="4" bestFit="1" customWidth="1"/>
    <col min="5894" max="5895" width="5.42578125" style="4" customWidth="1"/>
    <col min="5896" max="5896" width="1.7109375" style="4" customWidth="1"/>
    <col min="5897" max="5899" width="5.140625" style="4" customWidth="1"/>
    <col min="5900" max="5900" width="1.7109375" style="4" customWidth="1"/>
    <col min="5901" max="5903" width="4.7109375" style="4" customWidth="1"/>
    <col min="5904" max="5904" width="1.7109375" style="4" customWidth="1"/>
    <col min="5905" max="5907" width="4.7109375" style="4" customWidth="1"/>
    <col min="5908" max="5908" width="1.7109375" style="4" customWidth="1"/>
    <col min="5909" max="5911" width="4.7109375" style="4" customWidth="1"/>
    <col min="5912" max="5912" width="1.7109375" style="4" customWidth="1"/>
    <col min="5913" max="5913" width="4.85546875" style="4" bestFit="1" customWidth="1"/>
    <col min="5914" max="5914" width="4" style="4" customWidth="1"/>
    <col min="5915" max="5915" width="5" style="4" customWidth="1"/>
    <col min="5916" max="5916" width="11.42578125" style="4"/>
    <col min="5917" max="5917" width="12.42578125" style="4" customWidth="1"/>
    <col min="5918" max="5918" width="10.85546875" style="4" customWidth="1"/>
    <col min="5919" max="5920" width="6.140625" style="4" customWidth="1"/>
    <col min="5921" max="5921" width="1.7109375" style="4" customWidth="1"/>
    <col min="5922" max="5922" width="6" style="4" customWidth="1"/>
    <col min="5923" max="5924" width="5.28515625" style="4" customWidth="1"/>
    <col min="5925" max="5925" width="1.7109375" style="4" customWidth="1"/>
    <col min="5926" max="5928" width="5.28515625" style="4" customWidth="1"/>
    <col min="5929" max="5929" width="1.7109375" style="4" customWidth="1"/>
    <col min="5930" max="5932" width="5.28515625" style="4" customWidth="1"/>
    <col min="5933" max="5933" width="1.7109375" style="4" customWidth="1"/>
    <col min="5934" max="5936" width="5.28515625" style="4" customWidth="1"/>
    <col min="5937" max="5937" width="1.7109375" style="4" customWidth="1"/>
    <col min="5938" max="5940" width="5.28515625" style="4" customWidth="1"/>
    <col min="5941" max="5941" width="1.7109375" style="4" customWidth="1"/>
    <col min="5942" max="5944" width="5.28515625" style="4" customWidth="1"/>
    <col min="5945" max="6143" width="11.42578125" style="4"/>
    <col min="6144" max="6144" width="22.7109375" style="4" customWidth="1"/>
    <col min="6145" max="6145" width="7.28515625" style="4" customWidth="1"/>
    <col min="6146" max="6146" width="6.85546875" style="4" customWidth="1"/>
    <col min="6147" max="6147" width="6" style="4" bestFit="1" customWidth="1"/>
    <col min="6148" max="6148" width="1.7109375" style="4" customWidth="1"/>
    <col min="6149" max="6149" width="6" style="4" bestFit="1" customWidth="1"/>
    <col min="6150" max="6151" width="5.42578125" style="4" customWidth="1"/>
    <col min="6152" max="6152" width="1.7109375" style="4" customWidth="1"/>
    <col min="6153" max="6155" width="5.140625" style="4" customWidth="1"/>
    <col min="6156" max="6156" width="1.7109375" style="4" customWidth="1"/>
    <col min="6157" max="6159" width="4.7109375" style="4" customWidth="1"/>
    <col min="6160" max="6160" width="1.7109375" style="4" customWidth="1"/>
    <col min="6161" max="6163" width="4.7109375" style="4" customWidth="1"/>
    <col min="6164" max="6164" width="1.7109375" style="4" customWidth="1"/>
    <col min="6165" max="6167" width="4.7109375" style="4" customWidth="1"/>
    <col min="6168" max="6168" width="1.7109375" style="4" customWidth="1"/>
    <col min="6169" max="6169" width="4.85546875" style="4" bestFit="1" customWidth="1"/>
    <col min="6170" max="6170" width="4" style="4" customWidth="1"/>
    <col min="6171" max="6171" width="5" style="4" customWidth="1"/>
    <col min="6172" max="6172" width="11.42578125" style="4"/>
    <col min="6173" max="6173" width="12.42578125" style="4" customWidth="1"/>
    <col min="6174" max="6174" width="10.85546875" style="4" customWidth="1"/>
    <col min="6175" max="6176" width="6.140625" style="4" customWidth="1"/>
    <col min="6177" max="6177" width="1.7109375" style="4" customWidth="1"/>
    <col min="6178" max="6178" width="6" style="4" customWidth="1"/>
    <col min="6179" max="6180" width="5.28515625" style="4" customWidth="1"/>
    <col min="6181" max="6181" width="1.7109375" style="4" customWidth="1"/>
    <col min="6182" max="6184" width="5.28515625" style="4" customWidth="1"/>
    <col min="6185" max="6185" width="1.7109375" style="4" customWidth="1"/>
    <col min="6186" max="6188" width="5.28515625" style="4" customWidth="1"/>
    <col min="6189" max="6189" width="1.7109375" style="4" customWidth="1"/>
    <col min="6190" max="6192" width="5.28515625" style="4" customWidth="1"/>
    <col min="6193" max="6193" width="1.7109375" style="4" customWidth="1"/>
    <col min="6194" max="6196" width="5.28515625" style="4" customWidth="1"/>
    <col min="6197" max="6197" width="1.7109375" style="4" customWidth="1"/>
    <col min="6198" max="6200" width="5.28515625" style="4" customWidth="1"/>
    <col min="6201" max="6399" width="11.42578125" style="4"/>
    <col min="6400" max="6400" width="22.7109375" style="4" customWidth="1"/>
    <col min="6401" max="6401" width="7.28515625" style="4" customWidth="1"/>
    <col min="6402" max="6402" width="6.85546875" style="4" customWidth="1"/>
    <col min="6403" max="6403" width="6" style="4" bestFit="1" customWidth="1"/>
    <col min="6404" max="6404" width="1.7109375" style="4" customWidth="1"/>
    <col min="6405" max="6405" width="6" style="4" bestFit="1" customWidth="1"/>
    <col min="6406" max="6407" width="5.42578125" style="4" customWidth="1"/>
    <col min="6408" max="6408" width="1.7109375" style="4" customWidth="1"/>
    <col min="6409" max="6411" width="5.140625" style="4" customWidth="1"/>
    <col min="6412" max="6412" width="1.7109375" style="4" customWidth="1"/>
    <col min="6413" max="6415" width="4.7109375" style="4" customWidth="1"/>
    <col min="6416" max="6416" width="1.7109375" style="4" customWidth="1"/>
    <col min="6417" max="6419" width="4.7109375" style="4" customWidth="1"/>
    <col min="6420" max="6420" width="1.7109375" style="4" customWidth="1"/>
    <col min="6421" max="6423" width="4.7109375" style="4" customWidth="1"/>
    <col min="6424" max="6424" width="1.7109375" style="4" customWidth="1"/>
    <col min="6425" max="6425" width="4.85546875" style="4" bestFit="1" customWidth="1"/>
    <col min="6426" max="6426" width="4" style="4" customWidth="1"/>
    <col min="6427" max="6427" width="5" style="4" customWidth="1"/>
    <col min="6428" max="6428" width="11.42578125" style="4"/>
    <col min="6429" max="6429" width="12.42578125" style="4" customWidth="1"/>
    <col min="6430" max="6430" width="10.85546875" style="4" customWidth="1"/>
    <col min="6431" max="6432" width="6.140625" style="4" customWidth="1"/>
    <col min="6433" max="6433" width="1.7109375" style="4" customWidth="1"/>
    <col min="6434" max="6434" width="6" style="4" customWidth="1"/>
    <col min="6435" max="6436" width="5.28515625" style="4" customWidth="1"/>
    <col min="6437" max="6437" width="1.7109375" style="4" customWidth="1"/>
    <col min="6438" max="6440" width="5.28515625" style="4" customWidth="1"/>
    <col min="6441" max="6441" width="1.7109375" style="4" customWidth="1"/>
    <col min="6442" max="6444" width="5.28515625" style="4" customWidth="1"/>
    <col min="6445" max="6445" width="1.7109375" style="4" customWidth="1"/>
    <col min="6446" max="6448" width="5.28515625" style="4" customWidth="1"/>
    <col min="6449" max="6449" width="1.7109375" style="4" customWidth="1"/>
    <col min="6450" max="6452" width="5.28515625" style="4" customWidth="1"/>
    <col min="6453" max="6453" width="1.7109375" style="4" customWidth="1"/>
    <col min="6454" max="6456" width="5.28515625" style="4" customWidth="1"/>
    <col min="6457" max="6655" width="11.42578125" style="4"/>
    <col min="6656" max="6656" width="22.7109375" style="4" customWidth="1"/>
    <col min="6657" max="6657" width="7.28515625" style="4" customWidth="1"/>
    <col min="6658" max="6658" width="6.85546875" style="4" customWidth="1"/>
    <col min="6659" max="6659" width="6" style="4" bestFit="1" customWidth="1"/>
    <col min="6660" max="6660" width="1.7109375" style="4" customWidth="1"/>
    <col min="6661" max="6661" width="6" style="4" bestFit="1" customWidth="1"/>
    <col min="6662" max="6663" width="5.42578125" style="4" customWidth="1"/>
    <col min="6664" max="6664" width="1.7109375" style="4" customWidth="1"/>
    <col min="6665" max="6667" width="5.140625" style="4" customWidth="1"/>
    <col min="6668" max="6668" width="1.7109375" style="4" customWidth="1"/>
    <col min="6669" max="6671" width="4.7109375" style="4" customWidth="1"/>
    <col min="6672" max="6672" width="1.7109375" style="4" customWidth="1"/>
    <col min="6673" max="6675" width="4.7109375" style="4" customWidth="1"/>
    <col min="6676" max="6676" width="1.7109375" style="4" customWidth="1"/>
    <col min="6677" max="6679" width="4.7109375" style="4" customWidth="1"/>
    <col min="6680" max="6680" width="1.7109375" style="4" customWidth="1"/>
    <col min="6681" max="6681" width="4.85546875" style="4" bestFit="1" customWidth="1"/>
    <col min="6682" max="6682" width="4" style="4" customWidth="1"/>
    <col min="6683" max="6683" width="5" style="4" customWidth="1"/>
    <col min="6684" max="6684" width="11.42578125" style="4"/>
    <col min="6685" max="6685" width="12.42578125" style="4" customWidth="1"/>
    <col min="6686" max="6686" width="10.85546875" style="4" customWidth="1"/>
    <col min="6687" max="6688" width="6.140625" style="4" customWidth="1"/>
    <col min="6689" max="6689" width="1.7109375" style="4" customWidth="1"/>
    <col min="6690" max="6690" width="6" style="4" customWidth="1"/>
    <col min="6691" max="6692" width="5.28515625" style="4" customWidth="1"/>
    <col min="6693" max="6693" width="1.7109375" style="4" customWidth="1"/>
    <col min="6694" max="6696" width="5.28515625" style="4" customWidth="1"/>
    <col min="6697" max="6697" width="1.7109375" style="4" customWidth="1"/>
    <col min="6698" max="6700" width="5.28515625" style="4" customWidth="1"/>
    <col min="6701" max="6701" width="1.7109375" style="4" customWidth="1"/>
    <col min="6702" max="6704" width="5.28515625" style="4" customWidth="1"/>
    <col min="6705" max="6705" width="1.7109375" style="4" customWidth="1"/>
    <col min="6706" max="6708" width="5.28515625" style="4" customWidth="1"/>
    <col min="6709" max="6709" width="1.7109375" style="4" customWidth="1"/>
    <col min="6710" max="6712" width="5.28515625" style="4" customWidth="1"/>
    <col min="6713" max="6911" width="11.42578125" style="4"/>
    <col min="6912" max="6912" width="22.7109375" style="4" customWidth="1"/>
    <col min="6913" max="6913" width="7.28515625" style="4" customWidth="1"/>
    <col min="6914" max="6914" width="6.85546875" style="4" customWidth="1"/>
    <col min="6915" max="6915" width="6" style="4" bestFit="1" customWidth="1"/>
    <col min="6916" max="6916" width="1.7109375" style="4" customWidth="1"/>
    <col min="6917" max="6917" width="6" style="4" bestFit="1" customWidth="1"/>
    <col min="6918" max="6919" width="5.42578125" style="4" customWidth="1"/>
    <col min="6920" max="6920" width="1.7109375" style="4" customWidth="1"/>
    <col min="6921" max="6923" width="5.140625" style="4" customWidth="1"/>
    <col min="6924" max="6924" width="1.7109375" style="4" customWidth="1"/>
    <col min="6925" max="6927" width="4.7109375" style="4" customWidth="1"/>
    <col min="6928" max="6928" width="1.7109375" style="4" customWidth="1"/>
    <col min="6929" max="6931" width="4.7109375" style="4" customWidth="1"/>
    <col min="6932" max="6932" width="1.7109375" style="4" customWidth="1"/>
    <col min="6933" max="6935" width="4.7109375" style="4" customWidth="1"/>
    <col min="6936" max="6936" width="1.7109375" style="4" customWidth="1"/>
    <col min="6937" max="6937" width="4.85546875" style="4" bestFit="1" customWidth="1"/>
    <col min="6938" max="6938" width="4" style="4" customWidth="1"/>
    <col min="6939" max="6939" width="5" style="4" customWidth="1"/>
    <col min="6940" max="6940" width="11.42578125" style="4"/>
    <col min="6941" max="6941" width="12.42578125" style="4" customWidth="1"/>
    <col min="6942" max="6942" width="10.85546875" style="4" customWidth="1"/>
    <col min="6943" max="6944" width="6.140625" style="4" customWidth="1"/>
    <col min="6945" max="6945" width="1.7109375" style="4" customWidth="1"/>
    <col min="6946" max="6946" width="6" style="4" customWidth="1"/>
    <col min="6947" max="6948" width="5.28515625" style="4" customWidth="1"/>
    <col min="6949" max="6949" width="1.7109375" style="4" customWidth="1"/>
    <col min="6950" max="6952" width="5.28515625" style="4" customWidth="1"/>
    <col min="6953" max="6953" width="1.7109375" style="4" customWidth="1"/>
    <col min="6954" max="6956" width="5.28515625" style="4" customWidth="1"/>
    <col min="6957" max="6957" width="1.7109375" style="4" customWidth="1"/>
    <col min="6958" max="6960" width="5.28515625" style="4" customWidth="1"/>
    <col min="6961" max="6961" width="1.7109375" style="4" customWidth="1"/>
    <col min="6962" max="6964" width="5.28515625" style="4" customWidth="1"/>
    <col min="6965" max="6965" width="1.7109375" style="4" customWidth="1"/>
    <col min="6966" max="6968" width="5.28515625" style="4" customWidth="1"/>
    <col min="6969" max="7167" width="11.42578125" style="4"/>
    <col min="7168" max="7168" width="22.7109375" style="4" customWidth="1"/>
    <col min="7169" max="7169" width="7.28515625" style="4" customWidth="1"/>
    <col min="7170" max="7170" width="6.85546875" style="4" customWidth="1"/>
    <col min="7171" max="7171" width="6" style="4" bestFit="1" customWidth="1"/>
    <col min="7172" max="7172" width="1.7109375" style="4" customWidth="1"/>
    <col min="7173" max="7173" width="6" style="4" bestFit="1" customWidth="1"/>
    <col min="7174" max="7175" width="5.42578125" style="4" customWidth="1"/>
    <col min="7176" max="7176" width="1.7109375" style="4" customWidth="1"/>
    <col min="7177" max="7179" width="5.140625" style="4" customWidth="1"/>
    <col min="7180" max="7180" width="1.7109375" style="4" customWidth="1"/>
    <col min="7181" max="7183" width="4.7109375" style="4" customWidth="1"/>
    <col min="7184" max="7184" width="1.7109375" style="4" customWidth="1"/>
    <col min="7185" max="7187" width="4.7109375" style="4" customWidth="1"/>
    <col min="7188" max="7188" width="1.7109375" style="4" customWidth="1"/>
    <col min="7189" max="7191" width="4.7109375" style="4" customWidth="1"/>
    <col min="7192" max="7192" width="1.7109375" style="4" customWidth="1"/>
    <col min="7193" max="7193" width="4.85546875" style="4" bestFit="1" customWidth="1"/>
    <col min="7194" max="7194" width="4" style="4" customWidth="1"/>
    <col min="7195" max="7195" width="5" style="4" customWidth="1"/>
    <col min="7196" max="7196" width="11.42578125" style="4"/>
    <col min="7197" max="7197" width="12.42578125" style="4" customWidth="1"/>
    <col min="7198" max="7198" width="10.85546875" style="4" customWidth="1"/>
    <col min="7199" max="7200" width="6.140625" style="4" customWidth="1"/>
    <col min="7201" max="7201" width="1.7109375" style="4" customWidth="1"/>
    <col min="7202" max="7202" width="6" style="4" customWidth="1"/>
    <col min="7203" max="7204" width="5.28515625" style="4" customWidth="1"/>
    <col min="7205" max="7205" width="1.7109375" style="4" customWidth="1"/>
    <col min="7206" max="7208" width="5.28515625" style="4" customWidth="1"/>
    <col min="7209" max="7209" width="1.7109375" style="4" customWidth="1"/>
    <col min="7210" max="7212" width="5.28515625" style="4" customWidth="1"/>
    <col min="7213" max="7213" width="1.7109375" style="4" customWidth="1"/>
    <col min="7214" max="7216" width="5.28515625" style="4" customWidth="1"/>
    <col min="7217" max="7217" width="1.7109375" style="4" customWidth="1"/>
    <col min="7218" max="7220" width="5.28515625" style="4" customWidth="1"/>
    <col min="7221" max="7221" width="1.7109375" style="4" customWidth="1"/>
    <col min="7222" max="7224" width="5.28515625" style="4" customWidth="1"/>
    <col min="7225" max="7423" width="11.42578125" style="4"/>
    <col min="7424" max="7424" width="22.7109375" style="4" customWidth="1"/>
    <col min="7425" max="7425" width="7.28515625" style="4" customWidth="1"/>
    <col min="7426" max="7426" width="6.85546875" style="4" customWidth="1"/>
    <col min="7427" max="7427" width="6" style="4" bestFit="1" customWidth="1"/>
    <col min="7428" max="7428" width="1.7109375" style="4" customWidth="1"/>
    <col min="7429" max="7429" width="6" style="4" bestFit="1" customWidth="1"/>
    <col min="7430" max="7431" width="5.42578125" style="4" customWidth="1"/>
    <col min="7432" max="7432" width="1.7109375" style="4" customWidth="1"/>
    <col min="7433" max="7435" width="5.140625" style="4" customWidth="1"/>
    <col min="7436" max="7436" width="1.7109375" style="4" customWidth="1"/>
    <col min="7437" max="7439" width="4.7109375" style="4" customWidth="1"/>
    <col min="7440" max="7440" width="1.7109375" style="4" customWidth="1"/>
    <col min="7441" max="7443" width="4.7109375" style="4" customWidth="1"/>
    <col min="7444" max="7444" width="1.7109375" style="4" customWidth="1"/>
    <col min="7445" max="7447" width="4.7109375" style="4" customWidth="1"/>
    <col min="7448" max="7448" width="1.7109375" style="4" customWidth="1"/>
    <col min="7449" max="7449" width="4.85546875" style="4" bestFit="1" customWidth="1"/>
    <col min="7450" max="7450" width="4" style="4" customWidth="1"/>
    <col min="7451" max="7451" width="5" style="4" customWidth="1"/>
    <col min="7452" max="7452" width="11.42578125" style="4"/>
    <col min="7453" max="7453" width="12.42578125" style="4" customWidth="1"/>
    <col min="7454" max="7454" width="10.85546875" style="4" customWidth="1"/>
    <col min="7455" max="7456" width="6.140625" style="4" customWidth="1"/>
    <col min="7457" max="7457" width="1.7109375" style="4" customWidth="1"/>
    <col min="7458" max="7458" width="6" style="4" customWidth="1"/>
    <col min="7459" max="7460" width="5.28515625" style="4" customWidth="1"/>
    <col min="7461" max="7461" width="1.7109375" style="4" customWidth="1"/>
    <col min="7462" max="7464" width="5.28515625" style="4" customWidth="1"/>
    <col min="7465" max="7465" width="1.7109375" style="4" customWidth="1"/>
    <col min="7466" max="7468" width="5.28515625" style="4" customWidth="1"/>
    <col min="7469" max="7469" width="1.7109375" style="4" customWidth="1"/>
    <col min="7470" max="7472" width="5.28515625" style="4" customWidth="1"/>
    <col min="7473" max="7473" width="1.7109375" style="4" customWidth="1"/>
    <col min="7474" max="7476" width="5.28515625" style="4" customWidth="1"/>
    <col min="7477" max="7477" width="1.7109375" style="4" customWidth="1"/>
    <col min="7478" max="7480" width="5.28515625" style="4" customWidth="1"/>
    <col min="7481" max="7679" width="11.42578125" style="4"/>
    <col min="7680" max="7680" width="22.7109375" style="4" customWidth="1"/>
    <col min="7681" max="7681" width="7.28515625" style="4" customWidth="1"/>
    <col min="7682" max="7682" width="6.85546875" style="4" customWidth="1"/>
    <col min="7683" max="7683" width="6" style="4" bestFit="1" customWidth="1"/>
    <col min="7684" max="7684" width="1.7109375" style="4" customWidth="1"/>
    <col min="7685" max="7685" width="6" style="4" bestFit="1" customWidth="1"/>
    <col min="7686" max="7687" width="5.42578125" style="4" customWidth="1"/>
    <col min="7688" max="7688" width="1.7109375" style="4" customWidth="1"/>
    <col min="7689" max="7691" width="5.140625" style="4" customWidth="1"/>
    <col min="7692" max="7692" width="1.7109375" style="4" customWidth="1"/>
    <col min="7693" max="7695" width="4.7109375" style="4" customWidth="1"/>
    <col min="7696" max="7696" width="1.7109375" style="4" customWidth="1"/>
    <col min="7697" max="7699" width="4.7109375" style="4" customWidth="1"/>
    <col min="7700" max="7700" width="1.7109375" style="4" customWidth="1"/>
    <col min="7701" max="7703" width="4.7109375" style="4" customWidth="1"/>
    <col min="7704" max="7704" width="1.7109375" style="4" customWidth="1"/>
    <col min="7705" max="7705" width="4.85546875" style="4" bestFit="1" customWidth="1"/>
    <col min="7706" max="7706" width="4" style="4" customWidth="1"/>
    <col min="7707" max="7707" width="5" style="4" customWidth="1"/>
    <col min="7708" max="7708" width="11.42578125" style="4"/>
    <col min="7709" max="7709" width="12.42578125" style="4" customWidth="1"/>
    <col min="7710" max="7710" width="10.85546875" style="4" customWidth="1"/>
    <col min="7711" max="7712" width="6.140625" style="4" customWidth="1"/>
    <col min="7713" max="7713" width="1.7109375" style="4" customWidth="1"/>
    <col min="7714" max="7714" width="6" style="4" customWidth="1"/>
    <col min="7715" max="7716" width="5.28515625" style="4" customWidth="1"/>
    <col min="7717" max="7717" width="1.7109375" style="4" customWidth="1"/>
    <col min="7718" max="7720" width="5.28515625" style="4" customWidth="1"/>
    <col min="7721" max="7721" width="1.7109375" style="4" customWidth="1"/>
    <col min="7722" max="7724" width="5.28515625" style="4" customWidth="1"/>
    <col min="7725" max="7725" width="1.7109375" style="4" customWidth="1"/>
    <col min="7726" max="7728" width="5.28515625" style="4" customWidth="1"/>
    <col min="7729" max="7729" width="1.7109375" style="4" customWidth="1"/>
    <col min="7730" max="7732" width="5.28515625" style="4" customWidth="1"/>
    <col min="7733" max="7733" width="1.7109375" style="4" customWidth="1"/>
    <col min="7734" max="7736" width="5.28515625" style="4" customWidth="1"/>
    <col min="7737" max="7935" width="11.42578125" style="4"/>
    <col min="7936" max="7936" width="22.7109375" style="4" customWidth="1"/>
    <col min="7937" max="7937" width="7.28515625" style="4" customWidth="1"/>
    <col min="7938" max="7938" width="6.85546875" style="4" customWidth="1"/>
    <col min="7939" max="7939" width="6" style="4" bestFit="1" customWidth="1"/>
    <col min="7940" max="7940" width="1.7109375" style="4" customWidth="1"/>
    <col min="7941" max="7941" width="6" style="4" bestFit="1" customWidth="1"/>
    <col min="7942" max="7943" width="5.42578125" style="4" customWidth="1"/>
    <col min="7944" max="7944" width="1.7109375" style="4" customWidth="1"/>
    <col min="7945" max="7947" width="5.140625" style="4" customWidth="1"/>
    <col min="7948" max="7948" width="1.7109375" style="4" customWidth="1"/>
    <col min="7949" max="7951" width="4.7109375" style="4" customWidth="1"/>
    <col min="7952" max="7952" width="1.7109375" style="4" customWidth="1"/>
    <col min="7953" max="7955" width="4.7109375" style="4" customWidth="1"/>
    <col min="7956" max="7956" width="1.7109375" style="4" customWidth="1"/>
    <col min="7957" max="7959" width="4.7109375" style="4" customWidth="1"/>
    <col min="7960" max="7960" width="1.7109375" style="4" customWidth="1"/>
    <col min="7961" max="7961" width="4.85546875" style="4" bestFit="1" customWidth="1"/>
    <col min="7962" max="7962" width="4" style="4" customWidth="1"/>
    <col min="7963" max="7963" width="5" style="4" customWidth="1"/>
    <col min="7964" max="7964" width="11.42578125" style="4"/>
    <col min="7965" max="7965" width="12.42578125" style="4" customWidth="1"/>
    <col min="7966" max="7966" width="10.85546875" style="4" customWidth="1"/>
    <col min="7967" max="7968" width="6.140625" style="4" customWidth="1"/>
    <col min="7969" max="7969" width="1.7109375" style="4" customWidth="1"/>
    <col min="7970" max="7970" width="6" style="4" customWidth="1"/>
    <col min="7971" max="7972" width="5.28515625" style="4" customWidth="1"/>
    <col min="7973" max="7973" width="1.7109375" style="4" customWidth="1"/>
    <col min="7974" max="7976" width="5.28515625" style="4" customWidth="1"/>
    <col min="7977" max="7977" width="1.7109375" style="4" customWidth="1"/>
    <col min="7978" max="7980" width="5.28515625" style="4" customWidth="1"/>
    <col min="7981" max="7981" width="1.7109375" style="4" customWidth="1"/>
    <col min="7982" max="7984" width="5.28515625" style="4" customWidth="1"/>
    <col min="7985" max="7985" width="1.7109375" style="4" customWidth="1"/>
    <col min="7986" max="7988" width="5.28515625" style="4" customWidth="1"/>
    <col min="7989" max="7989" width="1.7109375" style="4" customWidth="1"/>
    <col min="7990" max="7992" width="5.28515625" style="4" customWidth="1"/>
    <col min="7993" max="8191" width="11.42578125" style="4"/>
    <col min="8192" max="8192" width="22.7109375" style="4" customWidth="1"/>
    <col min="8193" max="8193" width="7.28515625" style="4" customWidth="1"/>
    <col min="8194" max="8194" width="6.85546875" style="4" customWidth="1"/>
    <col min="8195" max="8195" width="6" style="4" bestFit="1" customWidth="1"/>
    <col min="8196" max="8196" width="1.7109375" style="4" customWidth="1"/>
    <col min="8197" max="8197" width="6" style="4" bestFit="1" customWidth="1"/>
    <col min="8198" max="8199" width="5.42578125" style="4" customWidth="1"/>
    <col min="8200" max="8200" width="1.7109375" style="4" customWidth="1"/>
    <col min="8201" max="8203" width="5.140625" style="4" customWidth="1"/>
    <col min="8204" max="8204" width="1.7109375" style="4" customWidth="1"/>
    <col min="8205" max="8207" width="4.7109375" style="4" customWidth="1"/>
    <col min="8208" max="8208" width="1.7109375" style="4" customWidth="1"/>
    <col min="8209" max="8211" width="4.7109375" style="4" customWidth="1"/>
    <col min="8212" max="8212" width="1.7109375" style="4" customWidth="1"/>
    <col min="8213" max="8215" width="4.7109375" style="4" customWidth="1"/>
    <col min="8216" max="8216" width="1.7109375" style="4" customWidth="1"/>
    <col min="8217" max="8217" width="4.85546875" style="4" bestFit="1" customWidth="1"/>
    <col min="8218" max="8218" width="4" style="4" customWidth="1"/>
    <col min="8219" max="8219" width="5" style="4" customWidth="1"/>
    <col min="8220" max="8220" width="11.42578125" style="4"/>
    <col min="8221" max="8221" width="12.42578125" style="4" customWidth="1"/>
    <col min="8222" max="8222" width="10.85546875" style="4" customWidth="1"/>
    <col min="8223" max="8224" width="6.140625" style="4" customWidth="1"/>
    <col min="8225" max="8225" width="1.7109375" style="4" customWidth="1"/>
    <col min="8226" max="8226" width="6" style="4" customWidth="1"/>
    <col min="8227" max="8228" width="5.28515625" style="4" customWidth="1"/>
    <col min="8229" max="8229" width="1.7109375" style="4" customWidth="1"/>
    <col min="8230" max="8232" width="5.28515625" style="4" customWidth="1"/>
    <col min="8233" max="8233" width="1.7109375" style="4" customWidth="1"/>
    <col min="8234" max="8236" width="5.28515625" style="4" customWidth="1"/>
    <col min="8237" max="8237" width="1.7109375" style="4" customWidth="1"/>
    <col min="8238" max="8240" width="5.28515625" style="4" customWidth="1"/>
    <col min="8241" max="8241" width="1.7109375" style="4" customWidth="1"/>
    <col min="8242" max="8244" width="5.28515625" style="4" customWidth="1"/>
    <col min="8245" max="8245" width="1.7109375" style="4" customWidth="1"/>
    <col min="8246" max="8248" width="5.28515625" style="4" customWidth="1"/>
    <col min="8249" max="8447" width="11.42578125" style="4"/>
    <col min="8448" max="8448" width="22.7109375" style="4" customWidth="1"/>
    <col min="8449" max="8449" width="7.28515625" style="4" customWidth="1"/>
    <col min="8450" max="8450" width="6.85546875" style="4" customWidth="1"/>
    <col min="8451" max="8451" width="6" style="4" bestFit="1" customWidth="1"/>
    <col min="8452" max="8452" width="1.7109375" style="4" customWidth="1"/>
    <col min="8453" max="8453" width="6" style="4" bestFit="1" customWidth="1"/>
    <col min="8454" max="8455" width="5.42578125" style="4" customWidth="1"/>
    <col min="8456" max="8456" width="1.7109375" style="4" customWidth="1"/>
    <col min="8457" max="8459" width="5.140625" style="4" customWidth="1"/>
    <col min="8460" max="8460" width="1.7109375" style="4" customWidth="1"/>
    <col min="8461" max="8463" width="4.7109375" style="4" customWidth="1"/>
    <col min="8464" max="8464" width="1.7109375" style="4" customWidth="1"/>
    <col min="8465" max="8467" width="4.7109375" style="4" customWidth="1"/>
    <col min="8468" max="8468" width="1.7109375" style="4" customWidth="1"/>
    <col min="8469" max="8471" width="4.7109375" style="4" customWidth="1"/>
    <col min="8472" max="8472" width="1.7109375" style="4" customWidth="1"/>
    <col min="8473" max="8473" width="4.85546875" style="4" bestFit="1" customWidth="1"/>
    <col min="8474" max="8474" width="4" style="4" customWidth="1"/>
    <col min="8475" max="8475" width="5" style="4" customWidth="1"/>
    <col min="8476" max="8476" width="11.42578125" style="4"/>
    <col min="8477" max="8477" width="12.42578125" style="4" customWidth="1"/>
    <col min="8478" max="8478" width="10.85546875" style="4" customWidth="1"/>
    <col min="8479" max="8480" width="6.140625" style="4" customWidth="1"/>
    <col min="8481" max="8481" width="1.7109375" style="4" customWidth="1"/>
    <col min="8482" max="8482" width="6" style="4" customWidth="1"/>
    <col min="8483" max="8484" width="5.28515625" style="4" customWidth="1"/>
    <col min="8485" max="8485" width="1.7109375" style="4" customWidth="1"/>
    <col min="8486" max="8488" width="5.28515625" style="4" customWidth="1"/>
    <col min="8489" max="8489" width="1.7109375" style="4" customWidth="1"/>
    <col min="8490" max="8492" width="5.28515625" style="4" customWidth="1"/>
    <col min="8493" max="8493" width="1.7109375" style="4" customWidth="1"/>
    <col min="8494" max="8496" width="5.28515625" style="4" customWidth="1"/>
    <col min="8497" max="8497" width="1.7109375" style="4" customWidth="1"/>
    <col min="8498" max="8500" width="5.28515625" style="4" customWidth="1"/>
    <col min="8501" max="8501" width="1.7109375" style="4" customWidth="1"/>
    <col min="8502" max="8504" width="5.28515625" style="4" customWidth="1"/>
    <col min="8505" max="8703" width="11.42578125" style="4"/>
    <col min="8704" max="8704" width="22.7109375" style="4" customWidth="1"/>
    <col min="8705" max="8705" width="7.28515625" style="4" customWidth="1"/>
    <col min="8706" max="8706" width="6.85546875" style="4" customWidth="1"/>
    <col min="8707" max="8707" width="6" style="4" bestFit="1" customWidth="1"/>
    <col min="8708" max="8708" width="1.7109375" style="4" customWidth="1"/>
    <col min="8709" max="8709" width="6" style="4" bestFit="1" customWidth="1"/>
    <col min="8710" max="8711" width="5.42578125" style="4" customWidth="1"/>
    <col min="8712" max="8712" width="1.7109375" style="4" customWidth="1"/>
    <col min="8713" max="8715" width="5.140625" style="4" customWidth="1"/>
    <col min="8716" max="8716" width="1.7109375" style="4" customWidth="1"/>
    <col min="8717" max="8719" width="4.7109375" style="4" customWidth="1"/>
    <col min="8720" max="8720" width="1.7109375" style="4" customWidth="1"/>
    <col min="8721" max="8723" width="4.7109375" style="4" customWidth="1"/>
    <col min="8724" max="8724" width="1.7109375" style="4" customWidth="1"/>
    <col min="8725" max="8727" width="4.7109375" style="4" customWidth="1"/>
    <col min="8728" max="8728" width="1.7109375" style="4" customWidth="1"/>
    <col min="8729" max="8729" width="4.85546875" style="4" bestFit="1" customWidth="1"/>
    <col min="8730" max="8730" width="4" style="4" customWidth="1"/>
    <col min="8731" max="8731" width="5" style="4" customWidth="1"/>
    <col min="8732" max="8732" width="11.42578125" style="4"/>
    <col min="8733" max="8733" width="12.42578125" style="4" customWidth="1"/>
    <col min="8734" max="8734" width="10.85546875" style="4" customWidth="1"/>
    <col min="8735" max="8736" width="6.140625" style="4" customWidth="1"/>
    <col min="8737" max="8737" width="1.7109375" style="4" customWidth="1"/>
    <col min="8738" max="8738" width="6" style="4" customWidth="1"/>
    <col min="8739" max="8740" width="5.28515625" style="4" customWidth="1"/>
    <col min="8741" max="8741" width="1.7109375" style="4" customWidth="1"/>
    <col min="8742" max="8744" width="5.28515625" style="4" customWidth="1"/>
    <col min="8745" max="8745" width="1.7109375" style="4" customWidth="1"/>
    <col min="8746" max="8748" width="5.28515625" style="4" customWidth="1"/>
    <col min="8749" max="8749" width="1.7109375" style="4" customWidth="1"/>
    <col min="8750" max="8752" width="5.28515625" style="4" customWidth="1"/>
    <col min="8753" max="8753" width="1.7109375" style="4" customWidth="1"/>
    <col min="8754" max="8756" width="5.28515625" style="4" customWidth="1"/>
    <col min="8757" max="8757" width="1.7109375" style="4" customWidth="1"/>
    <col min="8758" max="8760" width="5.28515625" style="4" customWidth="1"/>
    <col min="8761" max="8959" width="11.42578125" style="4"/>
    <col min="8960" max="8960" width="22.7109375" style="4" customWidth="1"/>
    <col min="8961" max="8961" width="7.28515625" style="4" customWidth="1"/>
    <col min="8962" max="8962" width="6.85546875" style="4" customWidth="1"/>
    <col min="8963" max="8963" width="6" style="4" bestFit="1" customWidth="1"/>
    <col min="8964" max="8964" width="1.7109375" style="4" customWidth="1"/>
    <col min="8965" max="8965" width="6" style="4" bestFit="1" customWidth="1"/>
    <col min="8966" max="8967" width="5.42578125" style="4" customWidth="1"/>
    <col min="8968" max="8968" width="1.7109375" style="4" customWidth="1"/>
    <col min="8969" max="8971" width="5.140625" style="4" customWidth="1"/>
    <col min="8972" max="8972" width="1.7109375" style="4" customWidth="1"/>
    <col min="8973" max="8975" width="4.7109375" style="4" customWidth="1"/>
    <col min="8976" max="8976" width="1.7109375" style="4" customWidth="1"/>
    <col min="8977" max="8979" width="4.7109375" style="4" customWidth="1"/>
    <col min="8980" max="8980" width="1.7109375" style="4" customWidth="1"/>
    <col min="8981" max="8983" width="4.7109375" style="4" customWidth="1"/>
    <col min="8984" max="8984" width="1.7109375" style="4" customWidth="1"/>
    <col min="8985" max="8985" width="4.85546875" style="4" bestFit="1" customWidth="1"/>
    <col min="8986" max="8986" width="4" style="4" customWidth="1"/>
    <col min="8987" max="8987" width="5" style="4" customWidth="1"/>
    <col min="8988" max="8988" width="11.42578125" style="4"/>
    <col min="8989" max="8989" width="12.42578125" style="4" customWidth="1"/>
    <col min="8990" max="8990" width="10.85546875" style="4" customWidth="1"/>
    <col min="8991" max="8992" width="6.140625" style="4" customWidth="1"/>
    <col min="8993" max="8993" width="1.7109375" style="4" customWidth="1"/>
    <col min="8994" max="8994" width="6" style="4" customWidth="1"/>
    <col min="8995" max="8996" width="5.28515625" style="4" customWidth="1"/>
    <col min="8997" max="8997" width="1.7109375" style="4" customWidth="1"/>
    <col min="8998" max="9000" width="5.28515625" style="4" customWidth="1"/>
    <col min="9001" max="9001" width="1.7109375" style="4" customWidth="1"/>
    <col min="9002" max="9004" width="5.28515625" style="4" customWidth="1"/>
    <col min="9005" max="9005" width="1.7109375" style="4" customWidth="1"/>
    <col min="9006" max="9008" width="5.28515625" style="4" customWidth="1"/>
    <col min="9009" max="9009" width="1.7109375" style="4" customWidth="1"/>
    <col min="9010" max="9012" width="5.28515625" style="4" customWidth="1"/>
    <col min="9013" max="9013" width="1.7109375" style="4" customWidth="1"/>
    <col min="9014" max="9016" width="5.28515625" style="4" customWidth="1"/>
    <col min="9017" max="9215" width="11.42578125" style="4"/>
    <col min="9216" max="9216" width="22.7109375" style="4" customWidth="1"/>
    <col min="9217" max="9217" width="7.28515625" style="4" customWidth="1"/>
    <col min="9218" max="9218" width="6.85546875" style="4" customWidth="1"/>
    <col min="9219" max="9219" width="6" style="4" bestFit="1" customWidth="1"/>
    <col min="9220" max="9220" width="1.7109375" style="4" customWidth="1"/>
    <col min="9221" max="9221" width="6" style="4" bestFit="1" customWidth="1"/>
    <col min="9222" max="9223" width="5.42578125" style="4" customWidth="1"/>
    <col min="9224" max="9224" width="1.7109375" style="4" customWidth="1"/>
    <col min="9225" max="9227" width="5.140625" style="4" customWidth="1"/>
    <col min="9228" max="9228" width="1.7109375" style="4" customWidth="1"/>
    <col min="9229" max="9231" width="4.7109375" style="4" customWidth="1"/>
    <col min="9232" max="9232" width="1.7109375" style="4" customWidth="1"/>
    <col min="9233" max="9235" width="4.7109375" style="4" customWidth="1"/>
    <col min="9236" max="9236" width="1.7109375" style="4" customWidth="1"/>
    <col min="9237" max="9239" width="4.7109375" style="4" customWidth="1"/>
    <col min="9240" max="9240" width="1.7109375" style="4" customWidth="1"/>
    <col min="9241" max="9241" width="4.85546875" style="4" bestFit="1" customWidth="1"/>
    <col min="9242" max="9242" width="4" style="4" customWidth="1"/>
    <col min="9243" max="9243" width="5" style="4" customWidth="1"/>
    <col min="9244" max="9244" width="11.42578125" style="4"/>
    <col min="9245" max="9245" width="12.42578125" style="4" customWidth="1"/>
    <col min="9246" max="9246" width="10.85546875" style="4" customWidth="1"/>
    <col min="9247" max="9248" width="6.140625" style="4" customWidth="1"/>
    <col min="9249" max="9249" width="1.7109375" style="4" customWidth="1"/>
    <col min="9250" max="9250" width="6" style="4" customWidth="1"/>
    <col min="9251" max="9252" width="5.28515625" style="4" customWidth="1"/>
    <col min="9253" max="9253" width="1.7109375" style="4" customWidth="1"/>
    <col min="9254" max="9256" width="5.28515625" style="4" customWidth="1"/>
    <col min="9257" max="9257" width="1.7109375" style="4" customWidth="1"/>
    <col min="9258" max="9260" width="5.28515625" style="4" customWidth="1"/>
    <col min="9261" max="9261" width="1.7109375" style="4" customWidth="1"/>
    <col min="9262" max="9264" width="5.28515625" style="4" customWidth="1"/>
    <col min="9265" max="9265" width="1.7109375" style="4" customWidth="1"/>
    <col min="9266" max="9268" width="5.28515625" style="4" customWidth="1"/>
    <col min="9269" max="9269" width="1.7109375" style="4" customWidth="1"/>
    <col min="9270" max="9272" width="5.28515625" style="4" customWidth="1"/>
    <col min="9273" max="9471" width="11.42578125" style="4"/>
    <col min="9472" max="9472" width="22.7109375" style="4" customWidth="1"/>
    <col min="9473" max="9473" width="7.28515625" style="4" customWidth="1"/>
    <col min="9474" max="9474" width="6.85546875" style="4" customWidth="1"/>
    <col min="9475" max="9475" width="6" style="4" bestFit="1" customWidth="1"/>
    <col min="9476" max="9476" width="1.7109375" style="4" customWidth="1"/>
    <col min="9477" max="9477" width="6" style="4" bestFit="1" customWidth="1"/>
    <col min="9478" max="9479" width="5.42578125" style="4" customWidth="1"/>
    <col min="9480" max="9480" width="1.7109375" style="4" customWidth="1"/>
    <col min="9481" max="9483" width="5.140625" style="4" customWidth="1"/>
    <col min="9484" max="9484" width="1.7109375" style="4" customWidth="1"/>
    <col min="9485" max="9487" width="4.7109375" style="4" customWidth="1"/>
    <col min="9488" max="9488" width="1.7109375" style="4" customWidth="1"/>
    <col min="9489" max="9491" width="4.7109375" style="4" customWidth="1"/>
    <col min="9492" max="9492" width="1.7109375" style="4" customWidth="1"/>
    <col min="9493" max="9495" width="4.7109375" style="4" customWidth="1"/>
    <col min="9496" max="9496" width="1.7109375" style="4" customWidth="1"/>
    <col min="9497" max="9497" width="4.85546875" style="4" bestFit="1" customWidth="1"/>
    <col min="9498" max="9498" width="4" style="4" customWidth="1"/>
    <col min="9499" max="9499" width="5" style="4" customWidth="1"/>
    <col min="9500" max="9500" width="11.42578125" style="4"/>
    <col min="9501" max="9501" width="12.42578125" style="4" customWidth="1"/>
    <col min="9502" max="9502" width="10.85546875" style="4" customWidth="1"/>
    <col min="9503" max="9504" width="6.140625" style="4" customWidth="1"/>
    <col min="9505" max="9505" width="1.7109375" style="4" customWidth="1"/>
    <col min="9506" max="9506" width="6" style="4" customWidth="1"/>
    <col min="9507" max="9508" width="5.28515625" style="4" customWidth="1"/>
    <col min="9509" max="9509" width="1.7109375" style="4" customWidth="1"/>
    <col min="9510" max="9512" width="5.28515625" style="4" customWidth="1"/>
    <col min="9513" max="9513" width="1.7109375" style="4" customWidth="1"/>
    <col min="9514" max="9516" width="5.28515625" style="4" customWidth="1"/>
    <col min="9517" max="9517" width="1.7109375" style="4" customWidth="1"/>
    <col min="9518" max="9520" width="5.28515625" style="4" customWidth="1"/>
    <col min="9521" max="9521" width="1.7109375" style="4" customWidth="1"/>
    <col min="9522" max="9524" width="5.28515625" style="4" customWidth="1"/>
    <col min="9525" max="9525" width="1.7109375" style="4" customWidth="1"/>
    <col min="9526" max="9528" width="5.28515625" style="4" customWidth="1"/>
    <col min="9529" max="9727" width="11.42578125" style="4"/>
    <col min="9728" max="9728" width="22.7109375" style="4" customWidth="1"/>
    <col min="9729" max="9729" width="7.28515625" style="4" customWidth="1"/>
    <col min="9730" max="9730" width="6.85546875" style="4" customWidth="1"/>
    <col min="9731" max="9731" width="6" style="4" bestFit="1" customWidth="1"/>
    <col min="9732" max="9732" width="1.7109375" style="4" customWidth="1"/>
    <col min="9733" max="9733" width="6" style="4" bestFit="1" customWidth="1"/>
    <col min="9734" max="9735" width="5.42578125" style="4" customWidth="1"/>
    <col min="9736" max="9736" width="1.7109375" style="4" customWidth="1"/>
    <col min="9737" max="9739" width="5.140625" style="4" customWidth="1"/>
    <col min="9740" max="9740" width="1.7109375" style="4" customWidth="1"/>
    <col min="9741" max="9743" width="4.7109375" style="4" customWidth="1"/>
    <col min="9744" max="9744" width="1.7109375" style="4" customWidth="1"/>
    <col min="9745" max="9747" width="4.7109375" style="4" customWidth="1"/>
    <col min="9748" max="9748" width="1.7109375" style="4" customWidth="1"/>
    <col min="9749" max="9751" width="4.7109375" style="4" customWidth="1"/>
    <col min="9752" max="9752" width="1.7109375" style="4" customWidth="1"/>
    <col min="9753" max="9753" width="4.85546875" style="4" bestFit="1" customWidth="1"/>
    <col min="9754" max="9754" width="4" style="4" customWidth="1"/>
    <col min="9755" max="9755" width="5" style="4" customWidth="1"/>
    <col min="9756" max="9756" width="11.42578125" style="4"/>
    <col min="9757" max="9757" width="12.42578125" style="4" customWidth="1"/>
    <col min="9758" max="9758" width="10.85546875" style="4" customWidth="1"/>
    <col min="9759" max="9760" width="6.140625" style="4" customWidth="1"/>
    <col min="9761" max="9761" width="1.7109375" style="4" customWidth="1"/>
    <col min="9762" max="9762" width="6" style="4" customWidth="1"/>
    <col min="9763" max="9764" width="5.28515625" style="4" customWidth="1"/>
    <col min="9765" max="9765" width="1.7109375" style="4" customWidth="1"/>
    <col min="9766" max="9768" width="5.28515625" style="4" customWidth="1"/>
    <col min="9769" max="9769" width="1.7109375" style="4" customWidth="1"/>
    <col min="9770" max="9772" width="5.28515625" style="4" customWidth="1"/>
    <col min="9773" max="9773" width="1.7109375" style="4" customWidth="1"/>
    <col min="9774" max="9776" width="5.28515625" style="4" customWidth="1"/>
    <col min="9777" max="9777" width="1.7109375" style="4" customWidth="1"/>
    <col min="9778" max="9780" width="5.28515625" style="4" customWidth="1"/>
    <col min="9781" max="9781" width="1.7109375" style="4" customWidth="1"/>
    <col min="9782" max="9784" width="5.28515625" style="4" customWidth="1"/>
    <col min="9785" max="9983" width="11.42578125" style="4"/>
    <col min="9984" max="9984" width="22.7109375" style="4" customWidth="1"/>
    <col min="9985" max="9985" width="7.28515625" style="4" customWidth="1"/>
    <col min="9986" max="9986" width="6.85546875" style="4" customWidth="1"/>
    <col min="9987" max="9987" width="6" style="4" bestFit="1" customWidth="1"/>
    <col min="9988" max="9988" width="1.7109375" style="4" customWidth="1"/>
    <col min="9989" max="9989" width="6" style="4" bestFit="1" customWidth="1"/>
    <col min="9990" max="9991" width="5.42578125" style="4" customWidth="1"/>
    <col min="9992" max="9992" width="1.7109375" style="4" customWidth="1"/>
    <col min="9993" max="9995" width="5.140625" style="4" customWidth="1"/>
    <col min="9996" max="9996" width="1.7109375" style="4" customWidth="1"/>
    <col min="9997" max="9999" width="4.7109375" style="4" customWidth="1"/>
    <col min="10000" max="10000" width="1.7109375" style="4" customWidth="1"/>
    <col min="10001" max="10003" width="4.7109375" style="4" customWidth="1"/>
    <col min="10004" max="10004" width="1.7109375" style="4" customWidth="1"/>
    <col min="10005" max="10007" width="4.7109375" style="4" customWidth="1"/>
    <col min="10008" max="10008" width="1.7109375" style="4" customWidth="1"/>
    <col min="10009" max="10009" width="4.85546875" style="4" bestFit="1" customWidth="1"/>
    <col min="10010" max="10010" width="4" style="4" customWidth="1"/>
    <col min="10011" max="10011" width="5" style="4" customWidth="1"/>
    <col min="10012" max="10012" width="11.42578125" style="4"/>
    <col min="10013" max="10013" width="12.42578125" style="4" customWidth="1"/>
    <col min="10014" max="10014" width="10.85546875" style="4" customWidth="1"/>
    <col min="10015" max="10016" width="6.140625" style="4" customWidth="1"/>
    <col min="10017" max="10017" width="1.7109375" style="4" customWidth="1"/>
    <col min="10018" max="10018" width="6" style="4" customWidth="1"/>
    <col min="10019" max="10020" width="5.28515625" style="4" customWidth="1"/>
    <col min="10021" max="10021" width="1.7109375" style="4" customWidth="1"/>
    <col min="10022" max="10024" width="5.28515625" style="4" customWidth="1"/>
    <col min="10025" max="10025" width="1.7109375" style="4" customWidth="1"/>
    <col min="10026" max="10028" width="5.28515625" style="4" customWidth="1"/>
    <col min="10029" max="10029" width="1.7109375" style="4" customWidth="1"/>
    <col min="10030" max="10032" width="5.28515625" style="4" customWidth="1"/>
    <col min="10033" max="10033" width="1.7109375" style="4" customWidth="1"/>
    <col min="10034" max="10036" width="5.28515625" style="4" customWidth="1"/>
    <col min="10037" max="10037" width="1.7109375" style="4" customWidth="1"/>
    <col min="10038" max="10040" width="5.28515625" style="4" customWidth="1"/>
    <col min="10041" max="10239" width="11.42578125" style="4"/>
    <col min="10240" max="10240" width="22.7109375" style="4" customWidth="1"/>
    <col min="10241" max="10241" width="7.28515625" style="4" customWidth="1"/>
    <col min="10242" max="10242" width="6.85546875" style="4" customWidth="1"/>
    <col min="10243" max="10243" width="6" style="4" bestFit="1" customWidth="1"/>
    <col min="10244" max="10244" width="1.7109375" style="4" customWidth="1"/>
    <col min="10245" max="10245" width="6" style="4" bestFit="1" customWidth="1"/>
    <col min="10246" max="10247" width="5.42578125" style="4" customWidth="1"/>
    <col min="10248" max="10248" width="1.7109375" style="4" customWidth="1"/>
    <col min="10249" max="10251" width="5.140625" style="4" customWidth="1"/>
    <col min="10252" max="10252" width="1.7109375" style="4" customWidth="1"/>
    <col min="10253" max="10255" width="4.7109375" style="4" customWidth="1"/>
    <col min="10256" max="10256" width="1.7109375" style="4" customWidth="1"/>
    <col min="10257" max="10259" width="4.7109375" style="4" customWidth="1"/>
    <col min="10260" max="10260" width="1.7109375" style="4" customWidth="1"/>
    <col min="10261" max="10263" width="4.7109375" style="4" customWidth="1"/>
    <col min="10264" max="10264" width="1.7109375" style="4" customWidth="1"/>
    <col min="10265" max="10265" width="4.85546875" style="4" bestFit="1" customWidth="1"/>
    <col min="10266" max="10266" width="4" style="4" customWidth="1"/>
    <col min="10267" max="10267" width="5" style="4" customWidth="1"/>
    <col min="10268" max="10268" width="11.42578125" style="4"/>
    <col min="10269" max="10269" width="12.42578125" style="4" customWidth="1"/>
    <col min="10270" max="10270" width="10.85546875" style="4" customWidth="1"/>
    <col min="10271" max="10272" width="6.140625" style="4" customWidth="1"/>
    <col min="10273" max="10273" width="1.7109375" style="4" customWidth="1"/>
    <col min="10274" max="10274" width="6" style="4" customWidth="1"/>
    <col min="10275" max="10276" width="5.28515625" style="4" customWidth="1"/>
    <col min="10277" max="10277" width="1.7109375" style="4" customWidth="1"/>
    <col min="10278" max="10280" width="5.28515625" style="4" customWidth="1"/>
    <col min="10281" max="10281" width="1.7109375" style="4" customWidth="1"/>
    <col min="10282" max="10284" width="5.28515625" style="4" customWidth="1"/>
    <col min="10285" max="10285" width="1.7109375" style="4" customWidth="1"/>
    <col min="10286" max="10288" width="5.28515625" style="4" customWidth="1"/>
    <col min="10289" max="10289" width="1.7109375" style="4" customWidth="1"/>
    <col min="10290" max="10292" width="5.28515625" style="4" customWidth="1"/>
    <col min="10293" max="10293" width="1.7109375" style="4" customWidth="1"/>
    <col min="10294" max="10296" width="5.28515625" style="4" customWidth="1"/>
    <col min="10297" max="10495" width="11.42578125" style="4"/>
    <col min="10496" max="10496" width="22.7109375" style="4" customWidth="1"/>
    <col min="10497" max="10497" width="7.28515625" style="4" customWidth="1"/>
    <col min="10498" max="10498" width="6.85546875" style="4" customWidth="1"/>
    <col min="10499" max="10499" width="6" style="4" bestFit="1" customWidth="1"/>
    <col min="10500" max="10500" width="1.7109375" style="4" customWidth="1"/>
    <col min="10501" max="10501" width="6" style="4" bestFit="1" customWidth="1"/>
    <col min="10502" max="10503" width="5.42578125" style="4" customWidth="1"/>
    <col min="10504" max="10504" width="1.7109375" style="4" customWidth="1"/>
    <col min="10505" max="10507" width="5.140625" style="4" customWidth="1"/>
    <col min="10508" max="10508" width="1.7109375" style="4" customWidth="1"/>
    <col min="10509" max="10511" width="4.7109375" style="4" customWidth="1"/>
    <col min="10512" max="10512" width="1.7109375" style="4" customWidth="1"/>
    <col min="10513" max="10515" width="4.7109375" style="4" customWidth="1"/>
    <col min="10516" max="10516" width="1.7109375" style="4" customWidth="1"/>
    <col min="10517" max="10519" width="4.7109375" style="4" customWidth="1"/>
    <col min="10520" max="10520" width="1.7109375" style="4" customWidth="1"/>
    <col min="10521" max="10521" width="4.85546875" style="4" bestFit="1" customWidth="1"/>
    <col min="10522" max="10522" width="4" style="4" customWidth="1"/>
    <col min="10523" max="10523" width="5" style="4" customWidth="1"/>
    <col min="10524" max="10524" width="11.42578125" style="4"/>
    <col min="10525" max="10525" width="12.42578125" style="4" customWidth="1"/>
    <col min="10526" max="10526" width="10.85546875" style="4" customWidth="1"/>
    <col min="10527" max="10528" width="6.140625" style="4" customWidth="1"/>
    <col min="10529" max="10529" width="1.7109375" style="4" customWidth="1"/>
    <col min="10530" max="10530" width="6" style="4" customWidth="1"/>
    <col min="10531" max="10532" width="5.28515625" style="4" customWidth="1"/>
    <col min="10533" max="10533" width="1.7109375" style="4" customWidth="1"/>
    <col min="10534" max="10536" width="5.28515625" style="4" customWidth="1"/>
    <col min="10537" max="10537" width="1.7109375" style="4" customWidth="1"/>
    <col min="10538" max="10540" width="5.28515625" style="4" customWidth="1"/>
    <col min="10541" max="10541" width="1.7109375" style="4" customWidth="1"/>
    <col min="10542" max="10544" width="5.28515625" style="4" customWidth="1"/>
    <col min="10545" max="10545" width="1.7109375" style="4" customWidth="1"/>
    <col min="10546" max="10548" width="5.28515625" style="4" customWidth="1"/>
    <col min="10549" max="10549" width="1.7109375" style="4" customWidth="1"/>
    <col min="10550" max="10552" width="5.28515625" style="4" customWidth="1"/>
    <col min="10553" max="10751" width="11.42578125" style="4"/>
    <col min="10752" max="10752" width="22.7109375" style="4" customWidth="1"/>
    <col min="10753" max="10753" width="7.28515625" style="4" customWidth="1"/>
    <col min="10754" max="10754" width="6.85546875" style="4" customWidth="1"/>
    <col min="10755" max="10755" width="6" style="4" bestFit="1" customWidth="1"/>
    <col min="10756" max="10756" width="1.7109375" style="4" customWidth="1"/>
    <col min="10757" max="10757" width="6" style="4" bestFit="1" customWidth="1"/>
    <col min="10758" max="10759" width="5.42578125" style="4" customWidth="1"/>
    <col min="10760" max="10760" width="1.7109375" style="4" customWidth="1"/>
    <col min="10761" max="10763" width="5.140625" style="4" customWidth="1"/>
    <col min="10764" max="10764" width="1.7109375" style="4" customWidth="1"/>
    <col min="10765" max="10767" width="4.7109375" style="4" customWidth="1"/>
    <col min="10768" max="10768" width="1.7109375" style="4" customWidth="1"/>
    <col min="10769" max="10771" width="4.7109375" style="4" customWidth="1"/>
    <col min="10772" max="10772" width="1.7109375" style="4" customWidth="1"/>
    <col min="10773" max="10775" width="4.7109375" style="4" customWidth="1"/>
    <col min="10776" max="10776" width="1.7109375" style="4" customWidth="1"/>
    <col min="10777" max="10777" width="4.85546875" style="4" bestFit="1" customWidth="1"/>
    <col min="10778" max="10778" width="4" style="4" customWidth="1"/>
    <col min="10779" max="10779" width="5" style="4" customWidth="1"/>
    <col min="10780" max="10780" width="11.42578125" style="4"/>
    <col min="10781" max="10781" width="12.42578125" style="4" customWidth="1"/>
    <col min="10782" max="10782" width="10.85546875" style="4" customWidth="1"/>
    <col min="10783" max="10784" width="6.140625" style="4" customWidth="1"/>
    <col min="10785" max="10785" width="1.7109375" style="4" customWidth="1"/>
    <col min="10786" max="10786" width="6" style="4" customWidth="1"/>
    <col min="10787" max="10788" width="5.28515625" style="4" customWidth="1"/>
    <col min="10789" max="10789" width="1.7109375" style="4" customWidth="1"/>
    <col min="10790" max="10792" width="5.28515625" style="4" customWidth="1"/>
    <col min="10793" max="10793" width="1.7109375" style="4" customWidth="1"/>
    <col min="10794" max="10796" width="5.28515625" style="4" customWidth="1"/>
    <col min="10797" max="10797" width="1.7109375" style="4" customWidth="1"/>
    <col min="10798" max="10800" width="5.28515625" style="4" customWidth="1"/>
    <col min="10801" max="10801" width="1.7109375" style="4" customWidth="1"/>
    <col min="10802" max="10804" width="5.28515625" style="4" customWidth="1"/>
    <col min="10805" max="10805" width="1.7109375" style="4" customWidth="1"/>
    <col min="10806" max="10808" width="5.28515625" style="4" customWidth="1"/>
    <col min="10809" max="11007" width="11.42578125" style="4"/>
    <col min="11008" max="11008" width="22.7109375" style="4" customWidth="1"/>
    <col min="11009" max="11009" width="7.28515625" style="4" customWidth="1"/>
    <col min="11010" max="11010" width="6.85546875" style="4" customWidth="1"/>
    <col min="11011" max="11011" width="6" style="4" bestFit="1" customWidth="1"/>
    <col min="11012" max="11012" width="1.7109375" style="4" customWidth="1"/>
    <col min="11013" max="11013" width="6" style="4" bestFit="1" customWidth="1"/>
    <col min="11014" max="11015" width="5.42578125" style="4" customWidth="1"/>
    <col min="11016" max="11016" width="1.7109375" style="4" customWidth="1"/>
    <col min="11017" max="11019" width="5.140625" style="4" customWidth="1"/>
    <col min="11020" max="11020" width="1.7109375" style="4" customWidth="1"/>
    <col min="11021" max="11023" width="4.7109375" style="4" customWidth="1"/>
    <col min="11024" max="11024" width="1.7109375" style="4" customWidth="1"/>
    <col min="11025" max="11027" width="4.7109375" style="4" customWidth="1"/>
    <col min="11028" max="11028" width="1.7109375" style="4" customWidth="1"/>
    <col min="11029" max="11031" width="4.7109375" style="4" customWidth="1"/>
    <col min="11032" max="11032" width="1.7109375" style="4" customWidth="1"/>
    <col min="11033" max="11033" width="4.85546875" style="4" bestFit="1" customWidth="1"/>
    <col min="11034" max="11034" width="4" style="4" customWidth="1"/>
    <col min="11035" max="11035" width="5" style="4" customWidth="1"/>
    <col min="11036" max="11036" width="11.42578125" style="4"/>
    <col min="11037" max="11037" width="12.42578125" style="4" customWidth="1"/>
    <col min="11038" max="11038" width="10.85546875" style="4" customWidth="1"/>
    <col min="11039" max="11040" width="6.140625" style="4" customWidth="1"/>
    <col min="11041" max="11041" width="1.7109375" style="4" customWidth="1"/>
    <col min="11042" max="11042" width="6" style="4" customWidth="1"/>
    <col min="11043" max="11044" width="5.28515625" style="4" customWidth="1"/>
    <col min="11045" max="11045" width="1.7109375" style="4" customWidth="1"/>
    <col min="11046" max="11048" width="5.28515625" style="4" customWidth="1"/>
    <col min="11049" max="11049" width="1.7109375" style="4" customWidth="1"/>
    <col min="11050" max="11052" width="5.28515625" style="4" customWidth="1"/>
    <col min="11053" max="11053" width="1.7109375" style="4" customWidth="1"/>
    <col min="11054" max="11056" width="5.28515625" style="4" customWidth="1"/>
    <col min="11057" max="11057" width="1.7109375" style="4" customWidth="1"/>
    <col min="11058" max="11060" width="5.28515625" style="4" customWidth="1"/>
    <col min="11061" max="11061" width="1.7109375" style="4" customWidth="1"/>
    <col min="11062" max="11064" width="5.28515625" style="4" customWidth="1"/>
    <col min="11065" max="11263" width="11.42578125" style="4"/>
    <col min="11264" max="11264" width="22.7109375" style="4" customWidth="1"/>
    <col min="11265" max="11265" width="7.28515625" style="4" customWidth="1"/>
    <col min="11266" max="11266" width="6.85546875" style="4" customWidth="1"/>
    <col min="11267" max="11267" width="6" style="4" bestFit="1" customWidth="1"/>
    <col min="11268" max="11268" width="1.7109375" style="4" customWidth="1"/>
    <col min="11269" max="11269" width="6" style="4" bestFit="1" customWidth="1"/>
    <col min="11270" max="11271" width="5.42578125" style="4" customWidth="1"/>
    <col min="11272" max="11272" width="1.7109375" style="4" customWidth="1"/>
    <col min="11273" max="11275" width="5.140625" style="4" customWidth="1"/>
    <col min="11276" max="11276" width="1.7109375" style="4" customWidth="1"/>
    <col min="11277" max="11279" width="4.7109375" style="4" customWidth="1"/>
    <col min="11280" max="11280" width="1.7109375" style="4" customWidth="1"/>
    <col min="11281" max="11283" width="4.7109375" style="4" customWidth="1"/>
    <col min="11284" max="11284" width="1.7109375" style="4" customWidth="1"/>
    <col min="11285" max="11287" width="4.7109375" style="4" customWidth="1"/>
    <col min="11288" max="11288" width="1.7109375" style="4" customWidth="1"/>
    <col min="11289" max="11289" width="4.85546875" style="4" bestFit="1" customWidth="1"/>
    <col min="11290" max="11290" width="4" style="4" customWidth="1"/>
    <col min="11291" max="11291" width="5" style="4" customWidth="1"/>
    <col min="11292" max="11292" width="11.42578125" style="4"/>
    <col min="11293" max="11293" width="12.42578125" style="4" customWidth="1"/>
    <col min="11294" max="11294" width="10.85546875" style="4" customWidth="1"/>
    <col min="11295" max="11296" width="6.140625" style="4" customWidth="1"/>
    <col min="11297" max="11297" width="1.7109375" style="4" customWidth="1"/>
    <col min="11298" max="11298" width="6" style="4" customWidth="1"/>
    <col min="11299" max="11300" width="5.28515625" style="4" customWidth="1"/>
    <col min="11301" max="11301" width="1.7109375" style="4" customWidth="1"/>
    <col min="11302" max="11304" width="5.28515625" style="4" customWidth="1"/>
    <col min="11305" max="11305" width="1.7109375" style="4" customWidth="1"/>
    <col min="11306" max="11308" width="5.28515625" style="4" customWidth="1"/>
    <col min="11309" max="11309" width="1.7109375" style="4" customWidth="1"/>
    <col min="11310" max="11312" width="5.28515625" style="4" customWidth="1"/>
    <col min="11313" max="11313" width="1.7109375" style="4" customWidth="1"/>
    <col min="11314" max="11316" width="5.28515625" style="4" customWidth="1"/>
    <col min="11317" max="11317" width="1.7109375" style="4" customWidth="1"/>
    <col min="11318" max="11320" width="5.28515625" style="4" customWidth="1"/>
    <col min="11321" max="11519" width="11.42578125" style="4"/>
    <col min="11520" max="11520" width="22.7109375" style="4" customWidth="1"/>
    <col min="11521" max="11521" width="7.28515625" style="4" customWidth="1"/>
    <col min="11522" max="11522" width="6.85546875" style="4" customWidth="1"/>
    <col min="11523" max="11523" width="6" style="4" bestFit="1" customWidth="1"/>
    <col min="11524" max="11524" width="1.7109375" style="4" customWidth="1"/>
    <col min="11525" max="11525" width="6" style="4" bestFit="1" customWidth="1"/>
    <col min="11526" max="11527" width="5.42578125" style="4" customWidth="1"/>
    <col min="11528" max="11528" width="1.7109375" style="4" customWidth="1"/>
    <col min="11529" max="11531" width="5.140625" style="4" customWidth="1"/>
    <col min="11532" max="11532" width="1.7109375" style="4" customWidth="1"/>
    <col min="11533" max="11535" width="4.7109375" style="4" customWidth="1"/>
    <col min="11536" max="11536" width="1.7109375" style="4" customWidth="1"/>
    <col min="11537" max="11539" width="4.7109375" style="4" customWidth="1"/>
    <col min="11540" max="11540" width="1.7109375" style="4" customWidth="1"/>
    <col min="11541" max="11543" width="4.7109375" style="4" customWidth="1"/>
    <col min="11544" max="11544" width="1.7109375" style="4" customWidth="1"/>
    <col min="11545" max="11545" width="4.85546875" style="4" bestFit="1" customWidth="1"/>
    <col min="11546" max="11546" width="4" style="4" customWidth="1"/>
    <col min="11547" max="11547" width="5" style="4" customWidth="1"/>
    <col min="11548" max="11548" width="11.42578125" style="4"/>
    <col min="11549" max="11549" width="12.42578125" style="4" customWidth="1"/>
    <col min="11550" max="11550" width="10.85546875" style="4" customWidth="1"/>
    <col min="11551" max="11552" width="6.140625" style="4" customWidth="1"/>
    <col min="11553" max="11553" width="1.7109375" style="4" customWidth="1"/>
    <col min="11554" max="11554" width="6" style="4" customWidth="1"/>
    <col min="11555" max="11556" width="5.28515625" style="4" customWidth="1"/>
    <col min="11557" max="11557" width="1.7109375" style="4" customWidth="1"/>
    <col min="11558" max="11560" width="5.28515625" style="4" customWidth="1"/>
    <col min="11561" max="11561" width="1.7109375" style="4" customWidth="1"/>
    <col min="11562" max="11564" width="5.28515625" style="4" customWidth="1"/>
    <col min="11565" max="11565" width="1.7109375" style="4" customWidth="1"/>
    <col min="11566" max="11568" width="5.28515625" style="4" customWidth="1"/>
    <col min="11569" max="11569" width="1.7109375" style="4" customWidth="1"/>
    <col min="11570" max="11572" width="5.28515625" style="4" customWidth="1"/>
    <col min="11573" max="11573" width="1.7109375" style="4" customWidth="1"/>
    <col min="11574" max="11576" width="5.28515625" style="4" customWidth="1"/>
    <col min="11577" max="11775" width="11.42578125" style="4"/>
    <col min="11776" max="11776" width="22.7109375" style="4" customWidth="1"/>
    <col min="11777" max="11777" width="7.28515625" style="4" customWidth="1"/>
    <col min="11778" max="11778" width="6.85546875" style="4" customWidth="1"/>
    <col min="11779" max="11779" width="6" style="4" bestFit="1" customWidth="1"/>
    <col min="11780" max="11780" width="1.7109375" style="4" customWidth="1"/>
    <col min="11781" max="11781" width="6" style="4" bestFit="1" customWidth="1"/>
    <col min="11782" max="11783" width="5.42578125" style="4" customWidth="1"/>
    <col min="11784" max="11784" width="1.7109375" style="4" customWidth="1"/>
    <col min="11785" max="11787" width="5.140625" style="4" customWidth="1"/>
    <col min="11788" max="11788" width="1.7109375" style="4" customWidth="1"/>
    <col min="11789" max="11791" width="4.7109375" style="4" customWidth="1"/>
    <col min="11792" max="11792" width="1.7109375" style="4" customWidth="1"/>
    <col min="11793" max="11795" width="4.7109375" style="4" customWidth="1"/>
    <col min="11796" max="11796" width="1.7109375" style="4" customWidth="1"/>
    <col min="11797" max="11799" width="4.7109375" style="4" customWidth="1"/>
    <col min="11800" max="11800" width="1.7109375" style="4" customWidth="1"/>
    <col min="11801" max="11801" width="4.85546875" style="4" bestFit="1" customWidth="1"/>
    <col min="11802" max="11802" width="4" style="4" customWidth="1"/>
    <col min="11803" max="11803" width="5" style="4" customWidth="1"/>
    <col min="11804" max="11804" width="11.42578125" style="4"/>
    <col min="11805" max="11805" width="12.42578125" style="4" customWidth="1"/>
    <col min="11806" max="11806" width="10.85546875" style="4" customWidth="1"/>
    <col min="11807" max="11808" width="6.140625" style="4" customWidth="1"/>
    <col min="11809" max="11809" width="1.7109375" style="4" customWidth="1"/>
    <col min="11810" max="11810" width="6" style="4" customWidth="1"/>
    <col min="11811" max="11812" width="5.28515625" style="4" customWidth="1"/>
    <col min="11813" max="11813" width="1.7109375" style="4" customWidth="1"/>
    <col min="11814" max="11816" width="5.28515625" style="4" customWidth="1"/>
    <col min="11817" max="11817" width="1.7109375" style="4" customWidth="1"/>
    <col min="11818" max="11820" width="5.28515625" style="4" customWidth="1"/>
    <col min="11821" max="11821" width="1.7109375" style="4" customWidth="1"/>
    <col min="11822" max="11824" width="5.28515625" style="4" customWidth="1"/>
    <col min="11825" max="11825" width="1.7109375" style="4" customWidth="1"/>
    <col min="11826" max="11828" width="5.28515625" style="4" customWidth="1"/>
    <col min="11829" max="11829" width="1.7109375" style="4" customWidth="1"/>
    <col min="11830" max="11832" width="5.28515625" style="4" customWidth="1"/>
    <col min="11833" max="12031" width="11.42578125" style="4"/>
    <col min="12032" max="12032" width="22.7109375" style="4" customWidth="1"/>
    <col min="12033" max="12033" width="7.28515625" style="4" customWidth="1"/>
    <col min="12034" max="12034" width="6.85546875" style="4" customWidth="1"/>
    <col min="12035" max="12035" width="6" style="4" bestFit="1" customWidth="1"/>
    <col min="12036" max="12036" width="1.7109375" style="4" customWidth="1"/>
    <col min="12037" max="12037" width="6" style="4" bestFit="1" customWidth="1"/>
    <col min="12038" max="12039" width="5.42578125" style="4" customWidth="1"/>
    <col min="12040" max="12040" width="1.7109375" style="4" customWidth="1"/>
    <col min="12041" max="12043" width="5.140625" style="4" customWidth="1"/>
    <col min="12044" max="12044" width="1.7109375" style="4" customWidth="1"/>
    <col min="12045" max="12047" width="4.7109375" style="4" customWidth="1"/>
    <col min="12048" max="12048" width="1.7109375" style="4" customWidth="1"/>
    <col min="12049" max="12051" width="4.7109375" style="4" customWidth="1"/>
    <col min="12052" max="12052" width="1.7109375" style="4" customWidth="1"/>
    <col min="12053" max="12055" width="4.7109375" style="4" customWidth="1"/>
    <col min="12056" max="12056" width="1.7109375" style="4" customWidth="1"/>
    <col min="12057" max="12057" width="4.85546875" style="4" bestFit="1" customWidth="1"/>
    <col min="12058" max="12058" width="4" style="4" customWidth="1"/>
    <col min="12059" max="12059" width="5" style="4" customWidth="1"/>
    <col min="12060" max="12060" width="11.42578125" style="4"/>
    <col min="12061" max="12061" width="12.42578125" style="4" customWidth="1"/>
    <col min="12062" max="12062" width="10.85546875" style="4" customWidth="1"/>
    <col min="12063" max="12064" width="6.140625" style="4" customWidth="1"/>
    <col min="12065" max="12065" width="1.7109375" style="4" customWidth="1"/>
    <col min="12066" max="12066" width="6" style="4" customWidth="1"/>
    <col min="12067" max="12068" width="5.28515625" style="4" customWidth="1"/>
    <col min="12069" max="12069" width="1.7109375" style="4" customWidth="1"/>
    <col min="12070" max="12072" width="5.28515625" style="4" customWidth="1"/>
    <col min="12073" max="12073" width="1.7109375" style="4" customWidth="1"/>
    <col min="12074" max="12076" width="5.28515625" style="4" customWidth="1"/>
    <col min="12077" max="12077" width="1.7109375" style="4" customWidth="1"/>
    <col min="12078" max="12080" width="5.28515625" style="4" customWidth="1"/>
    <col min="12081" max="12081" width="1.7109375" style="4" customWidth="1"/>
    <col min="12082" max="12084" width="5.28515625" style="4" customWidth="1"/>
    <col min="12085" max="12085" width="1.7109375" style="4" customWidth="1"/>
    <col min="12086" max="12088" width="5.28515625" style="4" customWidth="1"/>
    <col min="12089" max="12287" width="11.42578125" style="4"/>
    <col min="12288" max="12288" width="22.7109375" style="4" customWidth="1"/>
    <col min="12289" max="12289" width="7.28515625" style="4" customWidth="1"/>
    <col min="12290" max="12290" width="6.85546875" style="4" customWidth="1"/>
    <col min="12291" max="12291" width="6" style="4" bestFit="1" customWidth="1"/>
    <col min="12292" max="12292" width="1.7109375" style="4" customWidth="1"/>
    <col min="12293" max="12293" width="6" style="4" bestFit="1" customWidth="1"/>
    <col min="12294" max="12295" width="5.42578125" style="4" customWidth="1"/>
    <col min="12296" max="12296" width="1.7109375" style="4" customWidth="1"/>
    <col min="12297" max="12299" width="5.140625" style="4" customWidth="1"/>
    <col min="12300" max="12300" width="1.7109375" style="4" customWidth="1"/>
    <col min="12301" max="12303" width="4.7109375" style="4" customWidth="1"/>
    <col min="12304" max="12304" width="1.7109375" style="4" customWidth="1"/>
    <col min="12305" max="12307" width="4.7109375" style="4" customWidth="1"/>
    <col min="12308" max="12308" width="1.7109375" style="4" customWidth="1"/>
    <col min="12309" max="12311" width="4.7109375" style="4" customWidth="1"/>
    <col min="12312" max="12312" width="1.7109375" style="4" customWidth="1"/>
    <col min="12313" max="12313" width="4.85546875" style="4" bestFit="1" customWidth="1"/>
    <col min="12314" max="12314" width="4" style="4" customWidth="1"/>
    <col min="12315" max="12315" width="5" style="4" customWidth="1"/>
    <col min="12316" max="12316" width="11.42578125" style="4"/>
    <col min="12317" max="12317" width="12.42578125" style="4" customWidth="1"/>
    <col min="12318" max="12318" width="10.85546875" style="4" customWidth="1"/>
    <col min="12319" max="12320" width="6.140625" style="4" customWidth="1"/>
    <col min="12321" max="12321" width="1.7109375" style="4" customWidth="1"/>
    <col min="12322" max="12322" width="6" style="4" customWidth="1"/>
    <col min="12323" max="12324" width="5.28515625" style="4" customWidth="1"/>
    <col min="12325" max="12325" width="1.7109375" style="4" customWidth="1"/>
    <col min="12326" max="12328" width="5.28515625" style="4" customWidth="1"/>
    <col min="12329" max="12329" width="1.7109375" style="4" customWidth="1"/>
    <col min="12330" max="12332" width="5.28515625" style="4" customWidth="1"/>
    <col min="12333" max="12333" width="1.7109375" style="4" customWidth="1"/>
    <col min="12334" max="12336" width="5.28515625" style="4" customWidth="1"/>
    <col min="12337" max="12337" width="1.7109375" style="4" customWidth="1"/>
    <col min="12338" max="12340" width="5.28515625" style="4" customWidth="1"/>
    <col min="12341" max="12341" width="1.7109375" style="4" customWidth="1"/>
    <col min="12342" max="12344" width="5.28515625" style="4" customWidth="1"/>
    <col min="12345" max="12543" width="11.42578125" style="4"/>
    <col min="12544" max="12544" width="22.7109375" style="4" customWidth="1"/>
    <col min="12545" max="12545" width="7.28515625" style="4" customWidth="1"/>
    <col min="12546" max="12546" width="6.85546875" style="4" customWidth="1"/>
    <col min="12547" max="12547" width="6" style="4" bestFit="1" customWidth="1"/>
    <col min="12548" max="12548" width="1.7109375" style="4" customWidth="1"/>
    <col min="12549" max="12549" width="6" style="4" bestFit="1" customWidth="1"/>
    <col min="12550" max="12551" width="5.42578125" style="4" customWidth="1"/>
    <col min="12552" max="12552" width="1.7109375" style="4" customWidth="1"/>
    <col min="12553" max="12555" width="5.140625" style="4" customWidth="1"/>
    <col min="12556" max="12556" width="1.7109375" style="4" customWidth="1"/>
    <col min="12557" max="12559" width="4.7109375" style="4" customWidth="1"/>
    <col min="12560" max="12560" width="1.7109375" style="4" customWidth="1"/>
    <col min="12561" max="12563" width="4.7109375" style="4" customWidth="1"/>
    <col min="12564" max="12564" width="1.7109375" style="4" customWidth="1"/>
    <col min="12565" max="12567" width="4.7109375" style="4" customWidth="1"/>
    <col min="12568" max="12568" width="1.7109375" style="4" customWidth="1"/>
    <col min="12569" max="12569" width="4.85546875" style="4" bestFit="1" customWidth="1"/>
    <col min="12570" max="12570" width="4" style="4" customWidth="1"/>
    <col min="12571" max="12571" width="5" style="4" customWidth="1"/>
    <col min="12572" max="12572" width="11.42578125" style="4"/>
    <col min="12573" max="12573" width="12.42578125" style="4" customWidth="1"/>
    <col min="12574" max="12574" width="10.85546875" style="4" customWidth="1"/>
    <col min="12575" max="12576" width="6.140625" style="4" customWidth="1"/>
    <col min="12577" max="12577" width="1.7109375" style="4" customWidth="1"/>
    <col min="12578" max="12578" width="6" style="4" customWidth="1"/>
    <col min="12579" max="12580" width="5.28515625" style="4" customWidth="1"/>
    <col min="12581" max="12581" width="1.7109375" style="4" customWidth="1"/>
    <col min="12582" max="12584" width="5.28515625" style="4" customWidth="1"/>
    <col min="12585" max="12585" width="1.7109375" style="4" customWidth="1"/>
    <col min="12586" max="12588" width="5.28515625" style="4" customWidth="1"/>
    <col min="12589" max="12589" width="1.7109375" style="4" customWidth="1"/>
    <col min="12590" max="12592" width="5.28515625" style="4" customWidth="1"/>
    <col min="12593" max="12593" width="1.7109375" style="4" customWidth="1"/>
    <col min="12594" max="12596" width="5.28515625" style="4" customWidth="1"/>
    <col min="12597" max="12597" width="1.7109375" style="4" customWidth="1"/>
    <col min="12598" max="12600" width="5.28515625" style="4" customWidth="1"/>
    <col min="12601" max="12799" width="11.42578125" style="4"/>
    <col min="12800" max="12800" width="22.7109375" style="4" customWidth="1"/>
    <col min="12801" max="12801" width="7.28515625" style="4" customWidth="1"/>
    <col min="12802" max="12802" width="6.85546875" style="4" customWidth="1"/>
    <col min="12803" max="12803" width="6" style="4" bestFit="1" customWidth="1"/>
    <col min="12804" max="12804" width="1.7109375" style="4" customWidth="1"/>
    <col min="12805" max="12805" width="6" style="4" bestFit="1" customWidth="1"/>
    <col min="12806" max="12807" width="5.42578125" style="4" customWidth="1"/>
    <col min="12808" max="12808" width="1.7109375" style="4" customWidth="1"/>
    <col min="12809" max="12811" width="5.140625" style="4" customWidth="1"/>
    <col min="12812" max="12812" width="1.7109375" style="4" customWidth="1"/>
    <col min="12813" max="12815" width="4.7109375" style="4" customWidth="1"/>
    <col min="12816" max="12816" width="1.7109375" style="4" customWidth="1"/>
    <col min="12817" max="12819" width="4.7109375" style="4" customWidth="1"/>
    <col min="12820" max="12820" width="1.7109375" style="4" customWidth="1"/>
    <col min="12821" max="12823" width="4.7109375" style="4" customWidth="1"/>
    <col min="12824" max="12824" width="1.7109375" style="4" customWidth="1"/>
    <col min="12825" max="12825" width="4.85546875" style="4" bestFit="1" customWidth="1"/>
    <col min="12826" max="12826" width="4" style="4" customWidth="1"/>
    <col min="12827" max="12827" width="5" style="4" customWidth="1"/>
    <col min="12828" max="12828" width="11.42578125" style="4"/>
    <col min="12829" max="12829" width="12.42578125" style="4" customWidth="1"/>
    <col min="12830" max="12830" width="10.85546875" style="4" customWidth="1"/>
    <col min="12831" max="12832" width="6.140625" style="4" customWidth="1"/>
    <col min="12833" max="12833" width="1.7109375" style="4" customWidth="1"/>
    <col min="12834" max="12834" width="6" style="4" customWidth="1"/>
    <col min="12835" max="12836" width="5.28515625" style="4" customWidth="1"/>
    <col min="12837" max="12837" width="1.7109375" style="4" customWidth="1"/>
    <col min="12838" max="12840" width="5.28515625" style="4" customWidth="1"/>
    <col min="12841" max="12841" width="1.7109375" style="4" customWidth="1"/>
    <col min="12842" max="12844" width="5.28515625" style="4" customWidth="1"/>
    <col min="12845" max="12845" width="1.7109375" style="4" customWidth="1"/>
    <col min="12846" max="12848" width="5.28515625" style="4" customWidth="1"/>
    <col min="12849" max="12849" width="1.7109375" style="4" customWidth="1"/>
    <col min="12850" max="12852" width="5.28515625" style="4" customWidth="1"/>
    <col min="12853" max="12853" width="1.7109375" style="4" customWidth="1"/>
    <col min="12854" max="12856" width="5.28515625" style="4" customWidth="1"/>
    <col min="12857" max="13055" width="11.42578125" style="4"/>
    <col min="13056" max="13056" width="22.7109375" style="4" customWidth="1"/>
    <col min="13057" max="13057" width="7.28515625" style="4" customWidth="1"/>
    <col min="13058" max="13058" width="6.85546875" style="4" customWidth="1"/>
    <col min="13059" max="13059" width="6" style="4" bestFit="1" customWidth="1"/>
    <col min="13060" max="13060" width="1.7109375" style="4" customWidth="1"/>
    <col min="13061" max="13061" width="6" style="4" bestFit="1" customWidth="1"/>
    <col min="13062" max="13063" width="5.42578125" style="4" customWidth="1"/>
    <col min="13064" max="13064" width="1.7109375" style="4" customWidth="1"/>
    <col min="13065" max="13067" width="5.140625" style="4" customWidth="1"/>
    <col min="13068" max="13068" width="1.7109375" style="4" customWidth="1"/>
    <col min="13069" max="13071" width="4.7109375" style="4" customWidth="1"/>
    <col min="13072" max="13072" width="1.7109375" style="4" customWidth="1"/>
    <col min="13073" max="13075" width="4.7109375" style="4" customWidth="1"/>
    <col min="13076" max="13076" width="1.7109375" style="4" customWidth="1"/>
    <col min="13077" max="13079" width="4.7109375" style="4" customWidth="1"/>
    <col min="13080" max="13080" width="1.7109375" style="4" customWidth="1"/>
    <col min="13081" max="13081" width="4.85546875" style="4" bestFit="1" customWidth="1"/>
    <col min="13082" max="13082" width="4" style="4" customWidth="1"/>
    <col min="13083" max="13083" width="5" style="4" customWidth="1"/>
    <col min="13084" max="13084" width="11.42578125" style="4"/>
    <col min="13085" max="13085" width="12.42578125" style="4" customWidth="1"/>
    <col min="13086" max="13086" width="10.85546875" style="4" customWidth="1"/>
    <col min="13087" max="13088" width="6.140625" style="4" customWidth="1"/>
    <col min="13089" max="13089" width="1.7109375" style="4" customWidth="1"/>
    <col min="13090" max="13090" width="6" style="4" customWidth="1"/>
    <col min="13091" max="13092" width="5.28515625" style="4" customWidth="1"/>
    <col min="13093" max="13093" width="1.7109375" style="4" customWidth="1"/>
    <col min="13094" max="13096" width="5.28515625" style="4" customWidth="1"/>
    <col min="13097" max="13097" width="1.7109375" style="4" customWidth="1"/>
    <col min="13098" max="13100" width="5.28515625" style="4" customWidth="1"/>
    <col min="13101" max="13101" width="1.7109375" style="4" customWidth="1"/>
    <col min="13102" max="13104" width="5.28515625" style="4" customWidth="1"/>
    <col min="13105" max="13105" width="1.7109375" style="4" customWidth="1"/>
    <col min="13106" max="13108" width="5.28515625" style="4" customWidth="1"/>
    <col min="13109" max="13109" width="1.7109375" style="4" customWidth="1"/>
    <col min="13110" max="13112" width="5.28515625" style="4" customWidth="1"/>
    <col min="13113" max="13311" width="11.42578125" style="4"/>
    <col min="13312" max="13312" width="22.7109375" style="4" customWidth="1"/>
    <col min="13313" max="13313" width="7.28515625" style="4" customWidth="1"/>
    <col min="13314" max="13314" width="6.85546875" style="4" customWidth="1"/>
    <col min="13315" max="13315" width="6" style="4" bestFit="1" customWidth="1"/>
    <col min="13316" max="13316" width="1.7109375" style="4" customWidth="1"/>
    <col min="13317" max="13317" width="6" style="4" bestFit="1" customWidth="1"/>
    <col min="13318" max="13319" width="5.42578125" style="4" customWidth="1"/>
    <col min="13320" max="13320" width="1.7109375" style="4" customWidth="1"/>
    <col min="13321" max="13323" width="5.140625" style="4" customWidth="1"/>
    <col min="13324" max="13324" width="1.7109375" style="4" customWidth="1"/>
    <col min="13325" max="13327" width="4.7109375" style="4" customWidth="1"/>
    <col min="13328" max="13328" width="1.7109375" style="4" customWidth="1"/>
    <col min="13329" max="13331" width="4.7109375" style="4" customWidth="1"/>
    <col min="13332" max="13332" width="1.7109375" style="4" customWidth="1"/>
    <col min="13333" max="13335" width="4.7109375" style="4" customWidth="1"/>
    <col min="13336" max="13336" width="1.7109375" style="4" customWidth="1"/>
    <col min="13337" max="13337" width="4.85546875" style="4" bestFit="1" customWidth="1"/>
    <col min="13338" max="13338" width="4" style="4" customWidth="1"/>
    <col min="13339" max="13339" width="5" style="4" customWidth="1"/>
    <col min="13340" max="13340" width="11.42578125" style="4"/>
    <col min="13341" max="13341" width="12.42578125" style="4" customWidth="1"/>
    <col min="13342" max="13342" width="10.85546875" style="4" customWidth="1"/>
    <col min="13343" max="13344" width="6.140625" style="4" customWidth="1"/>
    <col min="13345" max="13345" width="1.7109375" style="4" customWidth="1"/>
    <col min="13346" max="13346" width="6" style="4" customWidth="1"/>
    <col min="13347" max="13348" width="5.28515625" style="4" customWidth="1"/>
    <col min="13349" max="13349" width="1.7109375" style="4" customWidth="1"/>
    <col min="13350" max="13352" width="5.28515625" style="4" customWidth="1"/>
    <col min="13353" max="13353" width="1.7109375" style="4" customWidth="1"/>
    <col min="13354" max="13356" width="5.28515625" style="4" customWidth="1"/>
    <col min="13357" max="13357" width="1.7109375" style="4" customWidth="1"/>
    <col min="13358" max="13360" width="5.28515625" style="4" customWidth="1"/>
    <col min="13361" max="13361" width="1.7109375" style="4" customWidth="1"/>
    <col min="13362" max="13364" width="5.28515625" style="4" customWidth="1"/>
    <col min="13365" max="13365" width="1.7109375" style="4" customWidth="1"/>
    <col min="13366" max="13368" width="5.28515625" style="4" customWidth="1"/>
    <col min="13369" max="13567" width="11.42578125" style="4"/>
    <col min="13568" max="13568" width="22.7109375" style="4" customWidth="1"/>
    <col min="13569" max="13569" width="7.28515625" style="4" customWidth="1"/>
    <col min="13570" max="13570" width="6.85546875" style="4" customWidth="1"/>
    <col min="13571" max="13571" width="6" style="4" bestFit="1" customWidth="1"/>
    <col min="13572" max="13572" width="1.7109375" style="4" customWidth="1"/>
    <col min="13573" max="13573" width="6" style="4" bestFit="1" customWidth="1"/>
    <col min="13574" max="13575" width="5.42578125" style="4" customWidth="1"/>
    <col min="13576" max="13576" width="1.7109375" style="4" customWidth="1"/>
    <col min="13577" max="13579" width="5.140625" style="4" customWidth="1"/>
    <col min="13580" max="13580" width="1.7109375" style="4" customWidth="1"/>
    <col min="13581" max="13583" width="4.7109375" style="4" customWidth="1"/>
    <col min="13584" max="13584" width="1.7109375" style="4" customWidth="1"/>
    <col min="13585" max="13587" width="4.7109375" style="4" customWidth="1"/>
    <col min="13588" max="13588" width="1.7109375" style="4" customWidth="1"/>
    <col min="13589" max="13591" width="4.7109375" style="4" customWidth="1"/>
    <col min="13592" max="13592" width="1.7109375" style="4" customWidth="1"/>
    <col min="13593" max="13593" width="4.85546875" style="4" bestFit="1" customWidth="1"/>
    <col min="13594" max="13594" width="4" style="4" customWidth="1"/>
    <col min="13595" max="13595" width="5" style="4" customWidth="1"/>
    <col min="13596" max="13596" width="11.42578125" style="4"/>
    <col min="13597" max="13597" width="12.42578125" style="4" customWidth="1"/>
    <col min="13598" max="13598" width="10.85546875" style="4" customWidth="1"/>
    <col min="13599" max="13600" width="6.140625" style="4" customWidth="1"/>
    <col min="13601" max="13601" width="1.7109375" style="4" customWidth="1"/>
    <col min="13602" max="13602" width="6" style="4" customWidth="1"/>
    <col min="13603" max="13604" width="5.28515625" style="4" customWidth="1"/>
    <col min="13605" max="13605" width="1.7109375" style="4" customWidth="1"/>
    <col min="13606" max="13608" width="5.28515625" style="4" customWidth="1"/>
    <col min="13609" max="13609" width="1.7109375" style="4" customWidth="1"/>
    <col min="13610" max="13612" width="5.28515625" style="4" customWidth="1"/>
    <col min="13613" max="13613" width="1.7109375" style="4" customWidth="1"/>
    <col min="13614" max="13616" width="5.28515625" style="4" customWidth="1"/>
    <col min="13617" max="13617" width="1.7109375" style="4" customWidth="1"/>
    <col min="13618" max="13620" width="5.28515625" style="4" customWidth="1"/>
    <col min="13621" max="13621" width="1.7109375" style="4" customWidth="1"/>
    <col min="13622" max="13624" width="5.28515625" style="4" customWidth="1"/>
    <col min="13625" max="13823" width="11.42578125" style="4"/>
    <col min="13824" max="13824" width="22.7109375" style="4" customWidth="1"/>
    <col min="13825" max="13825" width="7.28515625" style="4" customWidth="1"/>
    <col min="13826" max="13826" width="6.85546875" style="4" customWidth="1"/>
    <col min="13827" max="13827" width="6" style="4" bestFit="1" customWidth="1"/>
    <col min="13828" max="13828" width="1.7109375" style="4" customWidth="1"/>
    <col min="13829" max="13829" width="6" style="4" bestFit="1" customWidth="1"/>
    <col min="13830" max="13831" width="5.42578125" style="4" customWidth="1"/>
    <col min="13832" max="13832" width="1.7109375" style="4" customWidth="1"/>
    <col min="13833" max="13835" width="5.140625" style="4" customWidth="1"/>
    <col min="13836" max="13836" width="1.7109375" style="4" customWidth="1"/>
    <col min="13837" max="13839" width="4.7109375" style="4" customWidth="1"/>
    <col min="13840" max="13840" width="1.7109375" style="4" customWidth="1"/>
    <col min="13841" max="13843" width="4.7109375" style="4" customWidth="1"/>
    <col min="13844" max="13844" width="1.7109375" style="4" customWidth="1"/>
    <col min="13845" max="13847" width="4.7109375" style="4" customWidth="1"/>
    <col min="13848" max="13848" width="1.7109375" style="4" customWidth="1"/>
    <col min="13849" max="13849" width="4.85546875" style="4" bestFit="1" customWidth="1"/>
    <col min="13850" max="13850" width="4" style="4" customWidth="1"/>
    <col min="13851" max="13851" width="5" style="4" customWidth="1"/>
    <col min="13852" max="13852" width="11.42578125" style="4"/>
    <col min="13853" max="13853" width="12.42578125" style="4" customWidth="1"/>
    <col min="13854" max="13854" width="10.85546875" style="4" customWidth="1"/>
    <col min="13855" max="13856" width="6.140625" style="4" customWidth="1"/>
    <col min="13857" max="13857" width="1.7109375" style="4" customWidth="1"/>
    <col min="13858" max="13858" width="6" style="4" customWidth="1"/>
    <col min="13859" max="13860" width="5.28515625" style="4" customWidth="1"/>
    <col min="13861" max="13861" width="1.7109375" style="4" customWidth="1"/>
    <col min="13862" max="13864" width="5.28515625" style="4" customWidth="1"/>
    <col min="13865" max="13865" width="1.7109375" style="4" customWidth="1"/>
    <col min="13866" max="13868" width="5.28515625" style="4" customWidth="1"/>
    <col min="13869" max="13869" width="1.7109375" style="4" customWidth="1"/>
    <col min="13870" max="13872" width="5.28515625" style="4" customWidth="1"/>
    <col min="13873" max="13873" width="1.7109375" style="4" customWidth="1"/>
    <col min="13874" max="13876" width="5.28515625" style="4" customWidth="1"/>
    <col min="13877" max="13877" width="1.7109375" style="4" customWidth="1"/>
    <col min="13878" max="13880" width="5.28515625" style="4" customWidth="1"/>
    <col min="13881" max="14079" width="11.42578125" style="4"/>
    <col min="14080" max="14080" width="22.7109375" style="4" customWidth="1"/>
    <col min="14081" max="14081" width="7.28515625" style="4" customWidth="1"/>
    <col min="14082" max="14082" width="6.85546875" style="4" customWidth="1"/>
    <col min="14083" max="14083" width="6" style="4" bestFit="1" customWidth="1"/>
    <col min="14084" max="14084" width="1.7109375" style="4" customWidth="1"/>
    <col min="14085" max="14085" width="6" style="4" bestFit="1" customWidth="1"/>
    <col min="14086" max="14087" width="5.42578125" style="4" customWidth="1"/>
    <col min="14088" max="14088" width="1.7109375" style="4" customWidth="1"/>
    <col min="14089" max="14091" width="5.140625" style="4" customWidth="1"/>
    <col min="14092" max="14092" width="1.7109375" style="4" customWidth="1"/>
    <col min="14093" max="14095" width="4.7109375" style="4" customWidth="1"/>
    <col min="14096" max="14096" width="1.7109375" style="4" customWidth="1"/>
    <col min="14097" max="14099" width="4.7109375" style="4" customWidth="1"/>
    <col min="14100" max="14100" width="1.7109375" style="4" customWidth="1"/>
    <col min="14101" max="14103" width="4.7109375" style="4" customWidth="1"/>
    <col min="14104" max="14104" width="1.7109375" style="4" customWidth="1"/>
    <col min="14105" max="14105" width="4.85546875" style="4" bestFit="1" customWidth="1"/>
    <col min="14106" max="14106" width="4" style="4" customWidth="1"/>
    <col min="14107" max="14107" width="5" style="4" customWidth="1"/>
    <col min="14108" max="14108" width="11.42578125" style="4"/>
    <col min="14109" max="14109" width="12.42578125" style="4" customWidth="1"/>
    <col min="14110" max="14110" width="10.85546875" style="4" customWidth="1"/>
    <col min="14111" max="14112" width="6.140625" style="4" customWidth="1"/>
    <col min="14113" max="14113" width="1.7109375" style="4" customWidth="1"/>
    <col min="14114" max="14114" width="6" style="4" customWidth="1"/>
    <col min="14115" max="14116" width="5.28515625" style="4" customWidth="1"/>
    <col min="14117" max="14117" width="1.7109375" style="4" customWidth="1"/>
    <col min="14118" max="14120" width="5.28515625" style="4" customWidth="1"/>
    <col min="14121" max="14121" width="1.7109375" style="4" customWidth="1"/>
    <col min="14122" max="14124" width="5.28515625" style="4" customWidth="1"/>
    <col min="14125" max="14125" width="1.7109375" style="4" customWidth="1"/>
    <col min="14126" max="14128" width="5.28515625" style="4" customWidth="1"/>
    <col min="14129" max="14129" width="1.7109375" style="4" customWidth="1"/>
    <col min="14130" max="14132" width="5.28515625" style="4" customWidth="1"/>
    <col min="14133" max="14133" width="1.7109375" style="4" customWidth="1"/>
    <col min="14134" max="14136" width="5.28515625" style="4" customWidth="1"/>
    <col min="14137" max="14335" width="11.42578125" style="4"/>
    <col min="14336" max="14336" width="22.7109375" style="4" customWidth="1"/>
    <col min="14337" max="14337" width="7.28515625" style="4" customWidth="1"/>
    <col min="14338" max="14338" width="6.85546875" style="4" customWidth="1"/>
    <col min="14339" max="14339" width="6" style="4" bestFit="1" customWidth="1"/>
    <col min="14340" max="14340" width="1.7109375" style="4" customWidth="1"/>
    <col min="14341" max="14341" width="6" style="4" bestFit="1" customWidth="1"/>
    <col min="14342" max="14343" width="5.42578125" style="4" customWidth="1"/>
    <col min="14344" max="14344" width="1.7109375" style="4" customWidth="1"/>
    <col min="14345" max="14347" width="5.140625" style="4" customWidth="1"/>
    <col min="14348" max="14348" width="1.7109375" style="4" customWidth="1"/>
    <col min="14349" max="14351" width="4.7109375" style="4" customWidth="1"/>
    <col min="14352" max="14352" width="1.7109375" style="4" customWidth="1"/>
    <col min="14353" max="14355" width="4.7109375" style="4" customWidth="1"/>
    <col min="14356" max="14356" width="1.7109375" style="4" customWidth="1"/>
    <col min="14357" max="14359" width="4.7109375" style="4" customWidth="1"/>
    <col min="14360" max="14360" width="1.7109375" style="4" customWidth="1"/>
    <col min="14361" max="14361" width="4.85546875" style="4" bestFit="1" customWidth="1"/>
    <col min="14362" max="14362" width="4" style="4" customWidth="1"/>
    <col min="14363" max="14363" width="5" style="4" customWidth="1"/>
    <col min="14364" max="14364" width="11.42578125" style="4"/>
    <col min="14365" max="14365" width="12.42578125" style="4" customWidth="1"/>
    <col min="14366" max="14366" width="10.85546875" style="4" customWidth="1"/>
    <col min="14367" max="14368" width="6.140625" style="4" customWidth="1"/>
    <col min="14369" max="14369" width="1.7109375" style="4" customWidth="1"/>
    <col min="14370" max="14370" width="6" style="4" customWidth="1"/>
    <col min="14371" max="14372" width="5.28515625" style="4" customWidth="1"/>
    <col min="14373" max="14373" width="1.7109375" style="4" customWidth="1"/>
    <col min="14374" max="14376" width="5.28515625" style="4" customWidth="1"/>
    <col min="14377" max="14377" width="1.7109375" style="4" customWidth="1"/>
    <col min="14378" max="14380" width="5.28515625" style="4" customWidth="1"/>
    <col min="14381" max="14381" width="1.7109375" style="4" customWidth="1"/>
    <col min="14382" max="14384" width="5.28515625" style="4" customWidth="1"/>
    <col min="14385" max="14385" width="1.7109375" style="4" customWidth="1"/>
    <col min="14386" max="14388" width="5.28515625" style="4" customWidth="1"/>
    <col min="14389" max="14389" width="1.7109375" style="4" customWidth="1"/>
    <col min="14390" max="14392" width="5.28515625" style="4" customWidth="1"/>
    <col min="14393" max="14591" width="11.42578125" style="4"/>
    <col min="14592" max="14592" width="22.7109375" style="4" customWidth="1"/>
    <col min="14593" max="14593" width="7.28515625" style="4" customWidth="1"/>
    <col min="14594" max="14594" width="6.85546875" style="4" customWidth="1"/>
    <col min="14595" max="14595" width="6" style="4" bestFit="1" customWidth="1"/>
    <col min="14596" max="14596" width="1.7109375" style="4" customWidth="1"/>
    <col min="14597" max="14597" width="6" style="4" bestFit="1" customWidth="1"/>
    <col min="14598" max="14599" width="5.42578125" style="4" customWidth="1"/>
    <col min="14600" max="14600" width="1.7109375" style="4" customWidth="1"/>
    <col min="14601" max="14603" width="5.140625" style="4" customWidth="1"/>
    <col min="14604" max="14604" width="1.7109375" style="4" customWidth="1"/>
    <col min="14605" max="14607" width="4.7109375" style="4" customWidth="1"/>
    <col min="14608" max="14608" width="1.7109375" style="4" customWidth="1"/>
    <col min="14609" max="14611" width="4.7109375" style="4" customWidth="1"/>
    <col min="14612" max="14612" width="1.7109375" style="4" customWidth="1"/>
    <col min="14613" max="14615" width="4.7109375" style="4" customWidth="1"/>
    <col min="14616" max="14616" width="1.7109375" style="4" customWidth="1"/>
    <col min="14617" max="14617" width="4.85546875" style="4" bestFit="1" customWidth="1"/>
    <col min="14618" max="14618" width="4" style="4" customWidth="1"/>
    <col min="14619" max="14619" width="5" style="4" customWidth="1"/>
    <col min="14620" max="14620" width="11.42578125" style="4"/>
    <col min="14621" max="14621" width="12.42578125" style="4" customWidth="1"/>
    <col min="14622" max="14622" width="10.85546875" style="4" customWidth="1"/>
    <col min="14623" max="14624" width="6.140625" style="4" customWidth="1"/>
    <col min="14625" max="14625" width="1.7109375" style="4" customWidth="1"/>
    <col min="14626" max="14626" width="6" style="4" customWidth="1"/>
    <col min="14627" max="14628" width="5.28515625" style="4" customWidth="1"/>
    <col min="14629" max="14629" width="1.7109375" style="4" customWidth="1"/>
    <col min="14630" max="14632" width="5.28515625" style="4" customWidth="1"/>
    <col min="14633" max="14633" width="1.7109375" style="4" customWidth="1"/>
    <col min="14634" max="14636" width="5.28515625" style="4" customWidth="1"/>
    <col min="14637" max="14637" width="1.7109375" style="4" customWidth="1"/>
    <col min="14638" max="14640" width="5.28515625" style="4" customWidth="1"/>
    <col min="14641" max="14641" width="1.7109375" style="4" customWidth="1"/>
    <col min="14642" max="14644" width="5.28515625" style="4" customWidth="1"/>
    <col min="14645" max="14645" width="1.7109375" style="4" customWidth="1"/>
    <col min="14646" max="14648" width="5.28515625" style="4" customWidth="1"/>
    <col min="14649" max="14847" width="11.42578125" style="4"/>
    <col min="14848" max="14848" width="22.7109375" style="4" customWidth="1"/>
    <col min="14849" max="14849" width="7.28515625" style="4" customWidth="1"/>
    <col min="14850" max="14850" width="6.85546875" style="4" customWidth="1"/>
    <col min="14851" max="14851" width="6" style="4" bestFit="1" customWidth="1"/>
    <col min="14852" max="14852" width="1.7109375" style="4" customWidth="1"/>
    <col min="14853" max="14853" width="6" style="4" bestFit="1" customWidth="1"/>
    <col min="14854" max="14855" width="5.42578125" style="4" customWidth="1"/>
    <col min="14856" max="14856" width="1.7109375" style="4" customWidth="1"/>
    <col min="14857" max="14859" width="5.140625" style="4" customWidth="1"/>
    <col min="14860" max="14860" width="1.7109375" style="4" customWidth="1"/>
    <col min="14861" max="14863" width="4.7109375" style="4" customWidth="1"/>
    <col min="14864" max="14864" width="1.7109375" style="4" customWidth="1"/>
    <col min="14865" max="14867" width="4.7109375" style="4" customWidth="1"/>
    <col min="14868" max="14868" width="1.7109375" style="4" customWidth="1"/>
    <col min="14869" max="14871" width="4.7109375" style="4" customWidth="1"/>
    <col min="14872" max="14872" width="1.7109375" style="4" customWidth="1"/>
    <col min="14873" max="14873" width="4.85546875" style="4" bestFit="1" customWidth="1"/>
    <col min="14874" max="14874" width="4" style="4" customWidth="1"/>
    <col min="14875" max="14875" width="5" style="4" customWidth="1"/>
    <col min="14876" max="14876" width="11.42578125" style="4"/>
    <col min="14877" max="14877" width="12.42578125" style="4" customWidth="1"/>
    <col min="14878" max="14878" width="10.85546875" style="4" customWidth="1"/>
    <col min="14879" max="14880" width="6.140625" style="4" customWidth="1"/>
    <col min="14881" max="14881" width="1.7109375" style="4" customWidth="1"/>
    <col min="14882" max="14882" width="6" style="4" customWidth="1"/>
    <col min="14883" max="14884" width="5.28515625" style="4" customWidth="1"/>
    <col min="14885" max="14885" width="1.7109375" style="4" customWidth="1"/>
    <col min="14886" max="14888" width="5.28515625" style="4" customWidth="1"/>
    <col min="14889" max="14889" width="1.7109375" style="4" customWidth="1"/>
    <col min="14890" max="14892" width="5.28515625" style="4" customWidth="1"/>
    <col min="14893" max="14893" width="1.7109375" style="4" customWidth="1"/>
    <col min="14894" max="14896" width="5.28515625" style="4" customWidth="1"/>
    <col min="14897" max="14897" width="1.7109375" style="4" customWidth="1"/>
    <col min="14898" max="14900" width="5.28515625" style="4" customWidth="1"/>
    <col min="14901" max="14901" width="1.7109375" style="4" customWidth="1"/>
    <col min="14902" max="14904" width="5.28515625" style="4" customWidth="1"/>
    <col min="14905" max="15103" width="11.42578125" style="4"/>
    <col min="15104" max="15104" width="22.7109375" style="4" customWidth="1"/>
    <col min="15105" max="15105" width="7.28515625" style="4" customWidth="1"/>
    <col min="15106" max="15106" width="6.85546875" style="4" customWidth="1"/>
    <col min="15107" max="15107" width="6" style="4" bestFit="1" customWidth="1"/>
    <col min="15108" max="15108" width="1.7109375" style="4" customWidth="1"/>
    <col min="15109" max="15109" width="6" style="4" bestFit="1" customWidth="1"/>
    <col min="15110" max="15111" width="5.42578125" style="4" customWidth="1"/>
    <col min="15112" max="15112" width="1.7109375" style="4" customWidth="1"/>
    <col min="15113" max="15115" width="5.140625" style="4" customWidth="1"/>
    <col min="15116" max="15116" width="1.7109375" style="4" customWidth="1"/>
    <col min="15117" max="15119" width="4.7109375" style="4" customWidth="1"/>
    <col min="15120" max="15120" width="1.7109375" style="4" customWidth="1"/>
    <col min="15121" max="15123" width="4.7109375" style="4" customWidth="1"/>
    <col min="15124" max="15124" width="1.7109375" style="4" customWidth="1"/>
    <col min="15125" max="15127" width="4.7109375" style="4" customWidth="1"/>
    <col min="15128" max="15128" width="1.7109375" style="4" customWidth="1"/>
    <col min="15129" max="15129" width="4.85546875" style="4" bestFit="1" customWidth="1"/>
    <col min="15130" max="15130" width="4" style="4" customWidth="1"/>
    <col min="15131" max="15131" width="5" style="4" customWidth="1"/>
    <col min="15132" max="15132" width="11.42578125" style="4"/>
    <col min="15133" max="15133" width="12.42578125" style="4" customWidth="1"/>
    <col min="15134" max="15134" width="10.85546875" style="4" customWidth="1"/>
    <col min="15135" max="15136" width="6.140625" style="4" customWidth="1"/>
    <col min="15137" max="15137" width="1.7109375" style="4" customWidth="1"/>
    <col min="15138" max="15138" width="6" style="4" customWidth="1"/>
    <col min="15139" max="15140" width="5.28515625" style="4" customWidth="1"/>
    <col min="15141" max="15141" width="1.7109375" style="4" customWidth="1"/>
    <col min="15142" max="15144" width="5.28515625" style="4" customWidth="1"/>
    <col min="15145" max="15145" width="1.7109375" style="4" customWidth="1"/>
    <col min="15146" max="15148" width="5.28515625" style="4" customWidth="1"/>
    <col min="15149" max="15149" width="1.7109375" style="4" customWidth="1"/>
    <col min="15150" max="15152" width="5.28515625" style="4" customWidth="1"/>
    <col min="15153" max="15153" width="1.7109375" style="4" customWidth="1"/>
    <col min="15154" max="15156" width="5.28515625" style="4" customWidth="1"/>
    <col min="15157" max="15157" width="1.7109375" style="4" customWidth="1"/>
    <col min="15158" max="15160" width="5.28515625" style="4" customWidth="1"/>
    <col min="15161" max="15359" width="11.42578125" style="4"/>
    <col min="15360" max="15360" width="22.7109375" style="4" customWidth="1"/>
    <col min="15361" max="15361" width="7.28515625" style="4" customWidth="1"/>
    <col min="15362" max="15362" width="6.85546875" style="4" customWidth="1"/>
    <col min="15363" max="15363" width="6" style="4" bestFit="1" customWidth="1"/>
    <col min="15364" max="15364" width="1.7109375" style="4" customWidth="1"/>
    <col min="15365" max="15365" width="6" style="4" bestFit="1" customWidth="1"/>
    <col min="15366" max="15367" width="5.42578125" style="4" customWidth="1"/>
    <col min="15368" max="15368" width="1.7109375" style="4" customWidth="1"/>
    <col min="15369" max="15371" width="5.140625" style="4" customWidth="1"/>
    <col min="15372" max="15372" width="1.7109375" style="4" customWidth="1"/>
    <col min="15373" max="15375" width="4.7109375" style="4" customWidth="1"/>
    <col min="15376" max="15376" width="1.7109375" style="4" customWidth="1"/>
    <col min="15377" max="15379" width="4.7109375" style="4" customWidth="1"/>
    <col min="15380" max="15380" width="1.7109375" style="4" customWidth="1"/>
    <col min="15381" max="15383" width="4.7109375" style="4" customWidth="1"/>
    <col min="15384" max="15384" width="1.7109375" style="4" customWidth="1"/>
    <col min="15385" max="15385" width="4.85546875" style="4" bestFit="1" customWidth="1"/>
    <col min="15386" max="15386" width="4" style="4" customWidth="1"/>
    <col min="15387" max="15387" width="5" style="4" customWidth="1"/>
    <col min="15388" max="15388" width="11.42578125" style="4"/>
    <col min="15389" max="15389" width="12.42578125" style="4" customWidth="1"/>
    <col min="15390" max="15390" width="10.85546875" style="4" customWidth="1"/>
    <col min="15391" max="15392" width="6.140625" style="4" customWidth="1"/>
    <col min="15393" max="15393" width="1.7109375" style="4" customWidth="1"/>
    <col min="15394" max="15394" width="6" style="4" customWidth="1"/>
    <col min="15395" max="15396" width="5.28515625" style="4" customWidth="1"/>
    <col min="15397" max="15397" width="1.7109375" style="4" customWidth="1"/>
    <col min="15398" max="15400" width="5.28515625" style="4" customWidth="1"/>
    <col min="15401" max="15401" width="1.7109375" style="4" customWidth="1"/>
    <col min="15402" max="15404" width="5.28515625" style="4" customWidth="1"/>
    <col min="15405" max="15405" width="1.7109375" style="4" customWidth="1"/>
    <col min="15406" max="15408" width="5.28515625" style="4" customWidth="1"/>
    <col min="15409" max="15409" width="1.7109375" style="4" customWidth="1"/>
    <col min="15410" max="15412" width="5.28515625" style="4" customWidth="1"/>
    <col min="15413" max="15413" width="1.7109375" style="4" customWidth="1"/>
    <col min="15414" max="15416" width="5.28515625" style="4" customWidth="1"/>
    <col min="15417" max="15615" width="11.42578125" style="4"/>
    <col min="15616" max="15616" width="22.7109375" style="4" customWidth="1"/>
    <col min="15617" max="15617" width="7.28515625" style="4" customWidth="1"/>
    <col min="15618" max="15618" width="6.85546875" style="4" customWidth="1"/>
    <col min="15619" max="15619" width="6" style="4" bestFit="1" customWidth="1"/>
    <col min="15620" max="15620" width="1.7109375" style="4" customWidth="1"/>
    <col min="15621" max="15621" width="6" style="4" bestFit="1" customWidth="1"/>
    <col min="15622" max="15623" width="5.42578125" style="4" customWidth="1"/>
    <col min="15624" max="15624" width="1.7109375" style="4" customWidth="1"/>
    <col min="15625" max="15627" width="5.140625" style="4" customWidth="1"/>
    <col min="15628" max="15628" width="1.7109375" style="4" customWidth="1"/>
    <col min="15629" max="15631" width="4.7109375" style="4" customWidth="1"/>
    <col min="15632" max="15632" width="1.7109375" style="4" customWidth="1"/>
    <col min="15633" max="15635" width="4.7109375" style="4" customWidth="1"/>
    <col min="15636" max="15636" width="1.7109375" style="4" customWidth="1"/>
    <col min="15637" max="15639" width="4.7109375" style="4" customWidth="1"/>
    <col min="15640" max="15640" width="1.7109375" style="4" customWidth="1"/>
    <col min="15641" max="15641" width="4.85546875" style="4" bestFit="1" customWidth="1"/>
    <col min="15642" max="15642" width="4" style="4" customWidth="1"/>
    <col min="15643" max="15643" width="5" style="4" customWidth="1"/>
    <col min="15644" max="15644" width="11.42578125" style="4"/>
    <col min="15645" max="15645" width="12.42578125" style="4" customWidth="1"/>
    <col min="15646" max="15646" width="10.85546875" style="4" customWidth="1"/>
    <col min="15647" max="15648" width="6.140625" style="4" customWidth="1"/>
    <col min="15649" max="15649" width="1.7109375" style="4" customWidth="1"/>
    <col min="15650" max="15650" width="6" style="4" customWidth="1"/>
    <col min="15651" max="15652" width="5.28515625" style="4" customWidth="1"/>
    <col min="15653" max="15653" width="1.7109375" style="4" customWidth="1"/>
    <col min="15654" max="15656" width="5.28515625" style="4" customWidth="1"/>
    <col min="15657" max="15657" width="1.7109375" style="4" customWidth="1"/>
    <col min="15658" max="15660" width="5.28515625" style="4" customWidth="1"/>
    <col min="15661" max="15661" width="1.7109375" style="4" customWidth="1"/>
    <col min="15662" max="15664" width="5.28515625" style="4" customWidth="1"/>
    <col min="15665" max="15665" width="1.7109375" style="4" customWidth="1"/>
    <col min="15666" max="15668" width="5.28515625" style="4" customWidth="1"/>
    <col min="15669" max="15669" width="1.7109375" style="4" customWidth="1"/>
    <col min="15670" max="15672" width="5.28515625" style="4" customWidth="1"/>
    <col min="15673" max="15871" width="11.42578125" style="4"/>
    <col min="15872" max="15872" width="22.7109375" style="4" customWidth="1"/>
    <col min="15873" max="15873" width="7.28515625" style="4" customWidth="1"/>
    <col min="15874" max="15874" width="6.85546875" style="4" customWidth="1"/>
    <col min="15875" max="15875" width="6" style="4" bestFit="1" customWidth="1"/>
    <col min="15876" max="15876" width="1.7109375" style="4" customWidth="1"/>
    <col min="15877" max="15877" width="6" style="4" bestFit="1" customWidth="1"/>
    <col min="15878" max="15879" width="5.42578125" style="4" customWidth="1"/>
    <col min="15880" max="15880" width="1.7109375" style="4" customWidth="1"/>
    <col min="15881" max="15883" width="5.140625" style="4" customWidth="1"/>
    <col min="15884" max="15884" width="1.7109375" style="4" customWidth="1"/>
    <col min="15885" max="15887" width="4.7109375" style="4" customWidth="1"/>
    <col min="15888" max="15888" width="1.7109375" style="4" customWidth="1"/>
    <col min="15889" max="15891" width="4.7109375" style="4" customWidth="1"/>
    <col min="15892" max="15892" width="1.7109375" style="4" customWidth="1"/>
    <col min="15893" max="15895" width="4.7109375" style="4" customWidth="1"/>
    <col min="15896" max="15896" width="1.7109375" style="4" customWidth="1"/>
    <col min="15897" max="15897" width="4.85546875" style="4" bestFit="1" customWidth="1"/>
    <col min="15898" max="15898" width="4" style="4" customWidth="1"/>
    <col min="15899" max="15899" width="5" style="4" customWidth="1"/>
    <col min="15900" max="15900" width="11.42578125" style="4"/>
    <col min="15901" max="15901" width="12.42578125" style="4" customWidth="1"/>
    <col min="15902" max="15902" width="10.85546875" style="4" customWidth="1"/>
    <col min="15903" max="15904" width="6.140625" style="4" customWidth="1"/>
    <col min="15905" max="15905" width="1.7109375" style="4" customWidth="1"/>
    <col min="15906" max="15906" width="6" style="4" customWidth="1"/>
    <col min="15907" max="15908" width="5.28515625" style="4" customWidth="1"/>
    <col min="15909" max="15909" width="1.7109375" style="4" customWidth="1"/>
    <col min="15910" max="15912" width="5.28515625" style="4" customWidth="1"/>
    <col min="15913" max="15913" width="1.7109375" style="4" customWidth="1"/>
    <col min="15914" max="15916" width="5.28515625" style="4" customWidth="1"/>
    <col min="15917" max="15917" width="1.7109375" style="4" customWidth="1"/>
    <col min="15918" max="15920" width="5.28515625" style="4" customWidth="1"/>
    <col min="15921" max="15921" width="1.7109375" style="4" customWidth="1"/>
    <col min="15922" max="15924" width="5.28515625" style="4" customWidth="1"/>
    <col min="15925" max="15925" width="1.7109375" style="4" customWidth="1"/>
    <col min="15926" max="15928" width="5.28515625" style="4" customWidth="1"/>
    <col min="15929" max="16127" width="11.42578125" style="4"/>
    <col min="16128" max="16128" width="22.7109375" style="4" customWidth="1"/>
    <col min="16129" max="16129" width="7.28515625" style="4" customWidth="1"/>
    <col min="16130" max="16130" width="6.85546875" style="4" customWidth="1"/>
    <col min="16131" max="16131" width="6" style="4" bestFit="1" customWidth="1"/>
    <col min="16132" max="16132" width="1.7109375" style="4" customWidth="1"/>
    <col min="16133" max="16133" width="6" style="4" bestFit="1" customWidth="1"/>
    <col min="16134" max="16135" width="5.42578125" style="4" customWidth="1"/>
    <col min="16136" max="16136" width="1.7109375" style="4" customWidth="1"/>
    <col min="16137" max="16139" width="5.140625" style="4" customWidth="1"/>
    <col min="16140" max="16140" width="1.7109375" style="4" customWidth="1"/>
    <col min="16141" max="16143" width="4.7109375" style="4" customWidth="1"/>
    <col min="16144" max="16144" width="1.7109375" style="4" customWidth="1"/>
    <col min="16145" max="16147" width="4.7109375" style="4" customWidth="1"/>
    <col min="16148" max="16148" width="1.7109375" style="4" customWidth="1"/>
    <col min="16149" max="16151" width="4.7109375" style="4" customWidth="1"/>
    <col min="16152" max="16152" width="1.7109375" style="4" customWidth="1"/>
    <col min="16153" max="16153" width="4.85546875" style="4" bestFit="1" customWidth="1"/>
    <col min="16154" max="16154" width="4" style="4" customWidth="1"/>
    <col min="16155" max="16155" width="5" style="4" customWidth="1"/>
    <col min="16156" max="16156" width="11.42578125" style="4"/>
    <col min="16157" max="16157" width="12.42578125" style="4" customWidth="1"/>
    <col min="16158" max="16158" width="10.85546875" style="4" customWidth="1"/>
    <col min="16159" max="16160" width="6.140625" style="4" customWidth="1"/>
    <col min="16161" max="16161" width="1.7109375" style="4" customWidth="1"/>
    <col min="16162" max="16162" width="6" style="4" customWidth="1"/>
    <col min="16163" max="16164" width="5.28515625" style="4" customWidth="1"/>
    <col min="16165" max="16165" width="1.7109375" style="4" customWidth="1"/>
    <col min="16166" max="16168" width="5.28515625" style="4" customWidth="1"/>
    <col min="16169" max="16169" width="1.7109375" style="4" customWidth="1"/>
    <col min="16170" max="16172" width="5.28515625" style="4" customWidth="1"/>
    <col min="16173" max="16173" width="1.7109375" style="4" customWidth="1"/>
    <col min="16174" max="16176" width="5.28515625" style="4" customWidth="1"/>
    <col min="16177" max="16177" width="1.7109375" style="4" customWidth="1"/>
    <col min="16178" max="16180" width="5.28515625" style="4" customWidth="1"/>
    <col min="16181" max="16181" width="1.7109375" style="4" customWidth="1"/>
    <col min="16182" max="16184" width="5.28515625" style="4" customWidth="1"/>
    <col min="16185" max="16384" width="11.42578125" style="4"/>
  </cols>
  <sheetData>
    <row r="1" spans="1:61" s="37" customFormat="1" ht="14.25" customHeight="1" thickBot="1" x14ac:dyDescent="0.3">
      <c r="A1" s="327" t="s">
        <v>168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D1" s="213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3"/>
      <c r="BC1" s="133"/>
      <c r="BD1" s="133"/>
      <c r="BE1" s="133"/>
      <c r="BG1" s="258" t="s">
        <v>232</v>
      </c>
    </row>
    <row r="2" spans="1:61" s="37" customFormat="1" ht="15" x14ac:dyDescent="0.25">
      <c r="A2" s="327" t="s">
        <v>206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D2" s="326" t="s">
        <v>95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61" s="37" customFormat="1" ht="15" x14ac:dyDescent="0.25">
      <c r="A3" s="327" t="s">
        <v>131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D3" s="326" t="s">
        <v>193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1" s="37" customFormat="1" ht="15" x14ac:dyDescent="0.25">
      <c r="A4" s="327" t="s">
        <v>130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61" s="37" customFormat="1" ht="15" x14ac:dyDescent="0.25">
      <c r="A5" s="327" t="s">
        <v>129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D5" s="326" t="s">
        <v>194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61" s="37" customFormat="1" ht="15.75" thickBot="1" x14ac:dyDescent="0.3">
      <c r="A6" s="42"/>
      <c r="B6" s="42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91"/>
      <c r="AD6" s="321" t="s">
        <v>172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</row>
    <row r="7" spans="1:61" ht="13.5" thickBot="1" x14ac:dyDescent="0.3">
      <c r="A7" s="309" t="s">
        <v>128</v>
      </c>
      <c r="B7" s="311" t="s">
        <v>11</v>
      </c>
      <c r="C7" s="311"/>
      <c r="D7" s="311"/>
      <c r="E7" s="8"/>
      <c r="F7" s="311" t="s">
        <v>22</v>
      </c>
      <c r="G7" s="311"/>
      <c r="H7" s="311"/>
      <c r="I7" s="8"/>
      <c r="J7" s="311" t="s">
        <v>23</v>
      </c>
      <c r="K7" s="311"/>
      <c r="L7" s="311"/>
      <c r="M7" s="8"/>
      <c r="N7" s="311" t="s">
        <v>24</v>
      </c>
      <c r="O7" s="311"/>
      <c r="P7" s="311"/>
      <c r="Q7" s="8"/>
      <c r="R7" s="311" t="s">
        <v>25</v>
      </c>
      <c r="S7" s="311"/>
      <c r="T7" s="311"/>
      <c r="U7" s="8"/>
      <c r="V7" s="311" t="s">
        <v>26</v>
      </c>
      <c r="W7" s="311"/>
      <c r="X7" s="311"/>
      <c r="Y7" s="8"/>
      <c r="Z7" s="311" t="s">
        <v>27</v>
      </c>
      <c r="AA7" s="311"/>
      <c r="AB7" s="311"/>
      <c r="AC7" s="19"/>
      <c r="AD7" s="346" t="s">
        <v>128</v>
      </c>
      <c r="AE7" s="324" t="s">
        <v>11</v>
      </c>
      <c r="AF7" s="324"/>
      <c r="AG7" s="324"/>
      <c r="AH7" s="134"/>
      <c r="AI7" s="324" t="s">
        <v>22</v>
      </c>
      <c r="AJ7" s="324"/>
      <c r="AK7" s="324"/>
      <c r="AL7" s="134"/>
      <c r="AM7" s="324" t="s">
        <v>23</v>
      </c>
      <c r="AN7" s="324"/>
      <c r="AO7" s="324"/>
      <c r="AP7" s="134"/>
      <c r="AQ7" s="324" t="s">
        <v>24</v>
      </c>
      <c r="AR7" s="324"/>
      <c r="AS7" s="324"/>
      <c r="AT7" s="134"/>
      <c r="AU7" s="324" t="s">
        <v>25</v>
      </c>
      <c r="AV7" s="324"/>
      <c r="AW7" s="324"/>
      <c r="AX7" s="134"/>
      <c r="AY7" s="324" t="s">
        <v>26</v>
      </c>
      <c r="AZ7" s="324"/>
      <c r="BA7" s="324"/>
      <c r="BB7" s="200"/>
      <c r="BC7" s="324" t="s">
        <v>27</v>
      </c>
      <c r="BD7" s="324"/>
      <c r="BE7" s="324"/>
    </row>
    <row r="8" spans="1:61" ht="15.75" customHeight="1" thickBot="1" x14ac:dyDescent="0.3">
      <c r="A8" s="309"/>
      <c r="B8" s="235" t="s">
        <v>32</v>
      </c>
      <c r="C8" s="235" t="s">
        <v>33</v>
      </c>
      <c r="D8" s="235" t="s">
        <v>34</v>
      </c>
      <c r="E8" s="235"/>
      <c r="F8" s="235" t="s">
        <v>32</v>
      </c>
      <c r="G8" s="235" t="s">
        <v>33</v>
      </c>
      <c r="H8" s="235" t="s">
        <v>34</v>
      </c>
      <c r="I8" s="235"/>
      <c r="J8" s="235" t="s">
        <v>32</v>
      </c>
      <c r="K8" s="235" t="s">
        <v>33</v>
      </c>
      <c r="L8" s="235" t="s">
        <v>34</v>
      </c>
      <c r="M8" s="235"/>
      <c r="N8" s="235" t="s">
        <v>32</v>
      </c>
      <c r="O8" s="235" t="s">
        <v>33</v>
      </c>
      <c r="P8" s="235" t="s">
        <v>34</v>
      </c>
      <c r="Q8" s="235"/>
      <c r="R8" s="235" t="s">
        <v>32</v>
      </c>
      <c r="S8" s="235" t="s">
        <v>33</v>
      </c>
      <c r="T8" s="235" t="s">
        <v>34</v>
      </c>
      <c r="U8" s="235"/>
      <c r="V8" s="235" t="s">
        <v>32</v>
      </c>
      <c r="W8" s="235" t="s">
        <v>33</v>
      </c>
      <c r="X8" s="235" t="s">
        <v>34</v>
      </c>
      <c r="Y8" s="235"/>
      <c r="Z8" s="235" t="s">
        <v>32</v>
      </c>
      <c r="AA8" s="235" t="s">
        <v>33</v>
      </c>
      <c r="AB8" s="235" t="s">
        <v>34</v>
      </c>
      <c r="AC8" s="20"/>
      <c r="AD8" s="338"/>
      <c r="AE8" s="135" t="s">
        <v>32</v>
      </c>
      <c r="AF8" s="135" t="s">
        <v>33</v>
      </c>
      <c r="AG8" s="135" t="s">
        <v>34</v>
      </c>
      <c r="AH8" s="135"/>
      <c r="AI8" s="135" t="s">
        <v>32</v>
      </c>
      <c r="AJ8" s="135" t="s">
        <v>33</v>
      </c>
      <c r="AK8" s="135" t="s">
        <v>34</v>
      </c>
      <c r="AL8" s="135"/>
      <c r="AM8" s="135" t="s">
        <v>32</v>
      </c>
      <c r="AN8" s="135" t="s">
        <v>33</v>
      </c>
      <c r="AO8" s="135" t="s">
        <v>34</v>
      </c>
      <c r="AP8" s="135"/>
      <c r="AQ8" s="135" t="s">
        <v>32</v>
      </c>
      <c r="AR8" s="135" t="s">
        <v>33</v>
      </c>
      <c r="AS8" s="135" t="s">
        <v>34</v>
      </c>
      <c r="AT8" s="135"/>
      <c r="AU8" s="135" t="s">
        <v>32</v>
      </c>
      <c r="AV8" s="135" t="s">
        <v>33</v>
      </c>
      <c r="AW8" s="135" t="s">
        <v>34</v>
      </c>
      <c r="AX8" s="135"/>
      <c r="AY8" s="135" t="s">
        <v>32</v>
      </c>
      <c r="AZ8" s="135" t="s">
        <v>33</v>
      </c>
      <c r="BA8" s="135" t="s">
        <v>34</v>
      </c>
      <c r="BB8" s="135"/>
      <c r="BC8" s="135" t="s">
        <v>32</v>
      </c>
      <c r="BD8" s="135" t="s">
        <v>33</v>
      </c>
      <c r="BE8" s="135" t="s">
        <v>34</v>
      </c>
    </row>
    <row r="9" spans="1:61" s="72" customFormat="1" ht="13.5" x14ac:dyDescent="0.25">
      <c r="A9" s="329" t="s">
        <v>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102"/>
      <c r="AD9" s="345" t="s">
        <v>195</v>
      </c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345"/>
      <c r="AY9" s="345"/>
      <c r="AZ9" s="345"/>
      <c r="BA9" s="345"/>
      <c r="BB9" s="345"/>
      <c r="BC9" s="345"/>
      <c r="BD9" s="345"/>
      <c r="BE9" s="345"/>
    </row>
    <row r="10" spans="1:61" ht="4.5" customHeight="1" x14ac:dyDescent="0.25">
      <c r="F10" s="45"/>
      <c r="G10" s="45"/>
      <c r="H10" s="45"/>
      <c r="AD10" s="140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145"/>
    </row>
    <row r="11" spans="1:61" ht="15" customHeight="1" x14ac:dyDescent="0.25">
      <c r="A11" s="32" t="s">
        <v>11</v>
      </c>
      <c r="B11" s="79">
        <f>+B16+B21</f>
        <v>6534</v>
      </c>
      <c r="C11" s="79">
        <f t="shared" ref="C11:X11" si="0">+C16+C21</f>
        <v>3938</v>
      </c>
      <c r="D11" s="79">
        <f t="shared" si="0"/>
        <v>2596</v>
      </c>
      <c r="E11" s="79"/>
      <c r="F11" s="79">
        <f t="shared" si="0"/>
        <v>1594</v>
      </c>
      <c r="G11" s="79">
        <f t="shared" si="0"/>
        <v>1023</v>
      </c>
      <c r="H11" s="79">
        <f t="shared" si="0"/>
        <v>571</v>
      </c>
      <c r="I11" s="79"/>
      <c r="J11" s="79">
        <f t="shared" si="0"/>
        <v>1607</v>
      </c>
      <c r="K11" s="79">
        <f t="shared" si="0"/>
        <v>989</v>
      </c>
      <c r="L11" s="79">
        <f t="shared" si="0"/>
        <v>618</v>
      </c>
      <c r="M11" s="79"/>
      <c r="N11" s="79">
        <f t="shared" si="0"/>
        <v>1333</v>
      </c>
      <c r="O11" s="79">
        <f t="shared" si="0"/>
        <v>820</v>
      </c>
      <c r="P11" s="79">
        <f t="shared" si="0"/>
        <v>513</v>
      </c>
      <c r="Q11" s="79"/>
      <c r="R11" s="79">
        <f t="shared" si="0"/>
        <v>1338</v>
      </c>
      <c r="S11" s="79">
        <f t="shared" si="0"/>
        <v>765</v>
      </c>
      <c r="T11" s="79">
        <f t="shared" si="0"/>
        <v>573</v>
      </c>
      <c r="U11" s="79"/>
      <c r="V11" s="79">
        <f t="shared" si="0"/>
        <v>662</v>
      </c>
      <c r="W11" s="79">
        <f t="shared" si="0"/>
        <v>341</v>
      </c>
      <c r="X11" s="79">
        <f t="shared" si="0"/>
        <v>321</v>
      </c>
      <c r="Y11" s="79"/>
      <c r="Z11" s="284">
        <v>0</v>
      </c>
      <c r="AA11" s="284">
        <v>0</v>
      </c>
      <c r="AB11" s="284">
        <v>0</v>
      </c>
      <c r="AC11" s="23"/>
      <c r="AD11" s="142" t="s">
        <v>11</v>
      </c>
      <c r="AE11" s="190">
        <f t="shared" ref="AE11:AF13" si="1">+AI11+AM11+AQ11+AU11+AY11+BC11</f>
        <v>34850</v>
      </c>
      <c r="AF11" s="190">
        <f t="shared" si="1"/>
        <v>17976</v>
      </c>
      <c r="AG11" s="190">
        <f>+AE11-AF11</f>
        <v>16874</v>
      </c>
      <c r="AH11" s="190"/>
      <c r="AI11" s="190">
        <f>+AI12+AI13</f>
        <v>7203</v>
      </c>
      <c r="AJ11" s="190">
        <f>+AJ12+AJ13</f>
        <v>4190</v>
      </c>
      <c r="AK11" s="144">
        <f>+AI11-AJ11</f>
        <v>3013</v>
      </c>
      <c r="AL11" s="190"/>
      <c r="AM11" s="190">
        <f>+AM12+AM13</f>
        <v>6914</v>
      </c>
      <c r="AN11" s="190">
        <f>+AN12+AN13</f>
        <v>3719</v>
      </c>
      <c r="AO11" s="144">
        <f>+AM11-AN11</f>
        <v>3195</v>
      </c>
      <c r="AP11" s="190"/>
      <c r="AQ11" s="190">
        <f>+AQ12+AQ13</f>
        <v>6460</v>
      </c>
      <c r="AR11" s="190">
        <f>+AR12+AR13</f>
        <v>3344</v>
      </c>
      <c r="AS11" s="144">
        <f>+AQ11-AR11</f>
        <v>3116</v>
      </c>
      <c r="AT11" s="190"/>
      <c r="AU11" s="190">
        <f>+AU12+AU13</f>
        <v>8005</v>
      </c>
      <c r="AV11" s="190">
        <f>+AV12+AV13</f>
        <v>3936</v>
      </c>
      <c r="AW11" s="144">
        <f>+AU11-AV11</f>
        <v>4069</v>
      </c>
      <c r="AX11" s="190"/>
      <c r="AY11" s="190">
        <f>+AY12+AY13</f>
        <v>6268</v>
      </c>
      <c r="AZ11" s="190">
        <f>+AZ12+AZ13</f>
        <v>2787</v>
      </c>
      <c r="BA11" s="144">
        <f>+AY11-AZ11</f>
        <v>3481</v>
      </c>
      <c r="BB11" s="190"/>
      <c r="BC11" s="190">
        <f>+BC12+BC13</f>
        <v>0</v>
      </c>
      <c r="BD11" s="190">
        <f>+BD12+BD13</f>
        <v>0</v>
      </c>
      <c r="BE11" s="144">
        <f>+BC11-BD11</f>
        <v>0</v>
      </c>
      <c r="BF11" s="47"/>
      <c r="BG11" s="47"/>
      <c r="BH11" s="47"/>
      <c r="BI11" s="47"/>
    </row>
    <row r="12" spans="1:61" ht="15" customHeight="1" x14ac:dyDescent="0.25">
      <c r="A12" s="93" t="s">
        <v>35</v>
      </c>
      <c r="B12" s="23">
        <f t="shared" ref="B12:X12" si="2">+B17+B22</f>
        <v>6513</v>
      </c>
      <c r="C12" s="23">
        <f t="shared" si="2"/>
        <v>3923</v>
      </c>
      <c r="D12" s="23">
        <f t="shared" si="2"/>
        <v>2590</v>
      </c>
      <c r="E12" s="23"/>
      <c r="F12" s="23">
        <f t="shared" si="2"/>
        <v>1591</v>
      </c>
      <c r="G12" s="23">
        <f t="shared" si="2"/>
        <v>1020</v>
      </c>
      <c r="H12" s="23">
        <f t="shared" si="2"/>
        <v>571</v>
      </c>
      <c r="I12" s="23"/>
      <c r="J12" s="23">
        <f t="shared" si="2"/>
        <v>1599</v>
      </c>
      <c r="K12" s="23">
        <f t="shared" si="2"/>
        <v>984</v>
      </c>
      <c r="L12" s="23">
        <f t="shared" si="2"/>
        <v>615</v>
      </c>
      <c r="M12" s="23"/>
      <c r="N12" s="23">
        <f t="shared" si="2"/>
        <v>1328</v>
      </c>
      <c r="O12" s="23">
        <f t="shared" si="2"/>
        <v>815</v>
      </c>
      <c r="P12" s="23">
        <f t="shared" si="2"/>
        <v>513</v>
      </c>
      <c r="Q12" s="23"/>
      <c r="R12" s="23">
        <f t="shared" si="2"/>
        <v>1333</v>
      </c>
      <c r="S12" s="23">
        <f t="shared" si="2"/>
        <v>763</v>
      </c>
      <c r="T12" s="23">
        <f t="shared" si="2"/>
        <v>570</v>
      </c>
      <c r="U12" s="23"/>
      <c r="V12" s="23">
        <f t="shared" si="2"/>
        <v>662</v>
      </c>
      <c r="W12" s="23">
        <f t="shared" si="2"/>
        <v>341</v>
      </c>
      <c r="X12" s="23">
        <f t="shared" si="2"/>
        <v>321</v>
      </c>
      <c r="Y12" s="23"/>
      <c r="Z12" s="84">
        <v>0</v>
      </c>
      <c r="AA12" s="84">
        <v>0</v>
      </c>
      <c r="AB12" s="84">
        <v>0</v>
      </c>
      <c r="AC12" s="23"/>
      <c r="AD12" s="145" t="s">
        <v>36</v>
      </c>
      <c r="AE12" s="190">
        <f t="shared" si="1"/>
        <v>34743</v>
      </c>
      <c r="AF12" s="190">
        <f t="shared" si="1"/>
        <v>17905</v>
      </c>
      <c r="AG12" s="190">
        <f>+AE12-AF12</f>
        <v>16838</v>
      </c>
      <c r="AH12" s="190"/>
      <c r="AI12" s="190">
        <f>+AI17+AI22</f>
        <v>7179</v>
      </c>
      <c r="AJ12" s="190">
        <f>+AJ17+AJ22</f>
        <v>4171</v>
      </c>
      <c r="AK12" s="144">
        <f>+AI12-AJ12</f>
        <v>3008</v>
      </c>
      <c r="AL12" s="190"/>
      <c r="AM12" s="190">
        <f>+AM17+AM22</f>
        <v>6886</v>
      </c>
      <c r="AN12" s="190">
        <f>+AN17+AN22</f>
        <v>3698</v>
      </c>
      <c r="AO12" s="144">
        <f>+AM12-AN12</f>
        <v>3188</v>
      </c>
      <c r="AP12" s="190"/>
      <c r="AQ12" s="190">
        <f>+AQ17+AQ22</f>
        <v>6440</v>
      </c>
      <c r="AR12" s="190">
        <f>+AR17+AR22</f>
        <v>3333</v>
      </c>
      <c r="AS12" s="144">
        <f>+AQ12-AR12</f>
        <v>3107</v>
      </c>
      <c r="AT12" s="190"/>
      <c r="AU12" s="190">
        <f>+AU17+AU22</f>
        <v>7981</v>
      </c>
      <c r="AV12" s="190">
        <f>+AV17+AV22</f>
        <v>3921</v>
      </c>
      <c r="AW12" s="144">
        <f>+AU12-AV12</f>
        <v>4060</v>
      </c>
      <c r="AX12" s="190"/>
      <c r="AY12" s="190">
        <f>+AY17+AY22</f>
        <v>6257</v>
      </c>
      <c r="AZ12" s="190">
        <f>+AZ17+AZ22</f>
        <v>2782</v>
      </c>
      <c r="BA12" s="144">
        <f>+AY12-AZ12</f>
        <v>3475</v>
      </c>
      <c r="BB12" s="190"/>
      <c r="BC12" s="190">
        <f>+BC17+BC22</f>
        <v>0</v>
      </c>
      <c r="BD12" s="190">
        <f>+BD17+BD22</f>
        <v>0</v>
      </c>
      <c r="BE12" s="144">
        <f>+BC12-BD12</f>
        <v>0</v>
      </c>
      <c r="BF12" s="47"/>
      <c r="BG12" s="47"/>
      <c r="BH12" s="47"/>
      <c r="BI12" s="47"/>
    </row>
    <row r="13" spans="1:61" ht="15" customHeight="1" x14ac:dyDescent="0.25">
      <c r="A13" s="93" t="s">
        <v>37</v>
      </c>
      <c r="B13" s="23">
        <f>+B18</f>
        <v>21</v>
      </c>
      <c r="C13" s="23">
        <f>+C18</f>
        <v>15</v>
      </c>
      <c r="D13" s="23">
        <f>+D18</f>
        <v>6</v>
      </c>
      <c r="E13" s="23"/>
      <c r="F13" s="23">
        <f>+F18</f>
        <v>3</v>
      </c>
      <c r="G13" s="23">
        <f>+G18</f>
        <v>3</v>
      </c>
      <c r="H13" s="23">
        <f>+H18</f>
        <v>0</v>
      </c>
      <c r="I13" s="23"/>
      <c r="J13" s="23">
        <f>+J18</f>
        <v>8</v>
      </c>
      <c r="K13" s="23">
        <f>+K18</f>
        <v>5</v>
      </c>
      <c r="L13" s="23">
        <f>+L18</f>
        <v>3</v>
      </c>
      <c r="M13" s="23"/>
      <c r="N13" s="23">
        <f>+N18</f>
        <v>5</v>
      </c>
      <c r="O13" s="23">
        <f>+O18</f>
        <v>5</v>
      </c>
      <c r="P13" s="23">
        <f>+P18</f>
        <v>0</v>
      </c>
      <c r="Q13" s="23"/>
      <c r="R13" s="23">
        <f>+R18</f>
        <v>5</v>
      </c>
      <c r="S13" s="23">
        <f>+S18</f>
        <v>2</v>
      </c>
      <c r="T13" s="23">
        <f>+T18</f>
        <v>3</v>
      </c>
      <c r="U13" s="23"/>
      <c r="V13" s="23">
        <f>+V18</f>
        <v>0</v>
      </c>
      <c r="W13" s="23">
        <f>+W18</f>
        <v>0</v>
      </c>
      <c r="X13" s="23">
        <f>+X18</f>
        <v>0</v>
      </c>
      <c r="Y13" s="23"/>
      <c r="Z13" s="84">
        <v>0</v>
      </c>
      <c r="AA13" s="84">
        <v>0</v>
      </c>
      <c r="AB13" s="84">
        <v>0</v>
      </c>
      <c r="AC13" s="23"/>
      <c r="AD13" s="145" t="s">
        <v>38</v>
      </c>
      <c r="AE13" s="190">
        <f t="shared" si="1"/>
        <v>107</v>
      </c>
      <c r="AF13" s="190">
        <f t="shared" si="1"/>
        <v>71</v>
      </c>
      <c r="AG13" s="190">
        <f>+AE13-AF13</f>
        <v>36</v>
      </c>
      <c r="AH13" s="190"/>
      <c r="AI13" s="190">
        <f>+AI18</f>
        <v>24</v>
      </c>
      <c r="AJ13" s="190">
        <f>+AJ18</f>
        <v>19</v>
      </c>
      <c r="AK13" s="144">
        <f>+AI13-AJ13</f>
        <v>5</v>
      </c>
      <c r="AL13" s="190"/>
      <c r="AM13" s="190">
        <f>+AM18</f>
        <v>28</v>
      </c>
      <c r="AN13" s="190">
        <f>+AN18</f>
        <v>21</v>
      </c>
      <c r="AO13" s="144">
        <f>+AM13-AN13</f>
        <v>7</v>
      </c>
      <c r="AP13" s="190"/>
      <c r="AQ13" s="190">
        <f>+AQ18</f>
        <v>20</v>
      </c>
      <c r="AR13" s="190">
        <f>+AR18</f>
        <v>11</v>
      </c>
      <c r="AS13" s="144">
        <f>+AQ13-AR13</f>
        <v>9</v>
      </c>
      <c r="AT13" s="190"/>
      <c r="AU13" s="190">
        <f>+AU18</f>
        <v>24</v>
      </c>
      <c r="AV13" s="190">
        <f>+AV18</f>
        <v>15</v>
      </c>
      <c r="AW13" s="144">
        <f>+AU13-AV13</f>
        <v>9</v>
      </c>
      <c r="AX13" s="190"/>
      <c r="AY13" s="190">
        <f>+AY18</f>
        <v>11</v>
      </c>
      <c r="AZ13" s="190">
        <f>+AZ18</f>
        <v>5</v>
      </c>
      <c r="BA13" s="144">
        <f>+AY13-AZ13</f>
        <v>6</v>
      </c>
      <c r="BB13" s="190"/>
      <c r="BC13" s="190">
        <f>+BC18</f>
        <v>0</v>
      </c>
      <c r="BD13" s="190">
        <f>+BD18</f>
        <v>0</v>
      </c>
      <c r="BE13" s="144">
        <f>+BC13-BD13</f>
        <v>0</v>
      </c>
      <c r="BF13" s="47"/>
      <c r="BG13" s="47"/>
      <c r="BH13" s="47"/>
      <c r="BI13" s="47"/>
    </row>
    <row r="14" spans="1:61" ht="15" customHeight="1" x14ac:dyDescent="0.25">
      <c r="A14" s="94" t="s">
        <v>143</v>
      </c>
      <c r="B14" s="84">
        <v>0</v>
      </c>
      <c r="C14" s="84">
        <v>0</v>
      </c>
      <c r="D14" s="84">
        <v>0</v>
      </c>
      <c r="E14" s="84"/>
      <c r="F14" s="84">
        <v>0</v>
      </c>
      <c r="G14" s="84">
        <v>0</v>
      </c>
      <c r="H14" s="84">
        <v>0</v>
      </c>
      <c r="I14" s="84"/>
      <c r="J14" s="84">
        <v>0</v>
      </c>
      <c r="K14" s="84">
        <v>0</v>
      </c>
      <c r="L14" s="84">
        <v>0</v>
      </c>
      <c r="M14" s="84"/>
      <c r="N14" s="84">
        <v>0</v>
      </c>
      <c r="O14" s="84">
        <v>0</v>
      </c>
      <c r="P14" s="84">
        <v>0</v>
      </c>
      <c r="Q14" s="84"/>
      <c r="R14" s="84">
        <v>0</v>
      </c>
      <c r="S14" s="84">
        <v>0</v>
      </c>
      <c r="T14" s="84">
        <v>0</v>
      </c>
      <c r="U14" s="84"/>
      <c r="V14" s="84">
        <v>0</v>
      </c>
      <c r="W14" s="84">
        <v>0</v>
      </c>
      <c r="X14" s="84">
        <v>0</v>
      </c>
      <c r="Y14" s="23"/>
      <c r="Z14" s="84">
        <v>0</v>
      </c>
      <c r="AA14" s="84">
        <v>0</v>
      </c>
      <c r="AB14" s="84">
        <v>0</v>
      </c>
      <c r="AC14" s="23"/>
      <c r="AD14" s="215" t="s">
        <v>143</v>
      </c>
      <c r="AE14" s="190"/>
      <c r="AF14" s="190"/>
      <c r="AG14" s="190"/>
      <c r="AH14" s="190"/>
      <c r="AI14" s="190"/>
      <c r="AJ14" s="190"/>
      <c r="AK14" s="144"/>
      <c r="AL14" s="190"/>
      <c r="AM14" s="190"/>
      <c r="AN14" s="190"/>
      <c r="AO14" s="144"/>
      <c r="AP14" s="190"/>
      <c r="AQ14" s="190"/>
      <c r="AR14" s="190"/>
      <c r="AS14" s="144"/>
      <c r="AT14" s="190"/>
      <c r="AU14" s="190"/>
      <c r="AV14" s="190"/>
      <c r="AW14" s="144"/>
      <c r="AX14" s="190"/>
      <c r="AY14" s="190"/>
      <c r="AZ14" s="190"/>
      <c r="BA14" s="144"/>
      <c r="BB14" s="190"/>
      <c r="BC14" s="190"/>
      <c r="BD14" s="190"/>
      <c r="BE14" s="144"/>
      <c r="BF14" s="47"/>
      <c r="BG14" s="47"/>
      <c r="BH14" s="47"/>
      <c r="BI14" s="47"/>
    </row>
    <row r="15" spans="1:61" ht="8.25" customHeight="1" x14ac:dyDescent="0.25">
      <c r="A15" s="8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84"/>
      <c r="AA15" s="84"/>
      <c r="AB15" s="84"/>
      <c r="AC15" s="23"/>
      <c r="AD15" s="145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47"/>
      <c r="BG15" s="47"/>
      <c r="BH15" s="47"/>
      <c r="BI15" s="47"/>
    </row>
    <row r="16" spans="1:61" ht="15" customHeight="1" x14ac:dyDescent="0.25">
      <c r="A16" s="8" t="s">
        <v>39</v>
      </c>
      <c r="B16" s="73">
        <f>SUM(B17:B19)</f>
        <v>5688</v>
      </c>
      <c r="C16" s="73">
        <f t="shared" ref="C16:D16" si="3">SUM(C17:C19)</f>
        <v>3377</v>
      </c>
      <c r="D16" s="73">
        <f t="shared" si="3"/>
        <v>2311</v>
      </c>
      <c r="E16" s="73"/>
      <c r="F16" s="73">
        <f>SUM(F17:F19)</f>
        <v>1367</v>
      </c>
      <c r="G16" s="73">
        <f t="shared" ref="G16:H16" si="4">SUM(G17:G19)</f>
        <v>875</v>
      </c>
      <c r="H16" s="73">
        <f t="shared" si="4"/>
        <v>492</v>
      </c>
      <c r="I16" s="113"/>
      <c r="J16" s="73">
        <f>SUM(J17:J19)</f>
        <v>1421</v>
      </c>
      <c r="K16" s="73">
        <f t="shared" ref="K16:L16" si="5">SUM(K17:K19)</f>
        <v>854</v>
      </c>
      <c r="L16" s="73">
        <f t="shared" si="5"/>
        <v>567</v>
      </c>
      <c r="M16" s="113"/>
      <c r="N16" s="73">
        <f>SUM(N17:N19)</f>
        <v>1170</v>
      </c>
      <c r="O16" s="73">
        <f t="shared" ref="O16:P16" si="6">SUM(O17:O19)</f>
        <v>707</v>
      </c>
      <c r="P16" s="73">
        <f t="shared" si="6"/>
        <v>463</v>
      </c>
      <c r="Q16" s="113"/>
      <c r="R16" s="73">
        <f>SUM(R17:R19)</f>
        <v>1161</v>
      </c>
      <c r="S16" s="73">
        <f t="shared" ref="S16:T16" si="7">SUM(S17:S19)</f>
        <v>653</v>
      </c>
      <c r="T16" s="73">
        <f t="shared" si="7"/>
        <v>508</v>
      </c>
      <c r="U16" s="113"/>
      <c r="V16" s="73">
        <f>SUM(V17:V19)</f>
        <v>569</v>
      </c>
      <c r="W16" s="73">
        <f t="shared" ref="W16:X16" si="8">SUM(W17:W19)</f>
        <v>288</v>
      </c>
      <c r="X16" s="73">
        <f t="shared" si="8"/>
        <v>281</v>
      </c>
      <c r="Y16" s="113"/>
      <c r="Z16" s="285">
        <f>SUM(Z17:Z19)</f>
        <v>0</v>
      </c>
      <c r="AA16" s="285">
        <f t="shared" ref="AA16:AB16" si="9">SUM(AA17:AA19)</f>
        <v>0</v>
      </c>
      <c r="AB16" s="285">
        <f t="shared" si="9"/>
        <v>0</v>
      </c>
      <c r="AC16" s="23"/>
      <c r="AD16" s="142" t="s">
        <v>39</v>
      </c>
      <c r="AE16" s="190">
        <f>+AI16+AM16+AQ16+AU16+AY16+BC16</f>
        <v>29431</v>
      </c>
      <c r="AF16" s="190">
        <f>+AJ16+AN16+AR16+AV16+AZ16+BD16</f>
        <v>15053</v>
      </c>
      <c r="AG16" s="190">
        <f>+AE16-AF16</f>
        <v>14378</v>
      </c>
      <c r="AH16" s="190"/>
      <c r="AI16" s="190">
        <f>+AI17+AI18</f>
        <v>6152</v>
      </c>
      <c r="AJ16" s="190">
        <f>+AJ17+AJ18</f>
        <v>3544</v>
      </c>
      <c r="AK16" s="144">
        <f>+AI16-AJ16</f>
        <v>2608</v>
      </c>
      <c r="AL16" s="190"/>
      <c r="AM16" s="190">
        <f>+AM17+AM18</f>
        <v>5932</v>
      </c>
      <c r="AN16" s="190">
        <f>+AN17+AN18</f>
        <v>3146</v>
      </c>
      <c r="AO16" s="144">
        <f>+AM16-AN16</f>
        <v>2786</v>
      </c>
      <c r="AP16" s="190"/>
      <c r="AQ16" s="190">
        <f>+AQ17+AQ18</f>
        <v>5454</v>
      </c>
      <c r="AR16" s="190">
        <f>+AR17+AR18</f>
        <v>2819</v>
      </c>
      <c r="AS16" s="144">
        <f>+AQ16-AR16</f>
        <v>2635</v>
      </c>
      <c r="AT16" s="190"/>
      <c r="AU16" s="190">
        <f>+AU17+AU18</f>
        <v>6638</v>
      </c>
      <c r="AV16" s="190">
        <f>+AV17+AV18</f>
        <v>3237</v>
      </c>
      <c r="AW16" s="144">
        <f>+AU16-AV16</f>
        <v>3401</v>
      </c>
      <c r="AX16" s="190"/>
      <c r="AY16" s="190">
        <f>+AY17+AY18</f>
        <v>5255</v>
      </c>
      <c r="AZ16" s="190">
        <f>+AZ17+AZ18</f>
        <v>2307</v>
      </c>
      <c r="BA16" s="144">
        <f>+AY16-AZ16</f>
        <v>2948</v>
      </c>
      <c r="BB16" s="190"/>
      <c r="BC16" s="190">
        <f>+BC17+BC18</f>
        <v>0</v>
      </c>
      <c r="BD16" s="190">
        <f>+BD17+BD18</f>
        <v>0</v>
      </c>
      <c r="BE16" s="144">
        <f>+BC16-BD16</f>
        <v>0</v>
      </c>
      <c r="BF16" s="30"/>
      <c r="BG16" s="30"/>
      <c r="BH16" s="30"/>
      <c r="BI16" s="47"/>
    </row>
    <row r="17" spans="1:61" ht="15" customHeight="1" x14ac:dyDescent="0.25">
      <c r="A17" s="93" t="s">
        <v>35</v>
      </c>
      <c r="B17" s="28">
        <v>5667</v>
      </c>
      <c r="C17" s="28">
        <v>3362</v>
      </c>
      <c r="D17" s="28">
        <v>2305</v>
      </c>
      <c r="E17" s="28"/>
      <c r="F17" s="28">
        <v>1364</v>
      </c>
      <c r="G17" s="28">
        <v>872</v>
      </c>
      <c r="H17" s="28">
        <f t="shared" ref="H17:H19" si="10">+F17-G17</f>
        <v>492</v>
      </c>
      <c r="I17" s="28"/>
      <c r="J17" s="28">
        <v>1413</v>
      </c>
      <c r="K17" s="28">
        <v>849</v>
      </c>
      <c r="L17" s="28">
        <f t="shared" ref="L17:L19" si="11">+J17-K17</f>
        <v>564</v>
      </c>
      <c r="M17" s="28"/>
      <c r="N17" s="28">
        <v>1165</v>
      </c>
      <c r="O17" s="28">
        <v>702</v>
      </c>
      <c r="P17" s="28">
        <f t="shared" ref="P17:P19" si="12">+N17-O17</f>
        <v>463</v>
      </c>
      <c r="Q17" s="28"/>
      <c r="R17" s="28">
        <v>1156</v>
      </c>
      <c r="S17" s="28">
        <v>651</v>
      </c>
      <c r="T17" s="28">
        <f t="shared" ref="T17:T19" si="13">+R17-S17</f>
        <v>505</v>
      </c>
      <c r="U17" s="28"/>
      <c r="V17" s="28">
        <v>569</v>
      </c>
      <c r="W17" s="28">
        <v>288</v>
      </c>
      <c r="X17" s="28">
        <f t="shared" ref="X17:X19" si="14">+V17-W17</f>
        <v>281</v>
      </c>
      <c r="Y17" s="28"/>
      <c r="Z17" s="276">
        <v>0</v>
      </c>
      <c r="AA17" s="276">
        <v>0</v>
      </c>
      <c r="AB17" s="276">
        <f t="shared" ref="AB17:AB19" si="15">+Z17-AA17</f>
        <v>0</v>
      </c>
      <c r="AC17" s="28"/>
      <c r="AD17" s="145" t="s">
        <v>36</v>
      </c>
      <c r="AE17" s="146">
        <v>29324</v>
      </c>
      <c r="AF17" s="146">
        <v>14982</v>
      </c>
      <c r="AG17" s="146">
        <v>14342</v>
      </c>
      <c r="AH17" s="146"/>
      <c r="AI17" s="146">
        <v>6128</v>
      </c>
      <c r="AJ17" s="146">
        <v>3525</v>
      </c>
      <c r="AK17" s="144">
        <f>+AI17-AJ17</f>
        <v>2603</v>
      </c>
      <c r="AL17" s="146"/>
      <c r="AM17" s="146">
        <v>5904</v>
      </c>
      <c r="AN17" s="146">
        <v>3125</v>
      </c>
      <c r="AO17" s="144">
        <f>+AM17-AN17</f>
        <v>2779</v>
      </c>
      <c r="AP17" s="146"/>
      <c r="AQ17" s="146">
        <v>5434</v>
      </c>
      <c r="AR17" s="146">
        <v>2808</v>
      </c>
      <c r="AS17" s="144">
        <f>+AQ17-AR17</f>
        <v>2626</v>
      </c>
      <c r="AT17" s="146"/>
      <c r="AU17" s="146">
        <v>6614</v>
      </c>
      <c r="AV17" s="146">
        <v>3222</v>
      </c>
      <c r="AW17" s="144">
        <f>+AU17-AV17</f>
        <v>3392</v>
      </c>
      <c r="AX17" s="146"/>
      <c r="AY17" s="146">
        <v>5244</v>
      </c>
      <c r="AZ17" s="146">
        <v>2302</v>
      </c>
      <c r="BA17" s="144">
        <f>+AY17-AZ17</f>
        <v>2942</v>
      </c>
      <c r="BB17" s="146"/>
      <c r="BC17" s="146">
        <v>0</v>
      </c>
      <c r="BD17" s="146">
        <v>0</v>
      </c>
      <c r="BE17" s="144">
        <f>+BC17-BD17</f>
        <v>0</v>
      </c>
      <c r="BF17" s="30"/>
      <c r="BG17" s="30"/>
      <c r="BH17" s="30"/>
      <c r="BI17" s="47"/>
    </row>
    <row r="18" spans="1:61" ht="15" customHeight="1" x14ac:dyDescent="0.25">
      <c r="A18" s="93" t="s">
        <v>37</v>
      </c>
      <c r="B18" s="28">
        <v>21</v>
      </c>
      <c r="C18" s="28">
        <v>15</v>
      </c>
      <c r="D18" s="28">
        <v>6</v>
      </c>
      <c r="E18" s="28"/>
      <c r="F18" s="28">
        <v>3</v>
      </c>
      <c r="G18" s="28">
        <v>3</v>
      </c>
      <c r="H18" s="28">
        <f t="shared" si="10"/>
        <v>0</v>
      </c>
      <c r="I18" s="28"/>
      <c r="J18" s="28">
        <v>8</v>
      </c>
      <c r="K18" s="28">
        <v>5</v>
      </c>
      <c r="L18" s="28">
        <f t="shared" si="11"/>
        <v>3</v>
      </c>
      <c r="M18" s="28"/>
      <c r="N18" s="28">
        <v>5</v>
      </c>
      <c r="O18" s="28">
        <v>5</v>
      </c>
      <c r="P18" s="28">
        <f t="shared" si="12"/>
        <v>0</v>
      </c>
      <c r="Q18" s="28"/>
      <c r="R18" s="28">
        <v>5</v>
      </c>
      <c r="S18" s="28">
        <v>2</v>
      </c>
      <c r="T18" s="28">
        <f t="shared" si="13"/>
        <v>3</v>
      </c>
      <c r="U18" s="28"/>
      <c r="V18" s="28">
        <v>0</v>
      </c>
      <c r="W18" s="28">
        <v>0</v>
      </c>
      <c r="X18" s="28">
        <f t="shared" si="14"/>
        <v>0</v>
      </c>
      <c r="Y18" s="28"/>
      <c r="Z18" s="276">
        <v>0</v>
      </c>
      <c r="AA18" s="276">
        <v>0</v>
      </c>
      <c r="AB18" s="276">
        <f t="shared" si="15"/>
        <v>0</v>
      </c>
      <c r="AC18" s="28"/>
      <c r="AD18" s="145" t="s">
        <v>38</v>
      </c>
      <c r="AE18" s="146">
        <v>107</v>
      </c>
      <c r="AF18" s="146">
        <v>71</v>
      </c>
      <c r="AG18" s="146">
        <v>36</v>
      </c>
      <c r="AH18" s="146"/>
      <c r="AI18" s="146">
        <v>24</v>
      </c>
      <c r="AJ18" s="146">
        <v>19</v>
      </c>
      <c r="AK18" s="144">
        <f>+AI18-AJ18</f>
        <v>5</v>
      </c>
      <c r="AL18" s="146"/>
      <c r="AM18" s="146">
        <v>28</v>
      </c>
      <c r="AN18" s="146">
        <v>21</v>
      </c>
      <c r="AO18" s="144">
        <f>+AM18-AN18</f>
        <v>7</v>
      </c>
      <c r="AP18" s="146"/>
      <c r="AQ18" s="146">
        <v>20</v>
      </c>
      <c r="AR18" s="146">
        <v>11</v>
      </c>
      <c r="AS18" s="144">
        <f>+AQ18-AR18</f>
        <v>9</v>
      </c>
      <c r="AT18" s="146"/>
      <c r="AU18" s="146">
        <v>24</v>
      </c>
      <c r="AV18" s="146">
        <v>15</v>
      </c>
      <c r="AW18" s="144">
        <f>+AU18-AV18</f>
        <v>9</v>
      </c>
      <c r="AX18" s="146"/>
      <c r="AY18" s="146">
        <v>11</v>
      </c>
      <c r="AZ18" s="146">
        <v>5</v>
      </c>
      <c r="BA18" s="144">
        <f>+AY18-AZ18</f>
        <v>6</v>
      </c>
      <c r="BB18" s="146"/>
      <c r="BC18" s="146">
        <v>0</v>
      </c>
      <c r="BD18" s="146">
        <v>0</v>
      </c>
      <c r="BE18" s="144">
        <f>+BC18-BD18</f>
        <v>0</v>
      </c>
      <c r="BF18" s="30"/>
      <c r="BG18" s="30"/>
      <c r="BH18" s="30"/>
      <c r="BI18" s="47"/>
    </row>
    <row r="19" spans="1:61" ht="15" customHeight="1" x14ac:dyDescent="0.25">
      <c r="A19" s="94" t="s">
        <v>143</v>
      </c>
      <c r="B19" s="276">
        <v>0</v>
      </c>
      <c r="C19" s="276">
        <v>0</v>
      </c>
      <c r="D19" s="276">
        <v>0</v>
      </c>
      <c r="E19" s="276"/>
      <c r="F19" s="276">
        <v>0</v>
      </c>
      <c r="G19" s="276">
        <v>0</v>
      </c>
      <c r="H19" s="276">
        <f t="shared" si="10"/>
        <v>0</v>
      </c>
      <c r="I19" s="276"/>
      <c r="J19" s="276">
        <v>0</v>
      </c>
      <c r="K19" s="276">
        <v>0</v>
      </c>
      <c r="L19" s="276">
        <f t="shared" si="11"/>
        <v>0</v>
      </c>
      <c r="M19" s="276"/>
      <c r="N19" s="276">
        <v>0</v>
      </c>
      <c r="O19" s="276">
        <v>0</v>
      </c>
      <c r="P19" s="276">
        <f t="shared" si="12"/>
        <v>0</v>
      </c>
      <c r="Q19" s="276">
        <v>0</v>
      </c>
      <c r="R19" s="276">
        <v>0</v>
      </c>
      <c r="S19" s="276">
        <v>0</v>
      </c>
      <c r="T19" s="276">
        <f t="shared" si="13"/>
        <v>0</v>
      </c>
      <c r="U19" s="276"/>
      <c r="V19" s="276">
        <v>0</v>
      </c>
      <c r="W19" s="276">
        <v>0</v>
      </c>
      <c r="X19" s="276">
        <f t="shared" si="14"/>
        <v>0</v>
      </c>
      <c r="Y19" s="28"/>
      <c r="Z19" s="276">
        <v>0</v>
      </c>
      <c r="AA19" s="276">
        <v>0</v>
      </c>
      <c r="AB19" s="276">
        <f t="shared" si="15"/>
        <v>0</v>
      </c>
      <c r="AC19" s="28"/>
      <c r="AD19" s="215" t="s">
        <v>143</v>
      </c>
      <c r="AE19" s="146"/>
      <c r="AF19" s="146"/>
      <c r="AG19" s="146"/>
      <c r="AH19" s="146"/>
      <c r="AI19" s="146"/>
      <c r="AJ19" s="146"/>
      <c r="AK19" s="144"/>
      <c r="AL19" s="146"/>
      <c r="AM19" s="146"/>
      <c r="AN19" s="146"/>
      <c r="AO19" s="144"/>
      <c r="AP19" s="146"/>
      <c r="AQ19" s="146"/>
      <c r="AR19" s="146"/>
      <c r="AS19" s="144"/>
      <c r="AT19" s="146"/>
      <c r="AU19" s="146"/>
      <c r="AV19" s="146"/>
      <c r="AW19" s="144"/>
      <c r="AX19" s="146"/>
      <c r="AY19" s="146"/>
      <c r="AZ19" s="146"/>
      <c r="BA19" s="144"/>
      <c r="BB19" s="146"/>
      <c r="BC19" s="146"/>
      <c r="BD19" s="146"/>
      <c r="BE19" s="144"/>
      <c r="BF19" s="30"/>
      <c r="BG19" s="30"/>
      <c r="BH19" s="30"/>
      <c r="BI19" s="47"/>
    </row>
    <row r="20" spans="1:61" ht="8.25" customHeight="1" x14ac:dyDescent="0.25">
      <c r="A20" s="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76"/>
      <c r="AA20" s="276"/>
      <c r="AB20" s="276"/>
      <c r="AC20" s="28"/>
      <c r="AD20" s="145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30"/>
      <c r="BG20" s="30"/>
      <c r="BH20" s="30"/>
      <c r="BI20" s="47"/>
    </row>
    <row r="21" spans="1:61" ht="15" customHeight="1" x14ac:dyDescent="0.25">
      <c r="A21" s="8" t="s">
        <v>40</v>
      </c>
      <c r="B21" s="73">
        <f>SUM(B22:B24)</f>
        <v>846</v>
      </c>
      <c r="C21" s="73">
        <f t="shared" ref="C21:D21" si="16">SUM(C22:C24)</f>
        <v>561</v>
      </c>
      <c r="D21" s="73">
        <f t="shared" si="16"/>
        <v>285</v>
      </c>
      <c r="E21" s="73"/>
      <c r="F21" s="73">
        <f>SUM(F22:F24)</f>
        <v>227</v>
      </c>
      <c r="G21" s="73">
        <f t="shared" ref="G21:H21" si="17">SUM(G22:G24)</f>
        <v>148</v>
      </c>
      <c r="H21" s="73">
        <f t="shared" si="17"/>
        <v>79</v>
      </c>
      <c r="I21" s="113"/>
      <c r="J21" s="73">
        <f>SUM(J22:J24)</f>
        <v>186</v>
      </c>
      <c r="K21" s="73">
        <f t="shared" ref="K21:L21" si="18">SUM(K22:K24)</f>
        <v>135</v>
      </c>
      <c r="L21" s="73">
        <f t="shared" si="18"/>
        <v>51</v>
      </c>
      <c r="M21" s="113"/>
      <c r="N21" s="73">
        <f>SUM(N22:N24)</f>
        <v>163</v>
      </c>
      <c r="O21" s="73">
        <f t="shared" ref="O21:P21" si="19">SUM(O22:O24)</f>
        <v>113</v>
      </c>
      <c r="P21" s="73">
        <f t="shared" si="19"/>
        <v>50</v>
      </c>
      <c r="Q21" s="113"/>
      <c r="R21" s="73">
        <f>SUM(R22:R24)</f>
        <v>177</v>
      </c>
      <c r="S21" s="73">
        <f t="shared" ref="S21:T21" si="20">SUM(S22:S24)</f>
        <v>112</v>
      </c>
      <c r="T21" s="73">
        <f t="shared" si="20"/>
        <v>65</v>
      </c>
      <c r="U21" s="113"/>
      <c r="V21" s="73">
        <f>SUM(V22:V24)</f>
        <v>93</v>
      </c>
      <c r="W21" s="73">
        <f t="shared" ref="W21:X21" si="21">SUM(W22:W24)</f>
        <v>53</v>
      </c>
      <c r="X21" s="73">
        <f t="shared" si="21"/>
        <v>40</v>
      </c>
      <c r="Y21" s="113"/>
      <c r="Z21" s="285">
        <f>SUM(Z22:Z24)</f>
        <v>0</v>
      </c>
      <c r="AA21" s="285">
        <f t="shared" ref="AA21:AB21" si="22">SUM(AA22:AA24)</f>
        <v>0</v>
      </c>
      <c r="AB21" s="285">
        <f t="shared" si="22"/>
        <v>0</v>
      </c>
      <c r="AC21" s="23"/>
      <c r="AD21" s="147" t="s">
        <v>40</v>
      </c>
      <c r="AE21" s="190">
        <f>+AI21+AM21+AQ21+AU21+AY21+BC21</f>
        <v>5419</v>
      </c>
      <c r="AF21" s="190">
        <f>+AJ21+AN21+AR21+AV21+AZ21+BD21</f>
        <v>2923</v>
      </c>
      <c r="AG21" s="190">
        <f>+AE21-AF21</f>
        <v>2496</v>
      </c>
      <c r="AH21" s="190"/>
      <c r="AI21" s="190">
        <f>+AI22+AI23</f>
        <v>1051</v>
      </c>
      <c r="AJ21" s="190">
        <f>+AJ22+AJ23</f>
        <v>646</v>
      </c>
      <c r="AK21" s="144">
        <f>+AI21-AJ21</f>
        <v>405</v>
      </c>
      <c r="AL21" s="190"/>
      <c r="AM21" s="190">
        <f>+AM22+AM23</f>
        <v>982</v>
      </c>
      <c r="AN21" s="190">
        <f>+AN22+AN23</f>
        <v>573</v>
      </c>
      <c r="AO21" s="144">
        <f>+AM21-AN21</f>
        <v>409</v>
      </c>
      <c r="AP21" s="190"/>
      <c r="AQ21" s="190">
        <f>+AQ22+AQ23</f>
        <v>1006</v>
      </c>
      <c r="AR21" s="190">
        <f>+AR22+AR23</f>
        <v>525</v>
      </c>
      <c r="AS21" s="144">
        <f>+AQ21-AR21</f>
        <v>481</v>
      </c>
      <c r="AT21" s="190"/>
      <c r="AU21" s="190">
        <f>+AU22+AU23</f>
        <v>1367</v>
      </c>
      <c r="AV21" s="190">
        <f>+AV22+AV23</f>
        <v>699</v>
      </c>
      <c r="AW21" s="144">
        <f>+AU21-AV21</f>
        <v>668</v>
      </c>
      <c r="AX21" s="190"/>
      <c r="AY21" s="190">
        <f>+AY22+AY23</f>
        <v>1013</v>
      </c>
      <c r="AZ21" s="190">
        <f>+AZ22+AZ23</f>
        <v>480</v>
      </c>
      <c r="BA21" s="144">
        <f>+AY21-AZ21</f>
        <v>533</v>
      </c>
      <c r="BB21" s="190"/>
      <c r="BC21" s="190">
        <f>+BC22+BC23</f>
        <v>0</v>
      </c>
      <c r="BD21" s="190">
        <f>+BD22+BD23</f>
        <v>0</v>
      </c>
      <c r="BE21" s="144">
        <f>+BC21-BD21</f>
        <v>0</v>
      </c>
      <c r="BF21" s="30"/>
      <c r="BG21" s="30"/>
      <c r="BH21" s="30"/>
      <c r="BI21" s="47"/>
    </row>
    <row r="22" spans="1:61" ht="15" customHeight="1" x14ac:dyDescent="0.25">
      <c r="A22" s="93" t="s">
        <v>35</v>
      </c>
      <c r="B22" s="28">
        <v>846</v>
      </c>
      <c r="C22" s="28">
        <v>561</v>
      </c>
      <c r="D22" s="28">
        <v>285</v>
      </c>
      <c r="E22" s="28"/>
      <c r="F22" s="28">
        <v>227</v>
      </c>
      <c r="G22" s="28">
        <v>148</v>
      </c>
      <c r="H22" s="28">
        <f t="shared" ref="H22:H24" si="23">+F22-G22</f>
        <v>79</v>
      </c>
      <c r="I22" s="28"/>
      <c r="J22" s="28">
        <v>186</v>
      </c>
      <c r="K22" s="28">
        <v>135</v>
      </c>
      <c r="L22" s="28">
        <f t="shared" ref="L22:L24" si="24">+J22-K22</f>
        <v>51</v>
      </c>
      <c r="M22" s="28"/>
      <c r="N22" s="28">
        <v>163</v>
      </c>
      <c r="O22" s="28">
        <v>113</v>
      </c>
      <c r="P22" s="28">
        <f t="shared" ref="P22:P24" si="25">+N22-O22</f>
        <v>50</v>
      </c>
      <c r="Q22" s="28"/>
      <c r="R22" s="28">
        <v>177</v>
      </c>
      <c r="S22" s="28">
        <v>112</v>
      </c>
      <c r="T22" s="28">
        <f t="shared" ref="T22:T24" si="26">+R22-S22</f>
        <v>65</v>
      </c>
      <c r="U22" s="28"/>
      <c r="V22" s="28">
        <v>93</v>
      </c>
      <c r="W22" s="28">
        <v>53</v>
      </c>
      <c r="X22" s="28">
        <f t="shared" ref="X22:X24" si="27">+V22-W22</f>
        <v>40</v>
      </c>
      <c r="Y22" s="28"/>
      <c r="Z22" s="276">
        <v>0</v>
      </c>
      <c r="AA22" s="276">
        <v>0</v>
      </c>
      <c r="AB22" s="276">
        <f t="shared" ref="AB22:AB24" si="28">+Z22-AA22</f>
        <v>0</v>
      </c>
      <c r="AC22" s="28"/>
      <c r="AD22" s="145" t="s">
        <v>36</v>
      </c>
      <c r="AE22" s="146">
        <v>5419</v>
      </c>
      <c r="AF22" s="146">
        <v>2923</v>
      </c>
      <c r="AG22" s="146">
        <v>2496</v>
      </c>
      <c r="AH22" s="146"/>
      <c r="AI22" s="146">
        <v>1051</v>
      </c>
      <c r="AJ22" s="146">
        <v>646</v>
      </c>
      <c r="AK22" s="144">
        <f>+AI22-AJ22</f>
        <v>405</v>
      </c>
      <c r="AL22" s="146"/>
      <c r="AM22" s="146">
        <v>982</v>
      </c>
      <c r="AN22" s="146">
        <v>573</v>
      </c>
      <c r="AO22" s="144">
        <f>+AM22-AN22</f>
        <v>409</v>
      </c>
      <c r="AP22" s="146"/>
      <c r="AQ22" s="146">
        <v>1006</v>
      </c>
      <c r="AR22" s="146">
        <v>525</v>
      </c>
      <c r="AS22" s="144">
        <f>+AQ22-AR22</f>
        <v>481</v>
      </c>
      <c r="AT22" s="146"/>
      <c r="AU22" s="146">
        <v>1367</v>
      </c>
      <c r="AV22" s="146">
        <v>699</v>
      </c>
      <c r="AW22" s="144">
        <f>+AU22-AV22</f>
        <v>668</v>
      </c>
      <c r="AX22" s="146"/>
      <c r="AY22" s="146">
        <v>1013</v>
      </c>
      <c r="AZ22" s="146">
        <v>480</v>
      </c>
      <c r="BA22" s="144">
        <f>+AY22-AZ22</f>
        <v>533</v>
      </c>
      <c r="BB22" s="146"/>
      <c r="BC22" s="146">
        <v>0</v>
      </c>
      <c r="BD22" s="146">
        <v>0</v>
      </c>
      <c r="BE22" s="144">
        <f>+BC22-BD22</f>
        <v>0</v>
      </c>
      <c r="BF22" s="30"/>
      <c r="BG22" s="30"/>
      <c r="BH22" s="30"/>
      <c r="BI22" s="47"/>
    </row>
    <row r="23" spans="1:61" ht="15" customHeight="1" x14ac:dyDescent="0.25">
      <c r="A23" s="93" t="s">
        <v>37</v>
      </c>
      <c r="B23" s="276">
        <v>0</v>
      </c>
      <c r="C23" s="276">
        <v>0</v>
      </c>
      <c r="D23" s="276">
        <v>0</v>
      </c>
      <c r="E23" s="276"/>
      <c r="F23" s="276">
        <v>0</v>
      </c>
      <c r="G23" s="276">
        <v>0</v>
      </c>
      <c r="H23" s="276">
        <f t="shared" si="23"/>
        <v>0</v>
      </c>
      <c r="I23" s="276"/>
      <c r="J23" s="276">
        <v>0</v>
      </c>
      <c r="K23" s="276">
        <v>0</v>
      </c>
      <c r="L23" s="276">
        <f t="shared" si="24"/>
        <v>0</v>
      </c>
      <c r="M23" s="276"/>
      <c r="N23" s="276">
        <v>0</v>
      </c>
      <c r="O23" s="276">
        <v>0</v>
      </c>
      <c r="P23" s="276">
        <f t="shared" si="25"/>
        <v>0</v>
      </c>
      <c r="Q23" s="276"/>
      <c r="R23" s="276">
        <v>0</v>
      </c>
      <c r="S23" s="276">
        <v>0</v>
      </c>
      <c r="T23" s="276">
        <f t="shared" si="26"/>
        <v>0</v>
      </c>
      <c r="U23" s="276"/>
      <c r="V23" s="276">
        <v>0</v>
      </c>
      <c r="W23" s="276">
        <v>0</v>
      </c>
      <c r="X23" s="276">
        <f t="shared" si="27"/>
        <v>0</v>
      </c>
      <c r="Y23" s="28"/>
      <c r="Z23" s="276">
        <v>0</v>
      </c>
      <c r="AA23" s="276">
        <v>0</v>
      </c>
      <c r="AB23" s="276">
        <f t="shared" si="28"/>
        <v>0</v>
      </c>
      <c r="AC23" s="28"/>
      <c r="AD23" s="216" t="s">
        <v>37</v>
      </c>
      <c r="AE23" s="217"/>
      <c r="AF23" s="217"/>
      <c r="AG23" s="217"/>
      <c r="AH23" s="217"/>
      <c r="AI23" s="217"/>
      <c r="AJ23" s="217"/>
      <c r="AK23" s="218"/>
      <c r="AL23" s="217"/>
      <c r="AM23" s="217"/>
      <c r="AN23" s="217"/>
      <c r="AO23" s="218"/>
      <c r="AP23" s="217"/>
      <c r="AQ23" s="217"/>
      <c r="AR23" s="217"/>
      <c r="AS23" s="218"/>
      <c r="AT23" s="217"/>
      <c r="AU23" s="217"/>
      <c r="AV23" s="217"/>
      <c r="AW23" s="218"/>
      <c r="AX23" s="217"/>
      <c r="AY23" s="217"/>
      <c r="AZ23" s="217"/>
      <c r="BA23" s="218"/>
      <c r="BB23" s="217"/>
      <c r="BC23" s="217"/>
      <c r="BD23" s="217"/>
      <c r="BE23" s="218"/>
      <c r="BF23" s="30"/>
      <c r="BG23" s="30"/>
      <c r="BH23" s="30"/>
      <c r="BI23" s="47"/>
    </row>
    <row r="24" spans="1:61" ht="15" customHeight="1" x14ac:dyDescent="0.25">
      <c r="A24" s="95" t="s">
        <v>143</v>
      </c>
      <c r="B24" s="276">
        <v>0</v>
      </c>
      <c r="C24" s="276">
        <v>0</v>
      </c>
      <c r="D24" s="276">
        <v>0</v>
      </c>
      <c r="E24" s="276"/>
      <c r="F24" s="276">
        <v>0</v>
      </c>
      <c r="G24" s="276">
        <v>0</v>
      </c>
      <c r="H24" s="276">
        <f t="shared" si="23"/>
        <v>0</v>
      </c>
      <c r="I24" s="276"/>
      <c r="J24" s="276">
        <v>0</v>
      </c>
      <c r="K24" s="276">
        <v>0</v>
      </c>
      <c r="L24" s="276">
        <f t="shared" si="24"/>
        <v>0</v>
      </c>
      <c r="M24" s="276"/>
      <c r="N24" s="276">
        <v>0</v>
      </c>
      <c r="O24" s="276">
        <v>0</v>
      </c>
      <c r="P24" s="276">
        <f t="shared" si="25"/>
        <v>0</v>
      </c>
      <c r="Q24" s="276"/>
      <c r="R24" s="276">
        <v>0</v>
      </c>
      <c r="S24" s="276">
        <v>0</v>
      </c>
      <c r="T24" s="276">
        <f t="shared" si="26"/>
        <v>0</v>
      </c>
      <c r="U24" s="276"/>
      <c r="V24" s="276">
        <v>0</v>
      </c>
      <c r="W24" s="276">
        <v>0</v>
      </c>
      <c r="X24" s="276">
        <f t="shared" si="27"/>
        <v>0</v>
      </c>
      <c r="Y24" s="28"/>
      <c r="Z24" s="276">
        <v>0</v>
      </c>
      <c r="AA24" s="276">
        <v>0</v>
      </c>
      <c r="AB24" s="276">
        <f t="shared" si="28"/>
        <v>0</v>
      </c>
      <c r="AC24" s="28"/>
      <c r="AD24" s="215" t="s">
        <v>143</v>
      </c>
      <c r="AE24" s="219"/>
      <c r="AF24" s="219"/>
      <c r="AG24" s="219"/>
      <c r="AH24" s="219"/>
      <c r="AI24" s="219"/>
      <c r="AJ24" s="219"/>
      <c r="AK24" s="218"/>
      <c r="AL24" s="219"/>
      <c r="AM24" s="219"/>
      <c r="AN24" s="219"/>
      <c r="AO24" s="218"/>
      <c r="AP24" s="219"/>
      <c r="AQ24" s="219"/>
      <c r="AR24" s="219"/>
      <c r="AS24" s="218"/>
      <c r="AT24" s="219"/>
      <c r="AU24" s="219"/>
      <c r="AV24" s="219"/>
      <c r="AW24" s="218"/>
      <c r="AX24" s="219"/>
      <c r="AY24" s="219"/>
      <c r="AZ24" s="219"/>
      <c r="BA24" s="218"/>
      <c r="BB24" s="219"/>
      <c r="BC24" s="219"/>
      <c r="BD24" s="219"/>
      <c r="BE24" s="218"/>
      <c r="BF24" s="30"/>
      <c r="BG24" s="30"/>
      <c r="BH24" s="30"/>
      <c r="BI24" s="47"/>
    </row>
    <row r="25" spans="1:61" ht="9" customHeight="1" x14ac:dyDescent="0.25">
      <c r="A25" s="46"/>
      <c r="B25" s="97"/>
      <c r="C25" s="97"/>
      <c r="D25" s="97"/>
      <c r="E25" s="97"/>
      <c r="AD25" s="9"/>
      <c r="AE25" s="47"/>
      <c r="AF25" s="47"/>
      <c r="AG25" s="47"/>
      <c r="AH25" s="47"/>
      <c r="AI25" s="30"/>
      <c r="AJ25" s="30"/>
      <c r="AK25" s="47"/>
      <c r="AL25" s="30"/>
      <c r="AM25" s="30"/>
      <c r="AN25" s="30"/>
      <c r="AO25" s="47"/>
      <c r="AP25" s="30"/>
      <c r="AQ25" s="30"/>
      <c r="AR25" s="30"/>
      <c r="AS25" s="47"/>
      <c r="AT25" s="30"/>
      <c r="AU25" s="30"/>
      <c r="AV25" s="30"/>
      <c r="AW25" s="47"/>
      <c r="AX25" s="30"/>
      <c r="AY25" s="30"/>
      <c r="AZ25" s="30"/>
      <c r="BA25" s="47"/>
      <c r="BB25" s="30"/>
      <c r="BC25" s="30"/>
      <c r="BD25" s="30"/>
      <c r="BE25" s="47"/>
      <c r="BF25" s="30"/>
      <c r="BG25" s="30"/>
      <c r="BH25" s="30"/>
      <c r="BI25" s="47"/>
    </row>
    <row r="26" spans="1:61" s="72" customFormat="1" ht="15" customHeight="1" x14ac:dyDescent="0.25">
      <c r="A26" s="329" t="s">
        <v>139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102"/>
      <c r="AD26" s="103"/>
      <c r="AE26" s="104"/>
      <c r="AF26" s="104"/>
      <c r="AG26" s="104"/>
      <c r="AH26" s="104"/>
      <c r="AI26" s="105"/>
      <c r="AJ26" s="105"/>
      <c r="AK26" s="104"/>
      <c r="AL26" s="105"/>
      <c r="AM26" s="105"/>
      <c r="AN26" s="105"/>
      <c r="AO26" s="104"/>
      <c r="AP26" s="105"/>
      <c r="AQ26" s="105"/>
      <c r="AR26" s="105"/>
      <c r="AS26" s="104"/>
      <c r="AT26" s="105"/>
      <c r="AU26" s="105"/>
      <c r="AV26" s="105"/>
      <c r="AW26" s="104"/>
      <c r="AX26" s="105"/>
      <c r="AY26" s="105"/>
      <c r="AZ26" s="105"/>
      <c r="BA26" s="104"/>
      <c r="BB26" s="105"/>
      <c r="BC26" s="105"/>
      <c r="BD26" s="105"/>
      <c r="BE26" s="104"/>
      <c r="BF26" s="105"/>
      <c r="BG26" s="105"/>
      <c r="BH26" s="105"/>
      <c r="BI26" s="104"/>
    </row>
    <row r="27" spans="1:61" ht="9" customHeight="1" x14ac:dyDescent="0.25">
      <c r="F27" s="45"/>
      <c r="G27" s="45"/>
      <c r="H27" s="45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5"/>
      <c r="BE27" s="45"/>
      <c r="BF27" s="45"/>
      <c r="BG27" s="45"/>
      <c r="BH27" s="45"/>
    </row>
    <row r="28" spans="1:61" ht="15" customHeight="1" x14ac:dyDescent="0.25">
      <c r="A28" s="32" t="s">
        <v>11</v>
      </c>
      <c r="B28" s="75">
        <f t="shared" ref="B28:D30" si="29">+B11/AE11*100</f>
        <v>18.748923959827835</v>
      </c>
      <c r="C28" s="75">
        <f t="shared" si="29"/>
        <v>21.906987093902984</v>
      </c>
      <c r="D28" s="75">
        <f t="shared" si="29"/>
        <v>15.384615384615385</v>
      </c>
      <c r="E28" s="193"/>
      <c r="F28" s="75">
        <f t="shared" ref="F28:H30" si="30">+F11/AI11*100</f>
        <v>22.129668193808136</v>
      </c>
      <c r="G28" s="75">
        <f t="shared" si="30"/>
        <v>24.415274463007162</v>
      </c>
      <c r="H28" s="75">
        <f t="shared" si="30"/>
        <v>18.95121141719217</v>
      </c>
      <c r="I28" s="193"/>
      <c r="J28" s="75">
        <f t="shared" ref="J28:L30" si="31">+J11/AM11*100</f>
        <v>23.242695979172691</v>
      </c>
      <c r="K28" s="75">
        <f t="shared" si="31"/>
        <v>26.593170207044903</v>
      </c>
      <c r="L28" s="75">
        <f t="shared" si="31"/>
        <v>19.342723004694836</v>
      </c>
      <c r="M28" s="193"/>
      <c r="N28" s="75">
        <f t="shared" ref="N28:P30" si="32">+N11/AQ11*100</f>
        <v>20.634674922600617</v>
      </c>
      <c r="O28" s="75">
        <f t="shared" si="32"/>
        <v>24.52153110047847</v>
      </c>
      <c r="P28" s="75">
        <f t="shared" si="32"/>
        <v>16.463414634146343</v>
      </c>
      <c r="Q28" s="193"/>
      <c r="R28" s="75">
        <f t="shared" ref="R28:T30" si="33">+R11/AU11*100</f>
        <v>16.714553404122423</v>
      </c>
      <c r="S28" s="75">
        <f t="shared" si="33"/>
        <v>19.435975609756099</v>
      </c>
      <c r="T28" s="75">
        <f t="shared" si="33"/>
        <v>14.082084050135169</v>
      </c>
      <c r="U28" s="193"/>
      <c r="V28" s="75">
        <f t="shared" ref="V28:X30" si="34">+V11/AY11*100</f>
        <v>10.561582641991066</v>
      </c>
      <c r="W28" s="75">
        <f t="shared" si="34"/>
        <v>12.235378543236456</v>
      </c>
      <c r="X28" s="75">
        <f t="shared" si="34"/>
        <v>9.2214880781384672</v>
      </c>
      <c r="Y28" s="193"/>
      <c r="Z28" s="75" t="s">
        <v>8</v>
      </c>
      <c r="AA28" s="75" t="s">
        <v>8</v>
      </c>
      <c r="AB28" s="75" t="s">
        <v>8</v>
      </c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5"/>
      <c r="BE28" s="45"/>
      <c r="BF28" s="45"/>
      <c r="BG28" s="45"/>
      <c r="BH28" s="45"/>
    </row>
    <row r="29" spans="1:61" ht="15" customHeight="1" x14ac:dyDescent="0.25">
      <c r="A29" s="93" t="s">
        <v>35</v>
      </c>
      <c r="B29" s="65">
        <f t="shared" si="29"/>
        <v>18.746222260599257</v>
      </c>
      <c r="C29" s="65">
        <f t="shared" si="29"/>
        <v>21.910080982965653</v>
      </c>
      <c r="D29" s="65">
        <f t="shared" si="29"/>
        <v>15.381874331868392</v>
      </c>
      <c r="E29" s="98"/>
      <c r="F29" s="65">
        <f t="shared" si="30"/>
        <v>22.161860983423875</v>
      </c>
      <c r="G29" s="65">
        <f t="shared" si="30"/>
        <v>24.454567250059938</v>
      </c>
      <c r="H29" s="65">
        <f t="shared" si="30"/>
        <v>18.982712765957448</v>
      </c>
      <c r="I29" s="98"/>
      <c r="J29" s="65">
        <f t="shared" si="31"/>
        <v>23.221028173104852</v>
      </c>
      <c r="K29" s="65">
        <f t="shared" si="31"/>
        <v>26.608977825851809</v>
      </c>
      <c r="L29" s="65">
        <f t="shared" si="31"/>
        <v>19.291091593475535</v>
      </c>
      <c r="M29" s="98"/>
      <c r="N29" s="65">
        <f t="shared" si="32"/>
        <v>20.621118012422361</v>
      </c>
      <c r="O29" s="65">
        <f t="shared" si="32"/>
        <v>24.452445244524451</v>
      </c>
      <c r="P29" s="65">
        <f t="shared" si="32"/>
        <v>16.511103958802703</v>
      </c>
      <c r="Q29" s="98"/>
      <c r="R29" s="65">
        <f t="shared" si="33"/>
        <v>16.702167648164391</v>
      </c>
      <c r="S29" s="65">
        <f t="shared" si="33"/>
        <v>19.459321601632237</v>
      </c>
      <c r="T29" s="65">
        <f t="shared" si="33"/>
        <v>14.039408866995073</v>
      </c>
      <c r="U29" s="98"/>
      <c r="V29" s="65">
        <f t="shared" si="34"/>
        <v>10.580150231740451</v>
      </c>
      <c r="W29" s="65">
        <f t="shared" si="34"/>
        <v>12.257368799424874</v>
      </c>
      <c r="X29" s="65">
        <f t="shared" si="34"/>
        <v>9.2374100719424472</v>
      </c>
      <c r="Y29" s="98"/>
      <c r="Z29" s="65" t="s">
        <v>8</v>
      </c>
      <c r="AA29" s="65" t="s">
        <v>8</v>
      </c>
      <c r="AB29" s="65" t="s">
        <v>8</v>
      </c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5"/>
      <c r="BE29" s="45"/>
      <c r="BF29" s="45"/>
      <c r="BG29" s="45"/>
      <c r="BH29" s="45"/>
    </row>
    <row r="30" spans="1:61" ht="15" customHeight="1" x14ac:dyDescent="0.25">
      <c r="A30" s="93" t="s">
        <v>37</v>
      </c>
      <c r="B30" s="65">
        <f t="shared" si="29"/>
        <v>19.626168224299064</v>
      </c>
      <c r="C30" s="65">
        <f t="shared" si="29"/>
        <v>21.12676056338028</v>
      </c>
      <c r="D30" s="65">
        <f t="shared" si="29"/>
        <v>16.666666666666664</v>
      </c>
      <c r="E30" s="98"/>
      <c r="F30" s="65">
        <f t="shared" si="30"/>
        <v>12.5</v>
      </c>
      <c r="G30" s="65">
        <f t="shared" si="30"/>
        <v>15.789473684210526</v>
      </c>
      <c r="H30" s="65">
        <f t="shared" si="30"/>
        <v>0</v>
      </c>
      <c r="I30" s="98"/>
      <c r="J30" s="65">
        <f t="shared" si="31"/>
        <v>28.571428571428569</v>
      </c>
      <c r="K30" s="65">
        <f t="shared" si="31"/>
        <v>23.809523809523807</v>
      </c>
      <c r="L30" s="65">
        <f t="shared" si="31"/>
        <v>42.857142857142854</v>
      </c>
      <c r="M30" s="98"/>
      <c r="N30" s="65">
        <f t="shared" si="32"/>
        <v>25</v>
      </c>
      <c r="O30" s="65">
        <f t="shared" si="32"/>
        <v>45.454545454545453</v>
      </c>
      <c r="P30" s="65">
        <f t="shared" si="32"/>
        <v>0</v>
      </c>
      <c r="Q30" s="98"/>
      <c r="R30" s="65">
        <f t="shared" si="33"/>
        <v>20.833333333333336</v>
      </c>
      <c r="S30" s="65">
        <f t="shared" si="33"/>
        <v>13.333333333333334</v>
      </c>
      <c r="T30" s="65">
        <f t="shared" si="33"/>
        <v>33.333333333333329</v>
      </c>
      <c r="U30" s="98"/>
      <c r="V30" s="65">
        <f t="shared" si="34"/>
        <v>0</v>
      </c>
      <c r="W30" s="65">
        <f t="shared" si="34"/>
        <v>0</v>
      </c>
      <c r="X30" s="65">
        <f t="shared" si="34"/>
        <v>0</v>
      </c>
      <c r="Y30" s="98"/>
      <c r="Z30" s="65" t="s">
        <v>8</v>
      </c>
      <c r="AA30" s="65" t="s">
        <v>8</v>
      </c>
      <c r="AB30" s="65" t="s">
        <v>8</v>
      </c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7"/>
      <c r="AZ30" s="47"/>
    </row>
    <row r="31" spans="1:61" ht="15" customHeight="1" x14ac:dyDescent="0.25">
      <c r="A31" s="94" t="s">
        <v>143</v>
      </c>
      <c r="B31" s="65" t="s">
        <v>8</v>
      </c>
      <c r="C31" s="65" t="s">
        <v>8</v>
      </c>
      <c r="D31" s="65" t="s">
        <v>8</v>
      </c>
      <c r="E31" s="98"/>
      <c r="F31" s="65" t="s">
        <v>8</v>
      </c>
      <c r="G31" s="65" t="s">
        <v>8</v>
      </c>
      <c r="H31" s="65" t="s">
        <v>8</v>
      </c>
      <c r="I31" s="98"/>
      <c r="J31" s="65" t="s">
        <v>8</v>
      </c>
      <c r="K31" s="65" t="s">
        <v>8</v>
      </c>
      <c r="L31" s="65" t="s">
        <v>8</v>
      </c>
      <c r="M31" s="98"/>
      <c r="N31" s="65" t="s">
        <v>8</v>
      </c>
      <c r="O31" s="65" t="s">
        <v>8</v>
      </c>
      <c r="P31" s="65" t="s">
        <v>8</v>
      </c>
      <c r="Q31" s="98"/>
      <c r="R31" s="65" t="s">
        <v>8</v>
      </c>
      <c r="S31" s="65" t="s">
        <v>8</v>
      </c>
      <c r="T31" s="65" t="s">
        <v>8</v>
      </c>
      <c r="U31" s="98"/>
      <c r="V31" s="65" t="s">
        <v>8</v>
      </c>
      <c r="W31" s="65" t="s">
        <v>8</v>
      </c>
      <c r="X31" s="65" t="s">
        <v>8</v>
      </c>
      <c r="Y31" s="98"/>
      <c r="Z31" s="65" t="s">
        <v>8</v>
      </c>
      <c r="AA31" s="65" t="s">
        <v>8</v>
      </c>
      <c r="AB31" s="65" t="s">
        <v>8</v>
      </c>
      <c r="AC31" s="49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7"/>
      <c r="AZ31" s="47"/>
    </row>
    <row r="32" spans="1:61" ht="9" customHeight="1" x14ac:dyDescent="0.25">
      <c r="A32" s="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7"/>
      <c r="AZ32" s="47"/>
    </row>
    <row r="33" spans="1:52" ht="15" customHeight="1" x14ac:dyDescent="0.25">
      <c r="A33" s="8" t="s">
        <v>39</v>
      </c>
      <c r="B33" s="74">
        <f t="shared" ref="B33:D35" si="35">+B16/AE16*100</f>
        <v>19.32656042947912</v>
      </c>
      <c r="C33" s="74">
        <f t="shared" si="35"/>
        <v>22.434066299076598</v>
      </c>
      <c r="D33" s="74">
        <f t="shared" si="35"/>
        <v>16.073167338990125</v>
      </c>
      <c r="E33" s="192"/>
      <c r="F33" s="74">
        <f t="shared" ref="F33:H35" si="36">+F16/AI16*100</f>
        <v>22.220416124837449</v>
      </c>
      <c r="G33" s="74">
        <f t="shared" si="36"/>
        <v>24.689616252821668</v>
      </c>
      <c r="H33" s="74">
        <f t="shared" si="36"/>
        <v>18.865030674846626</v>
      </c>
      <c r="I33" s="192"/>
      <c r="J33" s="74">
        <f t="shared" ref="J33:L35" si="37">+J16/AM16*100</f>
        <v>23.95482130815914</v>
      </c>
      <c r="K33" s="74">
        <f t="shared" si="37"/>
        <v>27.145581691036234</v>
      </c>
      <c r="L33" s="74">
        <f t="shared" si="37"/>
        <v>20.35175879396985</v>
      </c>
      <c r="M33" s="192"/>
      <c r="N33" s="74">
        <f t="shared" ref="N33:P35" si="38">+N16/AQ16*100</f>
        <v>21.452145214521451</v>
      </c>
      <c r="O33" s="74">
        <f t="shared" si="38"/>
        <v>25.079815537424622</v>
      </c>
      <c r="P33" s="74">
        <f t="shared" si="38"/>
        <v>17.571157495256166</v>
      </c>
      <c r="Q33" s="192"/>
      <c r="R33" s="74">
        <f t="shared" ref="R33:T35" si="39">+R16/AU16*100</f>
        <v>17.49020789394396</v>
      </c>
      <c r="S33" s="74">
        <f t="shared" si="39"/>
        <v>20.172999691071979</v>
      </c>
      <c r="T33" s="74">
        <f t="shared" si="39"/>
        <v>14.936783299029695</v>
      </c>
      <c r="U33" s="192"/>
      <c r="V33" s="74">
        <f t="shared" ref="V33:X35" si="40">+V16/AY16*100</f>
        <v>10.827783063748811</v>
      </c>
      <c r="W33" s="74">
        <f t="shared" si="40"/>
        <v>12.483745123537062</v>
      </c>
      <c r="X33" s="74">
        <f t="shared" si="40"/>
        <v>9.5318860244233381</v>
      </c>
      <c r="Y33" s="192"/>
      <c r="Z33" s="74" t="s">
        <v>8</v>
      </c>
      <c r="AA33" s="74" t="s">
        <v>8</v>
      </c>
      <c r="AB33" s="74" t="s">
        <v>8</v>
      </c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7"/>
      <c r="AZ33" s="47"/>
    </row>
    <row r="34" spans="1:52" ht="15" customHeight="1" x14ac:dyDescent="0.25">
      <c r="A34" s="93" t="s">
        <v>35</v>
      </c>
      <c r="B34" s="65">
        <f t="shared" si="35"/>
        <v>19.325467194107215</v>
      </c>
      <c r="C34" s="65">
        <f t="shared" si="35"/>
        <v>22.440261647310106</v>
      </c>
      <c r="D34" s="65">
        <f t="shared" si="35"/>
        <v>16.071677590294239</v>
      </c>
      <c r="E34" s="98"/>
      <c r="F34" s="65">
        <f t="shared" si="36"/>
        <v>22.258485639686683</v>
      </c>
      <c r="G34" s="65">
        <f t="shared" si="36"/>
        <v>24.73758865248227</v>
      </c>
      <c r="H34" s="65">
        <f t="shared" si="36"/>
        <v>18.901267767960046</v>
      </c>
      <c r="I34" s="98"/>
      <c r="J34" s="65">
        <f t="shared" si="37"/>
        <v>23.932926829268293</v>
      </c>
      <c r="K34" s="65">
        <f t="shared" si="37"/>
        <v>27.167999999999999</v>
      </c>
      <c r="L34" s="65">
        <f t="shared" si="37"/>
        <v>20.295070169125584</v>
      </c>
      <c r="M34" s="98"/>
      <c r="N34" s="65">
        <f t="shared" si="38"/>
        <v>21.439087228560911</v>
      </c>
      <c r="O34" s="65">
        <f t="shared" si="38"/>
        <v>25</v>
      </c>
      <c r="P34" s="65">
        <f t="shared" si="38"/>
        <v>17.631378522467632</v>
      </c>
      <c r="Q34" s="98"/>
      <c r="R34" s="65">
        <f t="shared" si="39"/>
        <v>17.478076806773508</v>
      </c>
      <c r="S34" s="65">
        <f t="shared" si="39"/>
        <v>20.204841713221601</v>
      </c>
      <c r="T34" s="65">
        <f t="shared" si="39"/>
        <v>14.887971698113208</v>
      </c>
      <c r="U34" s="98"/>
      <c r="V34" s="65">
        <f t="shared" si="40"/>
        <v>10.850495804729213</v>
      </c>
      <c r="W34" s="65">
        <f t="shared" si="40"/>
        <v>12.510860121633364</v>
      </c>
      <c r="X34" s="65">
        <f t="shared" si="40"/>
        <v>9.5513256288239301</v>
      </c>
      <c r="Y34" s="98"/>
      <c r="Z34" s="65" t="s">
        <v>8</v>
      </c>
      <c r="AA34" s="65" t="s">
        <v>8</v>
      </c>
      <c r="AB34" s="65" t="s">
        <v>8</v>
      </c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7"/>
      <c r="AZ34" s="47"/>
    </row>
    <row r="35" spans="1:52" ht="15" customHeight="1" x14ac:dyDescent="0.25">
      <c r="A35" s="93" t="s">
        <v>37</v>
      </c>
      <c r="B35" s="65">
        <f t="shared" si="35"/>
        <v>19.626168224299064</v>
      </c>
      <c r="C35" s="65">
        <f t="shared" si="35"/>
        <v>21.12676056338028</v>
      </c>
      <c r="D35" s="65">
        <f t="shared" si="35"/>
        <v>16.666666666666664</v>
      </c>
      <c r="E35" s="98"/>
      <c r="F35" s="65">
        <f t="shared" si="36"/>
        <v>12.5</v>
      </c>
      <c r="G35" s="65">
        <f t="shared" si="36"/>
        <v>15.789473684210526</v>
      </c>
      <c r="H35" s="65">
        <f t="shared" si="36"/>
        <v>0</v>
      </c>
      <c r="I35" s="98"/>
      <c r="J35" s="65">
        <f t="shared" si="37"/>
        <v>28.571428571428569</v>
      </c>
      <c r="K35" s="65">
        <f t="shared" si="37"/>
        <v>23.809523809523807</v>
      </c>
      <c r="L35" s="65">
        <f t="shared" si="37"/>
        <v>42.857142857142854</v>
      </c>
      <c r="M35" s="98"/>
      <c r="N35" s="65">
        <f t="shared" si="38"/>
        <v>25</v>
      </c>
      <c r="O35" s="65">
        <f t="shared" si="38"/>
        <v>45.454545454545453</v>
      </c>
      <c r="P35" s="65">
        <f t="shared" si="38"/>
        <v>0</v>
      </c>
      <c r="Q35" s="98"/>
      <c r="R35" s="65">
        <f t="shared" si="39"/>
        <v>20.833333333333336</v>
      </c>
      <c r="S35" s="65">
        <f t="shared" si="39"/>
        <v>13.333333333333334</v>
      </c>
      <c r="T35" s="65">
        <f t="shared" si="39"/>
        <v>33.333333333333329</v>
      </c>
      <c r="U35" s="98"/>
      <c r="V35" s="65">
        <f t="shared" si="40"/>
        <v>0</v>
      </c>
      <c r="W35" s="65">
        <f t="shared" si="40"/>
        <v>0</v>
      </c>
      <c r="X35" s="65">
        <f t="shared" si="40"/>
        <v>0</v>
      </c>
      <c r="Y35" s="98"/>
      <c r="Z35" s="65" t="s">
        <v>8</v>
      </c>
      <c r="AA35" s="65" t="s">
        <v>8</v>
      </c>
      <c r="AB35" s="65" t="s">
        <v>8</v>
      </c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7"/>
      <c r="AZ35" s="47"/>
    </row>
    <row r="36" spans="1:52" ht="15" customHeight="1" x14ac:dyDescent="0.25">
      <c r="A36" s="94" t="s">
        <v>143</v>
      </c>
      <c r="B36" s="65" t="s">
        <v>8</v>
      </c>
      <c r="C36" s="65" t="s">
        <v>8</v>
      </c>
      <c r="D36" s="65" t="s">
        <v>8</v>
      </c>
      <c r="E36" s="98"/>
      <c r="F36" s="65" t="s">
        <v>8</v>
      </c>
      <c r="G36" s="65" t="s">
        <v>8</v>
      </c>
      <c r="H36" s="65" t="s">
        <v>8</v>
      </c>
      <c r="I36" s="98"/>
      <c r="J36" s="65" t="s">
        <v>8</v>
      </c>
      <c r="K36" s="65" t="s">
        <v>8</v>
      </c>
      <c r="L36" s="65" t="s">
        <v>8</v>
      </c>
      <c r="M36" s="98"/>
      <c r="N36" s="65" t="s">
        <v>8</v>
      </c>
      <c r="O36" s="65" t="s">
        <v>8</v>
      </c>
      <c r="P36" s="65" t="s">
        <v>8</v>
      </c>
      <c r="Q36" s="98"/>
      <c r="R36" s="65" t="s">
        <v>8</v>
      </c>
      <c r="S36" s="65" t="s">
        <v>8</v>
      </c>
      <c r="T36" s="65" t="s">
        <v>8</v>
      </c>
      <c r="U36" s="98"/>
      <c r="V36" s="65" t="s">
        <v>8</v>
      </c>
      <c r="W36" s="65" t="s">
        <v>8</v>
      </c>
      <c r="X36" s="65" t="s">
        <v>8</v>
      </c>
      <c r="Y36" s="98"/>
      <c r="Z36" s="65" t="s">
        <v>8</v>
      </c>
      <c r="AA36" s="65" t="s">
        <v>8</v>
      </c>
      <c r="AB36" s="65" t="s">
        <v>8</v>
      </c>
      <c r="AD36" s="48"/>
      <c r="AE36" s="48"/>
      <c r="AF36" s="48"/>
      <c r="AG36" s="48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47"/>
      <c r="AZ36" s="47"/>
    </row>
    <row r="37" spans="1:52" ht="9" customHeight="1" x14ac:dyDescent="0.25">
      <c r="A37" s="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7"/>
      <c r="AZ37" s="47"/>
    </row>
    <row r="38" spans="1:52" ht="15" customHeight="1" x14ac:dyDescent="0.25">
      <c r="A38" s="8" t="s">
        <v>40</v>
      </c>
      <c r="B38" s="74">
        <f t="shared" ref="B38:D39" si="41">+B21/AE21*100</f>
        <v>15.611736482745894</v>
      </c>
      <c r="C38" s="74">
        <f t="shared" si="41"/>
        <v>19.192610331850837</v>
      </c>
      <c r="D38" s="74">
        <f t="shared" si="41"/>
        <v>11.41826923076923</v>
      </c>
      <c r="E38" s="192"/>
      <c r="F38" s="74">
        <f t="shared" ref="F38:H39" si="42">+F21/AI21*100</f>
        <v>21.59847764034253</v>
      </c>
      <c r="G38" s="74">
        <f t="shared" si="42"/>
        <v>22.910216718266255</v>
      </c>
      <c r="H38" s="74">
        <f t="shared" si="42"/>
        <v>19.506172839506171</v>
      </c>
      <c r="I38" s="192"/>
      <c r="J38" s="74">
        <f t="shared" ref="J38:L39" si="43">+J21/AM21*100</f>
        <v>18.94093686354379</v>
      </c>
      <c r="K38" s="74">
        <f t="shared" si="43"/>
        <v>23.560209424083769</v>
      </c>
      <c r="L38" s="74">
        <f t="shared" si="43"/>
        <v>12.469437652811736</v>
      </c>
      <c r="M38" s="192"/>
      <c r="N38" s="74">
        <f t="shared" ref="N38:P39" si="44">+N21/AQ21*100</f>
        <v>16.202783300198806</v>
      </c>
      <c r="O38" s="74">
        <f t="shared" si="44"/>
        <v>21.523809523809522</v>
      </c>
      <c r="P38" s="74">
        <f t="shared" si="44"/>
        <v>10.395010395010395</v>
      </c>
      <c r="Q38" s="192"/>
      <c r="R38" s="74">
        <f t="shared" ref="R38:T39" si="45">+R21/AU21*100</f>
        <v>12.948061448427211</v>
      </c>
      <c r="S38" s="74">
        <f t="shared" si="45"/>
        <v>16.022889842632331</v>
      </c>
      <c r="T38" s="74">
        <f t="shared" si="45"/>
        <v>9.7305389221556897</v>
      </c>
      <c r="U38" s="192"/>
      <c r="V38" s="74">
        <f t="shared" ref="V38:X39" si="46">+V21/AY21*100</f>
        <v>9.1806515301085891</v>
      </c>
      <c r="W38" s="74">
        <f t="shared" si="46"/>
        <v>11.041666666666666</v>
      </c>
      <c r="X38" s="74">
        <f t="shared" si="46"/>
        <v>7.5046904315197001</v>
      </c>
      <c r="Y38" s="192"/>
      <c r="Z38" s="74" t="s">
        <v>8</v>
      </c>
      <c r="AA38" s="74" t="s">
        <v>8</v>
      </c>
      <c r="AB38" s="74" t="s">
        <v>8</v>
      </c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7"/>
      <c r="AZ38" s="47"/>
    </row>
    <row r="39" spans="1:52" ht="15" customHeight="1" x14ac:dyDescent="0.25">
      <c r="A39" s="93" t="s">
        <v>35</v>
      </c>
      <c r="B39" s="65">
        <f t="shared" si="41"/>
        <v>15.611736482745894</v>
      </c>
      <c r="C39" s="65">
        <f t="shared" si="41"/>
        <v>19.192610331850837</v>
      </c>
      <c r="D39" s="65">
        <f t="shared" si="41"/>
        <v>11.41826923076923</v>
      </c>
      <c r="E39" s="98"/>
      <c r="F39" s="65">
        <f t="shared" si="42"/>
        <v>21.59847764034253</v>
      </c>
      <c r="G39" s="65">
        <f t="shared" si="42"/>
        <v>22.910216718266255</v>
      </c>
      <c r="H39" s="65">
        <f t="shared" si="42"/>
        <v>19.506172839506171</v>
      </c>
      <c r="I39" s="98"/>
      <c r="J39" s="65">
        <f t="shared" si="43"/>
        <v>18.94093686354379</v>
      </c>
      <c r="K39" s="65">
        <f t="shared" si="43"/>
        <v>23.560209424083769</v>
      </c>
      <c r="L39" s="65">
        <f t="shared" si="43"/>
        <v>12.469437652811736</v>
      </c>
      <c r="M39" s="98"/>
      <c r="N39" s="65">
        <f t="shared" si="44"/>
        <v>16.202783300198806</v>
      </c>
      <c r="O39" s="65">
        <f t="shared" si="44"/>
        <v>21.523809523809522</v>
      </c>
      <c r="P39" s="65">
        <f t="shared" si="44"/>
        <v>10.395010395010395</v>
      </c>
      <c r="Q39" s="98"/>
      <c r="R39" s="65">
        <f t="shared" si="45"/>
        <v>12.948061448427211</v>
      </c>
      <c r="S39" s="65">
        <f t="shared" si="45"/>
        <v>16.022889842632331</v>
      </c>
      <c r="T39" s="65">
        <f t="shared" si="45"/>
        <v>9.7305389221556897</v>
      </c>
      <c r="U39" s="98"/>
      <c r="V39" s="65">
        <f t="shared" si="46"/>
        <v>9.1806515301085891</v>
      </c>
      <c r="W39" s="65">
        <f t="shared" si="46"/>
        <v>11.041666666666666</v>
      </c>
      <c r="X39" s="65">
        <f t="shared" si="46"/>
        <v>7.5046904315197001</v>
      </c>
      <c r="Y39" s="98"/>
      <c r="Z39" s="65" t="s">
        <v>8</v>
      </c>
      <c r="AA39" s="65" t="s">
        <v>8</v>
      </c>
      <c r="AB39" s="65" t="s">
        <v>8</v>
      </c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7"/>
      <c r="AZ39" s="47"/>
    </row>
    <row r="40" spans="1:52" ht="15" customHeight="1" x14ac:dyDescent="0.25">
      <c r="A40" s="93" t="s">
        <v>37</v>
      </c>
      <c r="B40" s="65" t="s">
        <v>8</v>
      </c>
      <c r="C40" s="65" t="s">
        <v>8</v>
      </c>
      <c r="D40" s="65" t="s">
        <v>8</v>
      </c>
      <c r="E40" s="98"/>
      <c r="F40" s="65" t="s">
        <v>8</v>
      </c>
      <c r="G40" s="65" t="s">
        <v>8</v>
      </c>
      <c r="H40" s="65" t="s">
        <v>8</v>
      </c>
      <c r="I40" s="98"/>
      <c r="J40" s="65" t="s">
        <v>8</v>
      </c>
      <c r="K40" s="65" t="s">
        <v>8</v>
      </c>
      <c r="L40" s="65" t="s">
        <v>8</v>
      </c>
      <c r="M40" s="98"/>
      <c r="N40" s="65" t="s">
        <v>8</v>
      </c>
      <c r="O40" s="65" t="s">
        <v>8</v>
      </c>
      <c r="P40" s="65" t="s">
        <v>8</v>
      </c>
      <c r="Q40" s="98"/>
      <c r="R40" s="65" t="s">
        <v>8</v>
      </c>
      <c r="S40" s="65" t="s">
        <v>8</v>
      </c>
      <c r="T40" s="65" t="s">
        <v>8</v>
      </c>
      <c r="U40" s="98"/>
      <c r="V40" s="65" t="s">
        <v>8</v>
      </c>
      <c r="W40" s="65" t="s">
        <v>8</v>
      </c>
      <c r="X40" s="65" t="s">
        <v>8</v>
      </c>
      <c r="Y40" s="98"/>
      <c r="Z40" s="65" t="s">
        <v>8</v>
      </c>
      <c r="AA40" s="65" t="s">
        <v>8</v>
      </c>
      <c r="AB40" s="65" t="s">
        <v>8</v>
      </c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7"/>
      <c r="AZ40" s="47"/>
    </row>
    <row r="41" spans="1:52" ht="15" customHeight="1" thickBot="1" x14ac:dyDescent="0.3">
      <c r="A41" s="96" t="s">
        <v>143</v>
      </c>
      <c r="B41" s="68" t="s">
        <v>8</v>
      </c>
      <c r="C41" s="68" t="s">
        <v>8</v>
      </c>
      <c r="D41" s="68" t="s">
        <v>8</v>
      </c>
      <c r="E41" s="99"/>
      <c r="F41" s="68" t="s">
        <v>8</v>
      </c>
      <c r="G41" s="68" t="s">
        <v>8</v>
      </c>
      <c r="H41" s="68" t="s">
        <v>8</v>
      </c>
      <c r="I41" s="99"/>
      <c r="J41" s="68" t="s">
        <v>8</v>
      </c>
      <c r="K41" s="68" t="s">
        <v>8</v>
      </c>
      <c r="L41" s="68" t="s">
        <v>8</v>
      </c>
      <c r="M41" s="99"/>
      <c r="N41" s="68" t="s">
        <v>8</v>
      </c>
      <c r="O41" s="68" t="s">
        <v>8</v>
      </c>
      <c r="P41" s="68" t="s">
        <v>8</v>
      </c>
      <c r="Q41" s="99"/>
      <c r="R41" s="68" t="s">
        <v>8</v>
      </c>
      <c r="S41" s="68" t="s">
        <v>8</v>
      </c>
      <c r="T41" s="68" t="s">
        <v>8</v>
      </c>
      <c r="U41" s="99"/>
      <c r="V41" s="68" t="s">
        <v>8</v>
      </c>
      <c r="W41" s="68" t="s">
        <v>8</v>
      </c>
      <c r="X41" s="68" t="s">
        <v>8</v>
      </c>
      <c r="Y41" s="99"/>
      <c r="Z41" s="68" t="s">
        <v>8</v>
      </c>
      <c r="AA41" s="68" t="s">
        <v>8</v>
      </c>
      <c r="AB41" s="68" t="s">
        <v>8</v>
      </c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7"/>
      <c r="AZ41" s="47"/>
    </row>
    <row r="42" spans="1:52" x14ac:dyDescent="0.25">
      <c r="A42" s="314" t="s">
        <v>140</v>
      </c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D42" s="48"/>
      <c r="AE42" s="48"/>
      <c r="AF42" s="48"/>
      <c r="AG42" s="48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47"/>
      <c r="AZ42" s="47"/>
    </row>
    <row r="43" spans="1:52" x14ac:dyDescent="0.25">
      <c r="A43" s="328" t="s">
        <v>116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7"/>
      <c r="AZ43" s="47"/>
    </row>
    <row r="44" spans="1:52" x14ac:dyDescent="0.25"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7"/>
      <c r="AZ44" s="47"/>
    </row>
    <row r="45" spans="1:52" x14ac:dyDescent="0.25"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7"/>
      <c r="AZ45" s="47"/>
    </row>
    <row r="46" spans="1:52" x14ac:dyDescent="0.25"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7"/>
      <c r="AZ46" s="47"/>
    </row>
    <row r="47" spans="1:52" x14ac:dyDescent="0.25"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</row>
    <row r="48" spans="1:52" x14ac:dyDescent="0.25"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</row>
    <row r="49" spans="30:52" x14ac:dyDescent="0.25"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</row>
  </sheetData>
  <mergeCells count="31">
    <mergeCell ref="Z7:AB7"/>
    <mergeCell ref="A9:AB9"/>
    <mergeCell ref="A26:AB26"/>
    <mergeCell ref="A42:AB42"/>
    <mergeCell ref="A43:AB43"/>
    <mergeCell ref="A7:A8"/>
    <mergeCell ref="B7:D7"/>
    <mergeCell ref="F7:H7"/>
    <mergeCell ref="J7:L7"/>
    <mergeCell ref="N7:P7"/>
    <mergeCell ref="R7:T7"/>
    <mergeCell ref="V7:X7"/>
    <mergeCell ref="A1:AB1"/>
    <mergeCell ref="A2:AB2"/>
    <mergeCell ref="A3:AB3"/>
    <mergeCell ref="A4:AB4"/>
    <mergeCell ref="A5:AB5"/>
    <mergeCell ref="AD2:BE2"/>
    <mergeCell ref="AD3:BE3"/>
    <mergeCell ref="AD4:BE4"/>
    <mergeCell ref="AD5:BE5"/>
    <mergeCell ref="AD6:BE6"/>
    <mergeCell ref="AU7:AW7"/>
    <mergeCell ref="AY7:BA7"/>
    <mergeCell ref="BC7:BE7"/>
    <mergeCell ref="AD9:BE9"/>
    <mergeCell ref="AD7:AD8"/>
    <mergeCell ref="AE7:AG7"/>
    <mergeCell ref="AI7:AK7"/>
    <mergeCell ref="AM7:AO7"/>
    <mergeCell ref="AQ7:AS7"/>
  </mergeCells>
  <hyperlinks>
    <hyperlink ref="BG1" r:id="rId1" location="INDICE!A1"/>
  </hyperlinks>
  <printOptions horizontalCentered="1"/>
  <pageMargins left="0.7" right="0.7" top="0.75" bottom="0.75" header="0.3" footer="0.3"/>
  <pageSetup scale="85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0"/>
  <sheetViews>
    <sheetView zoomScaleNormal="100" zoomScaleSheetLayoutView="100" workbookViewId="0">
      <selection activeCell="BG7" sqref="BG7"/>
    </sheetView>
  </sheetViews>
  <sheetFormatPr baseColWidth="10" defaultRowHeight="14.25" customHeight="1" x14ac:dyDescent="0.25"/>
  <cols>
    <col min="1" max="1" width="7.85546875" style="14" bestFit="1" customWidth="1"/>
    <col min="2" max="4" width="5.42578125" style="14" customWidth="1"/>
    <col min="5" max="5" width="1.140625" style="14" customWidth="1"/>
    <col min="6" max="7" width="5.42578125" style="14" customWidth="1"/>
    <col min="8" max="8" width="4.42578125" style="14" customWidth="1"/>
    <col min="9" max="9" width="1.140625" style="14" customWidth="1"/>
    <col min="10" max="10" width="5.42578125" style="14" customWidth="1"/>
    <col min="11" max="12" width="4.42578125" style="14" customWidth="1"/>
    <col min="13" max="13" width="1" style="14" customWidth="1"/>
    <col min="14" max="14" width="5.42578125" style="14" customWidth="1"/>
    <col min="15" max="15" width="4.42578125" style="14" customWidth="1"/>
    <col min="16" max="16" width="5.28515625" style="14" customWidth="1"/>
    <col min="17" max="17" width="1.140625" style="14" customWidth="1"/>
    <col min="18" max="18" width="5.42578125" style="14" customWidth="1"/>
    <col min="19" max="20" width="4.42578125" style="14" customWidth="1"/>
    <col min="21" max="21" width="1.5703125" style="14" customWidth="1"/>
    <col min="22" max="24" width="4.42578125" style="14" customWidth="1"/>
    <col min="25" max="25" width="1.5703125" style="14" customWidth="1"/>
    <col min="26" max="28" width="4.42578125" style="14" customWidth="1"/>
    <col min="29" max="29" width="11.42578125" style="14"/>
    <col min="30" max="30" width="7.85546875" style="14" hidden="1" customWidth="1"/>
    <col min="31" max="33" width="5.7109375" style="14" hidden="1" customWidth="1"/>
    <col min="34" max="34" width="1.7109375" style="14" hidden="1" customWidth="1"/>
    <col min="35" max="37" width="4.85546875" style="14" hidden="1" customWidth="1"/>
    <col min="38" max="38" width="1.7109375" style="14" hidden="1" customWidth="1"/>
    <col min="39" max="41" width="4.85546875" style="14" hidden="1" customWidth="1"/>
    <col min="42" max="42" width="1.7109375" style="14" hidden="1" customWidth="1"/>
    <col min="43" max="45" width="4.85546875" style="14" hidden="1" customWidth="1"/>
    <col min="46" max="46" width="1.7109375" style="14" hidden="1" customWidth="1"/>
    <col min="47" max="49" width="4.85546875" style="14" hidden="1" customWidth="1"/>
    <col min="50" max="50" width="1.7109375" style="14" hidden="1" customWidth="1"/>
    <col min="51" max="53" width="4.85546875" style="14" hidden="1" customWidth="1"/>
    <col min="54" max="54" width="1.7109375" style="14" hidden="1" customWidth="1"/>
    <col min="55" max="55" width="2.140625" style="14" hidden="1" customWidth="1"/>
    <col min="56" max="56" width="2.28515625" style="14" hidden="1" customWidth="1"/>
    <col min="57" max="57" width="2.5703125" style="14" hidden="1" customWidth="1"/>
    <col min="58" max="256" width="11.42578125" style="14"/>
    <col min="257" max="257" width="9.7109375" style="14" customWidth="1"/>
    <col min="258" max="260" width="7.42578125" style="14" customWidth="1"/>
    <col min="261" max="261" width="1.140625" style="14" customWidth="1"/>
    <col min="262" max="262" width="7.42578125" style="14" customWidth="1"/>
    <col min="263" max="264" width="6.42578125" style="14" customWidth="1"/>
    <col min="265" max="265" width="1.140625" style="14" customWidth="1"/>
    <col min="266" max="268" width="6.42578125" style="14" customWidth="1"/>
    <col min="269" max="269" width="1" style="14" customWidth="1"/>
    <col min="270" max="270" width="6.42578125" style="14" customWidth="1"/>
    <col min="271" max="272" width="6.28515625" style="14" customWidth="1"/>
    <col min="273" max="273" width="1.140625" style="14" customWidth="1"/>
    <col min="274" max="276" width="6.42578125" style="14" customWidth="1"/>
    <col min="277" max="277" width="1.5703125" style="14" customWidth="1"/>
    <col min="278" max="278" width="7.28515625" style="14" customWidth="1"/>
    <col min="279" max="280" width="6.7109375" style="14" customWidth="1"/>
    <col min="281" max="281" width="1.5703125" style="14" customWidth="1"/>
    <col min="282" max="282" width="5.5703125" style="14" customWidth="1"/>
    <col min="283" max="284" width="5.28515625" style="14" customWidth="1"/>
    <col min="285" max="512" width="11.42578125" style="14"/>
    <col min="513" max="513" width="9.7109375" style="14" customWidth="1"/>
    <col min="514" max="516" width="7.42578125" style="14" customWidth="1"/>
    <col min="517" max="517" width="1.140625" style="14" customWidth="1"/>
    <col min="518" max="518" width="7.42578125" style="14" customWidth="1"/>
    <col min="519" max="520" width="6.42578125" style="14" customWidth="1"/>
    <col min="521" max="521" width="1.140625" style="14" customWidth="1"/>
    <col min="522" max="524" width="6.42578125" style="14" customWidth="1"/>
    <col min="525" max="525" width="1" style="14" customWidth="1"/>
    <col min="526" max="526" width="6.42578125" style="14" customWidth="1"/>
    <col min="527" max="528" width="6.28515625" style="14" customWidth="1"/>
    <col min="529" max="529" width="1.140625" style="14" customWidth="1"/>
    <col min="530" max="532" width="6.42578125" style="14" customWidth="1"/>
    <col min="533" max="533" width="1.5703125" style="14" customWidth="1"/>
    <col min="534" max="534" width="7.28515625" style="14" customWidth="1"/>
    <col min="535" max="536" width="6.7109375" style="14" customWidth="1"/>
    <col min="537" max="537" width="1.5703125" style="14" customWidth="1"/>
    <col min="538" max="538" width="5.5703125" style="14" customWidth="1"/>
    <col min="539" max="540" width="5.28515625" style="14" customWidth="1"/>
    <col min="541" max="768" width="11.42578125" style="14"/>
    <col min="769" max="769" width="9.7109375" style="14" customWidth="1"/>
    <col min="770" max="772" width="7.42578125" style="14" customWidth="1"/>
    <col min="773" max="773" width="1.140625" style="14" customWidth="1"/>
    <col min="774" max="774" width="7.42578125" style="14" customWidth="1"/>
    <col min="775" max="776" width="6.42578125" style="14" customWidth="1"/>
    <col min="777" max="777" width="1.140625" style="14" customWidth="1"/>
    <col min="778" max="780" width="6.42578125" style="14" customWidth="1"/>
    <col min="781" max="781" width="1" style="14" customWidth="1"/>
    <col min="782" max="782" width="6.42578125" style="14" customWidth="1"/>
    <col min="783" max="784" width="6.28515625" style="14" customWidth="1"/>
    <col min="785" max="785" width="1.140625" style="14" customWidth="1"/>
    <col min="786" max="788" width="6.42578125" style="14" customWidth="1"/>
    <col min="789" max="789" width="1.5703125" style="14" customWidth="1"/>
    <col min="790" max="790" width="7.28515625" style="14" customWidth="1"/>
    <col min="791" max="792" width="6.7109375" style="14" customWidth="1"/>
    <col min="793" max="793" width="1.5703125" style="14" customWidth="1"/>
    <col min="794" max="794" width="5.5703125" style="14" customWidth="1"/>
    <col min="795" max="796" width="5.28515625" style="14" customWidth="1"/>
    <col min="797" max="1024" width="11.42578125" style="14"/>
    <col min="1025" max="1025" width="9.7109375" style="14" customWidth="1"/>
    <col min="1026" max="1028" width="7.42578125" style="14" customWidth="1"/>
    <col min="1029" max="1029" width="1.140625" style="14" customWidth="1"/>
    <col min="1030" max="1030" width="7.42578125" style="14" customWidth="1"/>
    <col min="1031" max="1032" width="6.42578125" style="14" customWidth="1"/>
    <col min="1033" max="1033" width="1.140625" style="14" customWidth="1"/>
    <col min="1034" max="1036" width="6.42578125" style="14" customWidth="1"/>
    <col min="1037" max="1037" width="1" style="14" customWidth="1"/>
    <col min="1038" max="1038" width="6.42578125" style="14" customWidth="1"/>
    <col min="1039" max="1040" width="6.28515625" style="14" customWidth="1"/>
    <col min="1041" max="1041" width="1.140625" style="14" customWidth="1"/>
    <col min="1042" max="1044" width="6.42578125" style="14" customWidth="1"/>
    <col min="1045" max="1045" width="1.5703125" style="14" customWidth="1"/>
    <col min="1046" max="1046" width="7.28515625" style="14" customWidth="1"/>
    <col min="1047" max="1048" width="6.7109375" style="14" customWidth="1"/>
    <col min="1049" max="1049" width="1.5703125" style="14" customWidth="1"/>
    <col min="1050" max="1050" width="5.5703125" style="14" customWidth="1"/>
    <col min="1051" max="1052" width="5.28515625" style="14" customWidth="1"/>
    <col min="1053" max="1280" width="11.42578125" style="14"/>
    <col min="1281" max="1281" width="9.7109375" style="14" customWidth="1"/>
    <col min="1282" max="1284" width="7.42578125" style="14" customWidth="1"/>
    <col min="1285" max="1285" width="1.140625" style="14" customWidth="1"/>
    <col min="1286" max="1286" width="7.42578125" style="14" customWidth="1"/>
    <col min="1287" max="1288" width="6.42578125" style="14" customWidth="1"/>
    <col min="1289" max="1289" width="1.140625" style="14" customWidth="1"/>
    <col min="1290" max="1292" width="6.42578125" style="14" customWidth="1"/>
    <col min="1293" max="1293" width="1" style="14" customWidth="1"/>
    <col min="1294" max="1294" width="6.42578125" style="14" customWidth="1"/>
    <col min="1295" max="1296" width="6.28515625" style="14" customWidth="1"/>
    <col min="1297" max="1297" width="1.140625" style="14" customWidth="1"/>
    <col min="1298" max="1300" width="6.42578125" style="14" customWidth="1"/>
    <col min="1301" max="1301" width="1.5703125" style="14" customWidth="1"/>
    <col min="1302" max="1302" width="7.28515625" style="14" customWidth="1"/>
    <col min="1303" max="1304" width="6.7109375" style="14" customWidth="1"/>
    <col min="1305" max="1305" width="1.5703125" style="14" customWidth="1"/>
    <col min="1306" max="1306" width="5.5703125" style="14" customWidth="1"/>
    <col min="1307" max="1308" width="5.28515625" style="14" customWidth="1"/>
    <col min="1309" max="1536" width="11.42578125" style="14"/>
    <col min="1537" max="1537" width="9.7109375" style="14" customWidth="1"/>
    <col min="1538" max="1540" width="7.42578125" style="14" customWidth="1"/>
    <col min="1541" max="1541" width="1.140625" style="14" customWidth="1"/>
    <col min="1542" max="1542" width="7.42578125" style="14" customWidth="1"/>
    <col min="1543" max="1544" width="6.42578125" style="14" customWidth="1"/>
    <col min="1545" max="1545" width="1.140625" style="14" customWidth="1"/>
    <col min="1546" max="1548" width="6.42578125" style="14" customWidth="1"/>
    <col min="1549" max="1549" width="1" style="14" customWidth="1"/>
    <col min="1550" max="1550" width="6.42578125" style="14" customWidth="1"/>
    <col min="1551" max="1552" width="6.28515625" style="14" customWidth="1"/>
    <col min="1553" max="1553" width="1.140625" style="14" customWidth="1"/>
    <col min="1554" max="1556" width="6.42578125" style="14" customWidth="1"/>
    <col min="1557" max="1557" width="1.5703125" style="14" customWidth="1"/>
    <col min="1558" max="1558" width="7.28515625" style="14" customWidth="1"/>
    <col min="1559" max="1560" width="6.7109375" style="14" customWidth="1"/>
    <col min="1561" max="1561" width="1.5703125" style="14" customWidth="1"/>
    <col min="1562" max="1562" width="5.5703125" style="14" customWidth="1"/>
    <col min="1563" max="1564" width="5.28515625" style="14" customWidth="1"/>
    <col min="1565" max="1792" width="11.42578125" style="14"/>
    <col min="1793" max="1793" width="9.7109375" style="14" customWidth="1"/>
    <col min="1794" max="1796" width="7.42578125" style="14" customWidth="1"/>
    <col min="1797" max="1797" width="1.140625" style="14" customWidth="1"/>
    <col min="1798" max="1798" width="7.42578125" style="14" customWidth="1"/>
    <col min="1799" max="1800" width="6.42578125" style="14" customWidth="1"/>
    <col min="1801" max="1801" width="1.140625" style="14" customWidth="1"/>
    <col min="1802" max="1804" width="6.42578125" style="14" customWidth="1"/>
    <col min="1805" max="1805" width="1" style="14" customWidth="1"/>
    <col min="1806" max="1806" width="6.42578125" style="14" customWidth="1"/>
    <col min="1807" max="1808" width="6.28515625" style="14" customWidth="1"/>
    <col min="1809" max="1809" width="1.140625" style="14" customWidth="1"/>
    <col min="1810" max="1812" width="6.42578125" style="14" customWidth="1"/>
    <col min="1813" max="1813" width="1.5703125" style="14" customWidth="1"/>
    <col min="1814" max="1814" width="7.28515625" style="14" customWidth="1"/>
    <col min="1815" max="1816" width="6.7109375" style="14" customWidth="1"/>
    <col min="1817" max="1817" width="1.5703125" style="14" customWidth="1"/>
    <col min="1818" max="1818" width="5.5703125" style="14" customWidth="1"/>
    <col min="1819" max="1820" width="5.28515625" style="14" customWidth="1"/>
    <col min="1821" max="2048" width="11.42578125" style="14"/>
    <col min="2049" max="2049" width="9.7109375" style="14" customWidth="1"/>
    <col min="2050" max="2052" width="7.42578125" style="14" customWidth="1"/>
    <col min="2053" max="2053" width="1.140625" style="14" customWidth="1"/>
    <col min="2054" max="2054" width="7.42578125" style="14" customWidth="1"/>
    <col min="2055" max="2056" width="6.42578125" style="14" customWidth="1"/>
    <col min="2057" max="2057" width="1.140625" style="14" customWidth="1"/>
    <col min="2058" max="2060" width="6.42578125" style="14" customWidth="1"/>
    <col min="2061" max="2061" width="1" style="14" customWidth="1"/>
    <col min="2062" max="2062" width="6.42578125" style="14" customWidth="1"/>
    <col min="2063" max="2064" width="6.28515625" style="14" customWidth="1"/>
    <col min="2065" max="2065" width="1.140625" style="14" customWidth="1"/>
    <col min="2066" max="2068" width="6.42578125" style="14" customWidth="1"/>
    <col min="2069" max="2069" width="1.5703125" style="14" customWidth="1"/>
    <col min="2070" max="2070" width="7.28515625" style="14" customWidth="1"/>
    <col min="2071" max="2072" width="6.7109375" style="14" customWidth="1"/>
    <col min="2073" max="2073" width="1.5703125" style="14" customWidth="1"/>
    <col min="2074" max="2074" width="5.5703125" style="14" customWidth="1"/>
    <col min="2075" max="2076" width="5.28515625" style="14" customWidth="1"/>
    <col min="2077" max="2304" width="11.42578125" style="14"/>
    <col min="2305" max="2305" width="9.7109375" style="14" customWidth="1"/>
    <col min="2306" max="2308" width="7.42578125" style="14" customWidth="1"/>
    <col min="2309" max="2309" width="1.140625" style="14" customWidth="1"/>
    <col min="2310" max="2310" width="7.42578125" style="14" customWidth="1"/>
    <col min="2311" max="2312" width="6.42578125" style="14" customWidth="1"/>
    <col min="2313" max="2313" width="1.140625" style="14" customWidth="1"/>
    <col min="2314" max="2316" width="6.42578125" style="14" customWidth="1"/>
    <col min="2317" max="2317" width="1" style="14" customWidth="1"/>
    <col min="2318" max="2318" width="6.42578125" style="14" customWidth="1"/>
    <col min="2319" max="2320" width="6.28515625" style="14" customWidth="1"/>
    <col min="2321" max="2321" width="1.140625" style="14" customWidth="1"/>
    <col min="2322" max="2324" width="6.42578125" style="14" customWidth="1"/>
    <col min="2325" max="2325" width="1.5703125" style="14" customWidth="1"/>
    <col min="2326" max="2326" width="7.28515625" style="14" customWidth="1"/>
    <col min="2327" max="2328" width="6.7109375" style="14" customWidth="1"/>
    <col min="2329" max="2329" width="1.5703125" style="14" customWidth="1"/>
    <col min="2330" max="2330" width="5.5703125" style="14" customWidth="1"/>
    <col min="2331" max="2332" width="5.28515625" style="14" customWidth="1"/>
    <col min="2333" max="2560" width="11.42578125" style="14"/>
    <col min="2561" max="2561" width="9.7109375" style="14" customWidth="1"/>
    <col min="2562" max="2564" width="7.42578125" style="14" customWidth="1"/>
    <col min="2565" max="2565" width="1.140625" style="14" customWidth="1"/>
    <col min="2566" max="2566" width="7.42578125" style="14" customWidth="1"/>
    <col min="2567" max="2568" width="6.42578125" style="14" customWidth="1"/>
    <col min="2569" max="2569" width="1.140625" style="14" customWidth="1"/>
    <col min="2570" max="2572" width="6.42578125" style="14" customWidth="1"/>
    <col min="2573" max="2573" width="1" style="14" customWidth="1"/>
    <col min="2574" max="2574" width="6.42578125" style="14" customWidth="1"/>
    <col min="2575" max="2576" width="6.28515625" style="14" customWidth="1"/>
    <col min="2577" max="2577" width="1.140625" style="14" customWidth="1"/>
    <col min="2578" max="2580" width="6.42578125" style="14" customWidth="1"/>
    <col min="2581" max="2581" width="1.5703125" style="14" customWidth="1"/>
    <col min="2582" max="2582" width="7.28515625" style="14" customWidth="1"/>
    <col min="2583" max="2584" width="6.7109375" style="14" customWidth="1"/>
    <col min="2585" max="2585" width="1.5703125" style="14" customWidth="1"/>
    <col min="2586" max="2586" width="5.5703125" style="14" customWidth="1"/>
    <col min="2587" max="2588" width="5.28515625" style="14" customWidth="1"/>
    <col min="2589" max="2816" width="11.42578125" style="14"/>
    <col min="2817" max="2817" width="9.7109375" style="14" customWidth="1"/>
    <col min="2818" max="2820" width="7.42578125" style="14" customWidth="1"/>
    <col min="2821" max="2821" width="1.140625" style="14" customWidth="1"/>
    <col min="2822" max="2822" width="7.42578125" style="14" customWidth="1"/>
    <col min="2823" max="2824" width="6.42578125" style="14" customWidth="1"/>
    <col min="2825" max="2825" width="1.140625" style="14" customWidth="1"/>
    <col min="2826" max="2828" width="6.42578125" style="14" customWidth="1"/>
    <col min="2829" max="2829" width="1" style="14" customWidth="1"/>
    <col min="2830" max="2830" width="6.42578125" style="14" customWidth="1"/>
    <col min="2831" max="2832" width="6.28515625" style="14" customWidth="1"/>
    <col min="2833" max="2833" width="1.140625" style="14" customWidth="1"/>
    <col min="2834" max="2836" width="6.42578125" style="14" customWidth="1"/>
    <col min="2837" max="2837" width="1.5703125" style="14" customWidth="1"/>
    <col min="2838" max="2838" width="7.28515625" style="14" customWidth="1"/>
    <col min="2839" max="2840" width="6.7109375" style="14" customWidth="1"/>
    <col min="2841" max="2841" width="1.5703125" style="14" customWidth="1"/>
    <col min="2842" max="2842" width="5.5703125" style="14" customWidth="1"/>
    <col min="2843" max="2844" width="5.28515625" style="14" customWidth="1"/>
    <col min="2845" max="3072" width="11.42578125" style="14"/>
    <col min="3073" max="3073" width="9.7109375" style="14" customWidth="1"/>
    <col min="3074" max="3076" width="7.42578125" style="14" customWidth="1"/>
    <col min="3077" max="3077" width="1.140625" style="14" customWidth="1"/>
    <col min="3078" max="3078" width="7.42578125" style="14" customWidth="1"/>
    <col min="3079" max="3080" width="6.42578125" style="14" customWidth="1"/>
    <col min="3081" max="3081" width="1.140625" style="14" customWidth="1"/>
    <col min="3082" max="3084" width="6.42578125" style="14" customWidth="1"/>
    <col min="3085" max="3085" width="1" style="14" customWidth="1"/>
    <col min="3086" max="3086" width="6.42578125" style="14" customWidth="1"/>
    <col min="3087" max="3088" width="6.28515625" style="14" customWidth="1"/>
    <col min="3089" max="3089" width="1.140625" style="14" customWidth="1"/>
    <col min="3090" max="3092" width="6.42578125" style="14" customWidth="1"/>
    <col min="3093" max="3093" width="1.5703125" style="14" customWidth="1"/>
    <col min="3094" max="3094" width="7.28515625" style="14" customWidth="1"/>
    <col min="3095" max="3096" width="6.7109375" style="14" customWidth="1"/>
    <col min="3097" max="3097" width="1.5703125" style="14" customWidth="1"/>
    <col min="3098" max="3098" width="5.5703125" style="14" customWidth="1"/>
    <col min="3099" max="3100" width="5.28515625" style="14" customWidth="1"/>
    <col min="3101" max="3328" width="11.42578125" style="14"/>
    <col min="3329" max="3329" width="9.7109375" style="14" customWidth="1"/>
    <col min="3330" max="3332" width="7.42578125" style="14" customWidth="1"/>
    <col min="3333" max="3333" width="1.140625" style="14" customWidth="1"/>
    <col min="3334" max="3334" width="7.42578125" style="14" customWidth="1"/>
    <col min="3335" max="3336" width="6.42578125" style="14" customWidth="1"/>
    <col min="3337" max="3337" width="1.140625" style="14" customWidth="1"/>
    <col min="3338" max="3340" width="6.42578125" style="14" customWidth="1"/>
    <col min="3341" max="3341" width="1" style="14" customWidth="1"/>
    <col min="3342" max="3342" width="6.42578125" style="14" customWidth="1"/>
    <col min="3343" max="3344" width="6.28515625" style="14" customWidth="1"/>
    <col min="3345" max="3345" width="1.140625" style="14" customWidth="1"/>
    <col min="3346" max="3348" width="6.42578125" style="14" customWidth="1"/>
    <col min="3349" max="3349" width="1.5703125" style="14" customWidth="1"/>
    <col min="3350" max="3350" width="7.28515625" style="14" customWidth="1"/>
    <col min="3351" max="3352" width="6.7109375" style="14" customWidth="1"/>
    <col min="3353" max="3353" width="1.5703125" style="14" customWidth="1"/>
    <col min="3354" max="3354" width="5.5703125" style="14" customWidth="1"/>
    <col min="3355" max="3356" width="5.28515625" style="14" customWidth="1"/>
    <col min="3357" max="3584" width="11.42578125" style="14"/>
    <col min="3585" max="3585" width="9.7109375" style="14" customWidth="1"/>
    <col min="3586" max="3588" width="7.42578125" style="14" customWidth="1"/>
    <col min="3589" max="3589" width="1.140625" style="14" customWidth="1"/>
    <col min="3590" max="3590" width="7.42578125" style="14" customWidth="1"/>
    <col min="3591" max="3592" width="6.42578125" style="14" customWidth="1"/>
    <col min="3593" max="3593" width="1.140625" style="14" customWidth="1"/>
    <col min="3594" max="3596" width="6.42578125" style="14" customWidth="1"/>
    <col min="3597" max="3597" width="1" style="14" customWidth="1"/>
    <col min="3598" max="3598" width="6.42578125" style="14" customWidth="1"/>
    <col min="3599" max="3600" width="6.28515625" style="14" customWidth="1"/>
    <col min="3601" max="3601" width="1.140625" style="14" customWidth="1"/>
    <col min="3602" max="3604" width="6.42578125" style="14" customWidth="1"/>
    <col min="3605" max="3605" width="1.5703125" style="14" customWidth="1"/>
    <col min="3606" max="3606" width="7.28515625" style="14" customWidth="1"/>
    <col min="3607" max="3608" width="6.7109375" style="14" customWidth="1"/>
    <col min="3609" max="3609" width="1.5703125" style="14" customWidth="1"/>
    <col min="3610" max="3610" width="5.5703125" style="14" customWidth="1"/>
    <col min="3611" max="3612" width="5.28515625" style="14" customWidth="1"/>
    <col min="3613" max="3840" width="11.42578125" style="14"/>
    <col min="3841" max="3841" width="9.7109375" style="14" customWidth="1"/>
    <col min="3842" max="3844" width="7.42578125" style="14" customWidth="1"/>
    <col min="3845" max="3845" width="1.140625" style="14" customWidth="1"/>
    <col min="3846" max="3846" width="7.42578125" style="14" customWidth="1"/>
    <col min="3847" max="3848" width="6.42578125" style="14" customWidth="1"/>
    <col min="3849" max="3849" width="1.140625" style="14" customWidth="1"/>
    <col min="3850" max="3852" width="6.42578125" style="14" customWidth="1"/>
    <col min="3853" max="3853" width="1" style="14" customWidth="1"/>
    <col min="3854" max="3854" width="6.42578125" style="14" customWidth="1"/>
    <col min="3855" max="3856" width="6.28515625" style="14" customWidth="1"/>
    <col min="3857" max="3857" width="1.140625" style="14" customWidth="1"/>
    <col min="3858" max="3860" width="6.42578125" style="14" customWidth="1"/>
    <col min="3861" max="3861" width="1.5703125" style="14" customWidth="1"/>
    <col min="3862" max="3862" width="7.28515625" style="14" customWidth="1"/>
    <col min="3863" max="3864" width="6.7109375" style="14" customWidth="1"/>
    <col min="3865" max="3865" width="1.5703125" style="14" customWidth="1"/>
    <col min="3866" max="3866" width="5.5703125" style="14" customWidth="1"/>
    <col min="3867" max="3868" width="5.28515625" style="14" customWidth="1"/>
    <col min="3869" max="4096" width="11.42578125" style="14"/>
    <col min="4097" max="4097" width="9.7109375" style="14" customWidth="1"/>
    <col min="4098" max="4100" width="7.42578125" style="14" customWidth="1"/>
    <col min="4101" max="4101" width="1.140625" style="14" customWidth="1"/>
    <col min="4102" max="4102" width="7.42578125" style="14" customWidth="1"/>
    <col min="4103" max="4104" width="6.42578125" style="14" customWidth="1"/>
    <col min="4105" max="4105" width="1.140625" style="14" customWidth="1"/>
    <col min="4106" max="4108" width="6.42578125" style="14" customWidth="1"/>
    <col min="4109" max="4109" width="1" style="14" customWidth="1"/>
    <col min="4110" max="4110" width="6.42578125" style="14" customWidth="1"/>
    <col min="4111" max="4112" width="6.28515625" style="14" customWidth="1"/>
    <col min="4113" max="4113" width="1.140625" style="14" customWidth="1"/>
    <col min="4114" max="4116" width="6.42578125" style="14" customWidth="1"/>
    <col min="4117" max="4117" width="1.5703125" style="14" customWidth="1"/>
    <col min="4118" max="4118" width="7.28515625" style="14" customWidth="1"/>
    <col min="4119" max="4120" width="6.7109375" style="14" customWidth="1"/>
    <col min="4121" max="4121" width="1.5703125" style="14" customWidth="1"/>
    <col min="4122" max="4122" width="5.5703125" style="14" customWidth="1"/>
    <col min="4123" max="4124" width="5.28515625" style="14" customWidth="1"/>
    <col min="4125" max="4352" width="11.42578125" style="14"/>
    <col min="4353" max="4353" width="9.7109375" style="14" customWidth="1"/>
    <col min="4354" max="4356" width="7.42578125" style="14" customWidth="1"/>
    <col min="4357" max="4357" width="1.140625" style="14" customWidth="1"/>
    <col min="4358" max="4358" width="7.42578125" style="14" customWidth="1"/>
    <col min="4359" max="4360" width="6.42578125" style="14" customWidth="1"/>
    <col min="4361" max="4361" width="1.140625" style="14" customWidth="1"/>
    <col min="4362" max="4364" width="6.42578125" style="14" customWidth="1"/>
    <col min="4365" max="4365" width="1" style="14" customWidth="1"/>
    <col min="4366" max="4366" width="6.42578125" style="14" customWidth="1"/>
    <col min="4367" max="4368" width="6.28515625" style="14" customWidth="1"/>
    <col min="4369" max="4369" width="1.140625" style="14" customWidth="1"/>
    <col min="4370" max="4372" width="6.42578125" style="14" customWidth="1"/>
    <col min="4373" max="4373" width="1.5703125" style="14" customWidth="1"/>
    <col min="4374" max="4374" width="7.28515625" style="14" customWidth="1"/>
    <col min="4375" max="4376" width="6.7109375" style="14" customWidth="1"/>
    <col min="4377" max="4377" width="1.5703125" style="14" customWidth="1"/>
    <col min="4378" max="4378" width="5.5703125" style="14" customWidth="1"/>
    <col min="4379" max="4380" width="5.28515625" style="14" customWidth="1"/>
    <col min="4381" max="4608" width="11.42578125" style="14"/>
    <col min="4609" max="4609" width="9.7109375" style="14" customWidth="1"/>
    <col min="4610" max="4612" width="7.42578125" style="14" customWidth="1"/>
    <col min="4613" max="4613" width="1.140625" style="14" customWidth="1"/>
    <col min="4614" max="4614" width="7.42578125" style="14" customWidth="1"/>
    <col min="4615" max="4616" width="6.42578125" style="14" customWidth="1"/>
    <col min="4617" max="4617" width="1.140625" style="14" customWidth="1"/>
    <col min="4618" max="4620" width="6.42578125" style="14" customWidth="1"/>
    <col min="4621" max="4621" width="1" style="14" customWidth="1"/>
    <col min="4622" max="4622" width="6.42578125" style="14" customWidth="1"/>
    <col min="4623" max="4624" width="6.28515625" style="14" customWidth="1"/>
    <col min="4625" max="4625" width="1.140625" style="14" customWidth="1"/>
    <col min="4626" max="4628" width="6.42578125" style="14" customWidth="1"/>
    <col min="4629" max="4629" width="1.5703125" style="14" customWidth="1"/>
    <col min="4630" max="4630" width="7.28515625" style="14" customWidth="1"/>
    <col min="4631" max="4632" width="6.7109375" style="14" customWidth="1"/>
    <col min="4633" max="4633" width="1.5703125" style="14" customWidth="1"/>
    <col min="4634" max="4634" width="5.5703125" style="14" customWidth="1"/>
    <col min="4635" max="4636" width="5.28515625" style="14" customWidth="1"/>
    <col min="4637" max="4864" width="11.42578125" style="14"/>
    <col min="4865" max="4865" width="9.7109375" style="14" customWidth="1"/>
    <col min="4866" max="4868" width="7.42578125" style="14" customWidth="1"/>
    <col min="4869" max="4869" width="1.140625" style="14" customWidth="1"/>
    <col min="4870" max="4870" width="7.42578125" style="14" customWidth="1"/>
    <col min="4871" max="4872" width="6.42578125" style="14" customWidth="1"/>
    <col min="4873" max="4873" width="1.140625" style="14" customWidth="1"/>
    <col min="4874" max="4876" width="6.42578125" style="14" customWidth="1"/>
    <col min="4877" max="4877" width="1" style="14" customWidth="1"/>
    <col min="4878" max="4878" width="6.42578125" style="14" customWidth="1"/>
    <col min="4879" max="4880" width="6.28515625" style="14" customWidth="1"/>
    <col min="4881" max="4881" width="1.140625" style="14" customWidth="1"/>
    <col min="4882" max="4884" width="6.42578125" style="14" customWidth="1"/>
    <col min="4885" max="4885" width="1.5703125" style="14" customWidth="1"/>
    <col min="4886" max="4886" width="7.28515625" style="14" customWidth="1"/>
    <col min="4887" max="4888" width="6.7109375" style="14" customWidth="1"/>
    <col min="4889" max="4889" width="1.5703125" style="14" customWidth="1"/>
    <col min="4890" max="4890" width="5.5703125" style="14" customWidth="1"/>
    <col min="4891" max="4892" width="5.28515625" style="14" customWidth="1"/>
    <col min="4893" max="5120" width="11.42578125" style="14"/>
    <col min="5121" max="5121" width="9.7109375" style="14" customWidth="1"/>
    <col min="5122" max="5124" width="7.42578125" style="14" customWidth="1"/>
    <col min="5125" max="5125" width="1.140625" style="14" customWidth="1"/>
    <col min="5126" max="5126" width="7.42578125" style="14" customWidth="1"/>
    <col min="5127" max="5128" width="6.42578125" style="14" customWidth="1"/>
    <col min="5129" max="5129" width="1.140625" style="14" customWidth="1"/>
    <col min="5130" max="5132" width="6.42578125" style="14" customWidth="1"/>
    <col min="5133" max="5133" width="1" style="14" customWidth="1"/>
    <col min="5134" max="5134" width="6.42578125" style="14" customWidth="1"/>
    <col min="5135" max="5136" width="6.28515625" style="14" customWidth="1"/>
    <col min="5137" max="5137" width="1.140625" style="14" customWidth="1"/>
    <col min="5138" max="5140" width="6.42578125" style="14" customWidth="1"/>
    <col min="5141" max="5141" width="1.5703125" style="14" customWidth="1"/>
    <col min="5142" max="5142" width="7.28515625" style="14" customWidth="1"/>
    <col min="5143" max="5144" width="6.7109375" style="14" customWidth="1"/>
    <col min="5145" max="5145" width="1.5703125" style="14" customWidth="1"/>
    <col min="5146" max="5146" width="5.5703125" style="14" customWidth="1"/>
    <col min="5147" max="5148" width="5.28515625" style="14" customWidth="1"/>
    <col min="5149" max="5376" width="11.42578125" style="14"/>
    <col min="5377" max="5377" width="9.7109375" style="14" customWidth="1"/>
    <col min="5378" max="5380" width="7.42578125" style="14" customWidth="1"/>
    <col min="5381" max="5381" width="1.140625" style="14" customWidth="1"/>
    <col min="5382" max="5382" width="7.42578125" style="14" customWidth="1"/>
    <col min="5383" max="5384" width="6.42578125" style="14" customWidth="1"/>
    <col min="5385" max="5385" width="1.140625" style="14" customWidth="1"/>
    <col min="5386" max="5388" width="6.42578125" style="14" customWidth="1"/>
    <col min="5389" max="5389" width="1" style="14" customWidth="1"/>
    <col min="5390" max="5390" width="6.42578125" style="14" customWidth="1"/>
    <col min="5391" max="5392" width="6.28515625" style="14" customWidth="1"/>
    <col min="5393" max="5393" width="1.140625" style="14" customWidth="1"/>
    <col min="5394" max="5396" width="6.42578125" style="14" customWidth="1"/>
    <col min="5397" max="5397" width="1.5703125" style="14" customWidth="1"/>
    <col min="5398" max="5398" width="7.28515625" style="14" customWidth="1"/>
    <col min="5399" max="5400" width="6.7109375" style="14" customWidth="1"/>
    <col min="5401" max="5401" width="1.5703125" style="14" customWidth="1"/>
    <col min="5402" max="5402" width="5.5703125" style="14" customWidth="1"/>
    <col min="5403" max="5404" width="5.28515625" style="14" customWidth="1"/>
    <col min="5405" max="5632" width="11.42578125" style="14"/>
    <col min="5633" max="5633" width="9.7109375" style="14" customWidth="1"/>
    <col min="5634" max="5636" width="7.42578125" style="14" customWidth="1"/>
    <col min="5637" max="5637" width="1.140625" style="14" customWidth="1"/>
    <col min="5638" max="5638" width="7.42578125" style="14" customWidth="1"/>
    <col min="5639" max="5640" width="6.42578125" style="14" customWidth="1"/>
    <col min="5641" max="5641" width="1.140625" style="14" customWidth="1"/>
    <col min="5642" max="5644" width="6.42578125" style="14" customWidth="1"/>
    <col min="5645" max="5645" width="1" style="14" customWidth="1"/>
    <col min="5646" max="5646" width="6.42578125" style="14" customWidth="1"/>
    <col min="5647" max="5648" width="6.28515625" style="14" customWidth="1"/>
    <col min="5649" max="5649" width="1.140625" style="14" customWidth="1"/>
    <col min="5650" max="5652" width="6.42578125" style="14" customWidth="1"/>
    <col min="5653" max="5653" width="1.5703125" style="14" customWidth="1"/>
    <col min="5654" max="5654" width="7.28515625" style="14" customWidth="1"/>
    <col min="5655" max="5656" width="6.7109375" style="14" customWidth="1"/>
    <col min="5657" max="5657" width="1.5703125" style="14" customWidth="1"/>
    <col min="5658" max="5658" width="5.5703125" style="14" customWidth="1"/>
    <col min="5659" max="5660" width="5.28515625" style="14" customWidth="1"/>
    <col min="5661" max="5888" width="11.42578125" style="14"/>
    <col min="5889" max="5889" width="9.7109375" style="14" customWidth="1"/>
    <col min="5890" max="5892" width="7.42578125" style="14" customWidth="1"/>
    <col min="5893" max="5893" width="1.140625" style="14" customWidth="1"/>
    <col min="5894" max="5894" width="7.42578125" style="14" customWidth="1"/>
    <col min="5895" max="5896" width="6.42578125" style="14" customWidth="1"/>
    <col min="5897" max="5897" width="1.140625" style="14" customWidth="1"/>
    <col min="5898" max="5900" width="6.42578125" style="14" customWidth="1"/>
    <col min="5901" max="5901" width="1" style="14" customWidth="1"/>
    <col min="5902" max="5902" width="6.42578125" style="14" customWidth="1"/>
    <col min="5903" max="5904" width="6.28515625" style="14" customWidth="1"/>
    <col min="5905" max="5905" width="1.140625" style="14" customWidth="1"/>
    <col min="5906" max="5908" width="6.42578125" style="14" customWidth="1"/>
    <col min="5909" max="5909" width="1.5703125" style="14" customWidth="1"/>
    <col min="5910" max="5910" width="7.28515625" style="14" customWidth="1"/>
    <col min="5911" max="5912" width="6.7109375" style="14" customWidth="1"/>
    <col min="5913" max="5913" width="1.5703125" style="14" customWidth="1"/>
    <col min="5914" max="5914" width="5.5703125" style="14" customWidth="1"/>
    <col min="5915" max="5916" width="5.28515625" style="14" customWidth="1"/>
    <col min="5917" max="6144" width="11.42578125" style="14"/>
    <col min="6145" max="6145" width="9.7109375" style="14" customWidth="1"/>
    <col min="6146" max="6148" width="7.42578125" style="14" customWidth="1"/>
    <col min="6149" max="6149" width="1.140625" style="14" customWidth="1"/>
    <col min="6150" max="6150" width="7.42578125" style="14" customWidth="1"/>
    <col min="6151" max="6152" width="6.42578125" style="14" customWidth="1"/>
    <col min="6153" max="6153" width="1.140625" style="14" customWidth="1"/>
    <col min="6154" max="6156" width="6.42578125" style="14" customWidth="1"/>
    <col min="6157" max="6157" width="1" style="14" customWidth="1"/>
    <col min="6158" max="6158" width="6.42578125" style="14" customWidth="1"/>
    <col min="6159" max="6160" width="6.28515625" style="14" customWidth="1"/>
    <col min="6161" max="6161" width="1.140625" style="14" customWidth="1"/>
    <col min="6162" max="6164" width="6.42578125" style="14" customWidth="1"/>
    <col min="6165" max="6165" width="1.5703125" style="14" customWidth="1"/>
    <col min="6166" max="6166" width="7.28515625" style="14" customWidth="1"/>
    <col min="6167" max="6168" width="6.7109375" style="14" customWidth="1"/>
    <col min="6169" max="6169" width="1.5703125" style="14" customWidth="1"/>
    <col min="6170" max="6170" width="5.5703125" style="14" customWidth="1"/>
    <col min="6171" max="6172" width="5.28515625" style="14" customWidth="1"/>
    <col min="6173" max="6400" width="11.42578125" style="14"/>
    <col min="6401" max="6401" width="9.7109375" style="14" customWidth="1"/>
    <col min="6402" max="6404" width="7.42578125" style="14" customWidth="1"/>
    <col min="6405" max="6405" width="1.140625" style="14" customWidth="1"/>
    <col min="6406" max="6406" width="7.42578125" style="14" customWidth="1"/>
    <col min="6407" max="6408" width="6.42578125" style="14" customWidth="1"/>
    <col min="6409" max="6409" width="1.140625" style="14" customWidth="1"/>
    <col min="6410" max="6412" width="6.42578125" style="14" customWidth="1"/>
    <col min="6413" max="6413" width="1" style="14" customWidth="1"/>
    <col min="6414" max="6414" width="6.42578125" style="14" customWidth="1"/>
    <col min="6415" max="6416" width="6.28515625" style="14" customWidth="1"/>
    <col min="6417" max="6417" width="1.140625" style="14" customWidth="1"/>
    <col min="6418" max="6420" width="6.42578125" style="14" customWidth="1"/>
    <col min="6421" max="6421" width="1.5703125" style="14" customWidth="1"/>
    <col min="6422" max="6422" width="7.28515625" style="14" customWidth="1"/>
    <col min="6423" max="6424" width="6.7109375" style="14" customWidth="1"/>
    <col min="6425" max="6425" width="1.5703125" style="14" customWidth="1"/>
    <col min="6426" max="6426" width="5.5703125" style="14" customWidth="1"/>
    <col min="6427" max="6428" width="5.28515625" style="14" customWidth="1"/>
    <col min="6429" max="6656" width="11.42578125" style="14"/>
    <col min="6657" max="6657" width="9.7109375" style="14" customWidth="1"/>
    <col min="6658" max="6660" width="7.42578125" style="14" customWidth="1"/>
    <col min="6661" max="6661" width="1.140625" style="14" customWidth="1"/>
    <col min="6662" max="6662" width="7.42578125" style="14" customWidth="1"/>
    <col min="6663" max="6664" width="6.42578125" style="14" customWidth="1"/>
    <col min="6665" max="6665" width="1.140625" style="14" customWidth="1"/>
    <col min="6666" max="6668" width="6.42578125" style="14" customWidth="1"/>
    <col min="6669" max="6669" width="1" style="14" customWidth="1"/>
    <col min="6670" max="6670" width="6.42578125" style="14" customWidth="1"/>
    <col min="6671" max="6672" width="6.28515625" style="14" customWidth="1"/>
    <col min="6673" max="6673" width="1.140625" style="14" customWidth="1"/>
    <col min="6674" max="6676" width="6.42578125" style="14" customWidth="1"/>
    <col min="6677" max="6677" width="1.5703125" style="14" customWidth="1"/>
    <col min="6678" max="6678" width="7.28515625" style="14" customWidth="1"/>
    <col min="6679" max="6680" width="6.7109375" style="14" customWidth="1"/>
    <col min="6681" max="6681" width="1.5703125" style="14" customWidth="1"/>
    <col min="6682" max="6682" width="5.5703125" style="14" customWidth="1"/>
    <col min="6683" max="6684" width="5.28515625" style="14" customWidth="1"/>
    <col min="6685" max="6912" width="11.42578125" style="14"/>
    <col min="6913" max="6913" width="9.7109375" style="14" customWidth="1"/>
    <col min="6914" max="6916" width="7.42578125" style="14" customWidth="1"/>
    <col min="6917" max="6917" width="1.140625" style="14" customWidth="1"/>
    <col min="6918" max="6918" width="7.42578125" style="14" customWidth="1"/>
    <col min="6919" max="6920" width="6.42578125" style="14" customWidth="1"/>
    <col min="6921" max="6921" width="1.140625" style="14" customWidth="1"/>
    <col min="6922" max="6924" width="6.42578125" style="14" customWidth="1"/>
    <col min="6925" max="6925" width="1" style="14" customWidth="1"/>
    <col min="6926" max="6926" width="6.42578125" style="14" customWidth="1"/>
    <col min="6927" max="6928" width="6.28515625" style="14" customWidth="1"/>
    <col min="6929" max="6929" width="1.140625" style="14" customWidth="1"/>
    <col min="6930" max="6932" width="6.42578125" style="14" customWidth="1"/>
    <col min="6933" max="6933" width="1.5703125" style="14" customWidth="1"/>
    <col min="6934" max="6934" width="7.28515625" style="14" customWidth="1"/>
    <col min="6935" max="6936" width="6.7109375" style="14" customWidth="1"/>
    <col min="6937" max="6937" width="1.5703125" style="14" customWidth="1"/>
    <col min="6938" max="6938" width="5.5703125" style="14" customWidth="1"/>
    <col min="6939" max="6940" width="5.28515625" style="14" customWidth="1"/>
    <col min="6941" max="7168" width="11.42578125" style="14"/>
    <col min="7169" max="7169" width="9.7109375" style="14" customWidth="1"/>
    <col min="7170" max="7172" width="7.42578125" style="14" customWidth="1"/>
    <col min="7173" max="7173" width="1.140625" style="14" customWidth="1"/>
    <col min="7174" max="7174" width="7.42578125" style="14" customWidth="1"/>
    <col min="7175" max="7176" width="6.42578125" style="14" customWidth="1"/>
    <col min="7177" max="7177" width="1.140625" style="14" customWidth="1"/>
    <col min="7178" max="7180" width="6.42578125" style="14" customWidth="1"/>
    <col min="7181" max="7181" width="1" style="14" customWidth="1"/>
    <col min="7182" max="7182" width="6.42578125" style="14" customWidth="1"/>
    <col min="7183" max="7184" width="6.28515625" style="14" customWidth="1"/>
    <col min="7185" max="7185" width="1.140625" style="14" customWidth="1"/>
    <col min="7186" max="7188" width="6.42578125" style="14" customWidth="1"/>
    <col min="7189" max="7189" width="1.5703125" style="14" customWidth="1"/>
    <col min="7190" max="7190" width="7.28515625" style="14" customWidth="1"/>
    <col min="7191" max="7192" width="6.7109375" style="14" customWidth="1"/>
    <col min="7193" max="7193" width="1.5703125" style="14" customWidth="1"/>
    <col min="7194" max="7194" width="5.5703125" style="14" customWidth="1"/>
    <col min="7195" max="7196" width="5.28515625" style="14" customWidth="1"/>
    <col min="7197" max="7424" width="11.42578125" style="14"/>
    <col min="7425" max="7425" width="9.7109375" style="14" customWidth="1"/>
    <col min="7426" max="7428" width="7.42578125" style="14" customWidth="1"/>
    <col min="7429" max="7429" width="1.140625" style="14" customWidth="1"/>
    <col min="7430" max="7430" width="7.42578125" style="14" customWidth="1"/>
    <col min="7431" max="7432" width="6.42578125" style="14" customWidth="1"/>
    <col min="7433" max="7433" width="1.140625" style="14" customWidth="1"/>
    <col min="7434" max="7436" width="6.42578125" style="14" customWidth="1"/>
    <col min="7437" max="7437" width="1" style="14" customWidth="1"/>
    <col min="7438" max="7438" width="6.42578125" style="14" customWidth="1"/>
    <col min="7439" max="7440" width="6.28515625" style="14" customWidth="1"/>
    <col min="7441" max="7441" width="1.140625" style="14" customWidth="1"/>
    <col min="7442" max="7444" width="6.42578125" style="14" customWidth="1"/>
    <col min="7445" max="7445" width="1.5703125" style="14" customWidth="1"/>
    <col min="7446" max="7446" width="7.28515625" style="14" customWidth="1"/>
    <col min="7447" max="7448" width="6.7109375" style="14" customWidth="1"/>
    <col min="7449" max="7449" width="1.5703125" style="14" customWidth="1"/>
    <col min="7450" max="7450" width="5.5703125" style="14" customWidth="1"/>
    <col min="7451" max="7452" width="5.28515625" style="14" customWidth="1"/>
    <col min="7453" max="7680" width="11.42578125" style="14"/>
    <col min="7681" max="7681" width="9.7109375" style="14" customWidth="1"/>
    <col min="7682" max="7684" width="7.42578125" style="14" customWidth="1"/>
    <col min="7685" max="7685" width="1.140625" style="14" customWidth="1"/>
    <col min="7686" max="7686" width="7.42578125" style="14" customWidth="1"/>
    <col min="7687" max="7688" width="6.42578125" style="14" customWidth="1"/>
    <col min="7689" max="7689" width="1.140625" style="14" customWidth="1"/>
    <col min="7690" max="7692" width="6.42578125" style="14" customWidth="1"/>
    <col min="7693" max="7693" width="1" style="14" customWidth="1"/>
    <col min="7694" max="7694" width="6.42578125" style="14" customWidth="1"/>
    <col min="7695" max="7696" width="6.28515625" style="14" customWidth="1"/>
    <col min="7697" max="7697" width="1.140625" style="14" customWidth="1"/>
    <col min="7698" max="7700" width="6.42578125" style="14" customWidth="1"/>
    <col min="7701" max="7701" width="1.5703125" style="14" customWidth="1"/>
    <col min="7702" max="7702" width="7.28515625" style="14" customWidth="1"/>
    <col min="7703" max="7704" width="6.7109375" style="14" customWidth="1"/>
    <col min="7705" max="7705" width="1.5703125" style="14" customWidth="1"/>
    <col min="7706" max="7706" width="5.5703125" style="14" customWidth="1"/>
    <col min="7707" max="7708" width="5.28515625" style="14" customWidth="1"/>
    <col min="7709" max="7936" width="11.42578125" style="14"/>
    <col min="7937" max="7937" width="9.7109375" style="14" customWidth="1"/>
    <col min="7938" max="7940" width="7.42578125" style="14" customWidth="1"/>
    <col min="7941" max="7941" width="1.140625" style="14" customWidth="1"/>
    <col min="7942" max="7942" width="7.42578125" style="14" customWidth="1"/>
    <col min="7943" max="7944" width="6.42578125" style="14" customWidth="1"/>
    <col min="7945" max="7945" width="1.140625" style="14" customWidth="1"/>
    <col min="7946" max="7948" width="6.42578125" style="14" customWidth="1"/>
    <col min="7949" max="7949" width="1" style="14" customWidth="1"/>
    <col min="7950" max="7950" width="6.42578125" style="14" customWidth="1"/>
    <col min="7951" max="7952" width="6.28515625" style="14" customWidth="1"/>
    <col min="7953" max="7953" width="1.140625" style="14" customWidth="1"/>
    <col min="7954" max="7956" width="6.42578125" style="14" customWidth="1"/>
    <col min="7957" max="7957" width="1.5703125" style="14" customWidth="1"/>
    <col min="7958" max="7958" width="7.28515625" style="14" customWidth="1"/>
    <col min="7959" max="7960" width="6.7109375" style="14" customWidth="1"/>
    <col min="7961" max="7961" width="1.5703125" style="14" customWidth="1"/>
    <col min="7962" max="7962" width="5.5703125" style="14" customWidth="1"/>
    <col min="7963" max="7964" width="5.28515625" style="14" customWidth="1"/>
    <col min="7965" max="8192" width="11.42578125" style="14"/>
    <col min="8193" max="8193" width="9.7109375" style="14" customWidth="1"/>
    <col min="8194" max="8196" width="7.42578125" style="14" customWidth="1"/>
    <col min="8197" max="8197" width="1.140625" style="14" customWidth="1"/>
    <col min="8198" max="8198" width="7.42578125" style="14" customWidth="1"/>
    <col min="8199" max="8200" width="6.42578125" style="14" customWidth="1"/>
    <col min="8201" max="8201" width="1.140625" style="14" customWidth="1"/>
    <col min="8202" max="8204" width="6.42578125" style="14" customWidth="1"/>
    <col min="8205" max="8205" width="1" style="14" customWidth="1"/>
    <col min="8206" max="8206" width="6.42578125" style="14" customWidth="1"/>
    <col min="8207" max="8208" width="6.28515625" style="14" customWidth="1"/>
    <col min="8209" max="8209" width="1.140625" style="14" customWidth="1"/>
    <col min="8210" max="8212" width="6.42578125" style="14" customWidth="1"/>
    <col min="8213" max="8213" width="1.5703125" style="14" customWidth="1"/>
    <col min="8214" max="8214" width="7.28515625" style="14" customWidth="1"/>
    <col min="8215" max="8216" width="6.7109375" style="14" customWidth="1"/>
    <col min="8217" max="8217" width="1.5703125" style="14" customWidth="1"/>
    <col min="8218" max="8218" width="5.5703125" style="14" customWidth="1"/>
    <col min="8219" max="8220" width="5.28515625" style="14" customWidth="1"/>
    <col min="8221" max="8448" width="11.42578125" style="14"/>
    <col min="8449" max="8449" width="9.7109375" style="14" customWidth="1"/>
    <col min="8450" max="8452" width="7.42578125" style="14" customWidth="1"/>
    <col min="8453" max="8453" width="1.140625" style="14" customWidth="1"/>
    <col min="8454" max="8454" width="7.42578125" style="14" customWidth="1"/>
    <col min="8455" max="8456" width="6.42578125" style="14" customWidth="1"/>
    <col min="8457" max="8457" width="1.140625" style="14" customWidth="1"/>
    <col min="8458" max="8460" width="6.42578125" style="14" customWidth="1"/>
    <col min="8461" max="8461" width="1" style="14" customWidth="1"/>
    <col min="8462" max="8462" width="6.42578125" style="14" customWidth="1"/>
    <col min="8463" max="8464" width="6.28515625" style="14" customWidth="1"/>
    <col min="8465" max="8465" width="1.140625" style="14" customWidth="1"/>
    <col min="8466" max="8468" width="6.42578125" style="14" customWidth="1"/>
    <col min="8469" max="8469" width="1.5703125" style="14" customWidth="1"/>
    <col min="8470" max="8470" width="7.28515625" style="14" customWidth="1"/>
    <col min="8471" max="8472" width="6.7109375" style="14" customWidth="1"/>
    <col min="8473" max="8473" width="1.5703125" style="14" customWidth="1"/>
    <col min="8474" max="8474" width="5.5703125" style="14" customWidth="1"/>
    <col min="8475" max="8476" width="5.28515625" style="14" customWidth="1"/>
    <col min="8477" max="8704" width="11.42578125" style="14"/>
    <col min="8705" max="8705" width="9.7109375" style="14" customWidth="1"/>
    <col min="8706" max="8708" width="7.42578125" style="14" customWidth="1"/>
    <col min="8709" max="8709" width="1.140625" style="14" customWidth="1"/>
    <col min="8710" max="8710" width="7.42578125" style="14" customWidth="1"/>
    <col min="8711" max="8712" width="6.42578125" style="14" customWidth="1"/>
    <col min="8713" max="8713" width="1.140625" style="14" customWidth="1"/>
    <col min="8714" max="8716" width="6.42578125" style="14" customWidth="1"/>
    <col min="8717" max="8717" width="1" style="14" customWidth="1"/>
    <col min="8718" max="8718" width="6.42578125" style="14" customWidth="1"/>
    <col min="8719" max="8720" width="6.28515625" style="14" customWidth="1"/>
    <col min="8721" max="8721" width="1.140625" style="14" customWidth="1"/>
    <col min="8722" max="8724" width="6.42578125" style="14" customWidth="1"/>
    <col min="8725" max="8725" width="1.5703125" style="14" customWidth="1"/>
    <col min="8726" max="8726" width="7.28515625" style="14" customWidth="1"/>
    <col min="8727" max="8728" width="6.7109375" style="14" customWidth="1"/>
    <col min="8729" max="8729" width="1.5703125" style="14" customWidth="1"/>
    <col min="8730" max="8730" width="5.5703125" style="14" customWidth="1"/>
    <col min="8731" max="8732" width="5.28515625" style="14" customWidth="1"/>
    <col min="8733" max="8960" width="11.42578125" style="14"/>
    <col min="8961" max="8961" width="9.7109375" style="14" customWidth="1"/>
    <col min="8962" max="8964" width="7.42578125" style="14" customWidth="1"/>
    <col min="8965" max="8965" width="1.140625" style="14" customWidth="1"/>
    <col min="8966" max="8966" width="7.42578125" style="14" customWidth="1"/>
    <col min="8967" max="8968" width="6.42578125" style="14" customWidth="1"/>
    <col min="8969" max="8969" width="1.140625" style="14" customWidth="1"/>
    <col min="8970" max="8972" width="6.42578125" style="14" customWidth="1"/>
    <col min="8973" max="8973" width="1" style="14" customWidth="1"/>
    <col min="8974" max="8974" width="6.42578125" style="14" customWidth="1"/>
    <col min="8975" max="8976" width="6.28515625" style="14" customWidth="1"/>
    <col min="8977" max="8977" width="1.140625" style="14" customWidth="1"/>
    <col min="8978" max="8980" width="6.42578125" style="14" customWidth="1"/>
    <col min="8981" max="8981" width="1.5703125" style="14" customWidth="1"/>
    <col min="8982" max="8982" width="7.28515625" style="14" customWidth="1"/>
    <col min="8983" max="8984" width="6.7109375" style="14" customWidth="1"/>
    <col min="8985" max="8985" width="1.5703125" style="14" customWidth="1"/>
    <col min="8986" max="8986" width="5.5703125" style="14" customWidth="1"/>
    <col min="8987" max="8988" width="5.28515625" style="14" customWidth="1"/>
    <col min="8989" max="9216" width="11.42578125" style="14"/>
    <col min="9217" max="9217" width="9.7109375" style="14" customWidth="1"/>
    <col min="9218" max="9220" width="7.42578125" style="14" customWidth="1"/>
    <col min="9221" max="9221" width="1.140625" style="14" customWidth="1"/>
    <col min="9222" max="9222" width="7.42578125" style="14" customWidth="1"/>
    <col min="9223" max="9224" width="6.42578125" style="14" customWidth="1"/>
    <col min="9225" max="9225" width="1.140625" style="14" customWidth="1"/>
    <col min="9226" max="9228" width="6.42578125" style="14" customWidth="1"/>
    <col min="9229" max="9229" width="1" style="14" customWidth="1"/>
    <col min="9230" max="9230" width="6.42578125" style="14" customWidth="1"/>
    <col min="9231" max="9232" width="6.28515625" style="14" customWidth="1"/>
    <col min="9233" max="9233" width="1.140625" style="14" customWidth="1"/>
    <col min="9234" max="9236" width="6.42578125" style="14" customWidth="1"/>
    <col min="9237" max="9237" width="1.5703125" style="14" customWidth="1"/>
    <col min="9238" max="9238" width="7.28515625" style="14" customWidth="1"/>
    <col min="9239" max="9240" width="6.7109375" style="14" customWidth="1"/>
    <col min="9241" max="9241" width="1.5703125" style="14" customWidth="1"/>
    <col min="9242" max="9242" width="5.5703125" style="14" customWidth="1"/>
    <col min="9243" max="9244" width="5.28515625" style="14" customWidth="1"/>
    <col min="9245" max="9472" width="11.42578125" style="14"/>
    <col min="9473" max="9473" width="9.7109375" style="14" customWidth="1"/>
    <col min="9474" max="9476" width="7.42578125" style="14" customWidth="1"/>
    <col min="9477" max="9477" width="1.140625" style="14" customWidth="1"/>
    <col min="9478" max="9478" width="7.42578125" style="14" customWidth="1"/>
    <col min="9479" max="9480" width="6.42578125" style="14" customWidth="1"/>
    <col min="9481" max="9481" width="1.140625" style="14" customWidth="1"/>
    <col min="9482" max="9484" width="6.42578125" style="14" customWidth="1"/>
    <col min="9485" max="9485" width="1" style="14" customWidth="1"/>
    <col min="9486" max="9486" width="6.42578125" style="14" customWidth="1"/>
    <col min="9487" max="9488" width="6.28515625" style="14" customWidth="1"/>
    <col min="9489" max="9489" width="1.140625" style="14" customWidth="1"/>
    <col min="9490" max="9492" width="6.42578125" style="14" customWidth="1"/>
    <col min="9493" max="9493" width="1.5703125" style="14" customWidth="1"/>
    <col min="9494" max="9494" width="7.28515625" style="14" customWidth="1"/>
    <col min="9495" max="9496" width="6.7109375" style="14" customWidth="1"/>
    <col min="9497" max="9497" width="1.5703125" style="14" customWidth="1"/>
    <col min="9498" max="9498" width="5.5703125" style="14" customWidth="1"/>
    <col min="9499" max="9500" width="5.28515625" style="14" customWidth="1"/>
    <col min="9501" max="9728" width="11.42578125" style="14"/>
    <col min="9729" max="9729" width="9.7109375" style="14" customWidth="1"/>
    <col min="9730" max="9732" width="7.42578125" style="14" customWidth="1"/>
    <col min="9733" max="9733" width="1.140625" style="14" customWidth="1"/>
    <col min="9734" max="9734" width="7.42578125" style="14" customWidth="1"/>
    <col min="9735" max="9736" width="6.42578125" style="14" customWidth="1"/>
    <col min="9737" max="9737" width="1.140625" style="14" customWidth="1"/>
    <col min="9738" max="9740" width="6.42578125" style="14" customWidth="1"/>
    <col min="9741" max="9741" width="1" style="14" customWidth="1"/>
    <col min="9742" max="9742" width="6.42578125" style="14" customWidth="1"/>
    <col min="9743" max="9744" width="6.28515625" style="14" customWidth="1"/>
    <col min="9745" max="9745" width="1.140625" style="14" customWidth="1"/>
    <col min="9746" max="9748" width="6.42578125" style="14" customWidth="1"/>
    <col min="9749" max="9749" width="1.5703125" style="14" customWidth="1"/>
    <col min="9750" max="9750" width="7.28515625" style="14" customWidth="1"/>
    <col min="9751" max="9752" width="6.7109375" style="14" customWidth="1"/>
    <col min="9753" max="9753" width="1.5703125" style="14" customWidth="1"/>
    <col min="9754" max="9754" width="5.5703125" style="14" customWidth="1"/>
    <col min="9755" max="9756" width="5.28515625" style="14" customWidth="1"/>
    <col min="9757" max="9984" width="11.42578125" style="14"/>
    <col min="9985" max="9985" width="9.7109375" style="14" customWidth="1"/>
    <col min="9986" max="9988" width="7.42578125" style="14" customWidth="1"/>
    <col min="9989" max="9989" width="1.140625" style="14" customWidth="1"/>
    <col min="9990" max="9990" width="7.42578125" style="14" customWidth="1"/>
    <col min="9991" max="9992" width="6.42578125" style="14" customWidth="1"/>
    <col min="9993" max="9993" width="1.140625" style="14" customWidth="1"/>
    <col min="9994" max="9996" width="6.42578125" style="14" customWidth="1"/>
    <col min="9997" max="9997" width="1" style="14" customWidth="1"/>
    <col min="9998" max="9998" width="6.42578125" style="14" customWidth="1"/>
    <col min="9999" max="10000" width="6.28515625" style="14" customWidth="1"/>
    <col min="10001" max="10001" width="1.140625" style="14" customWidth="1"/>
    <col min="10002" max="10004" width="6.42578125" style="14" customWidth="1"/>
    <col min="10005" max="10005" width="1.5703125" style="14" customWidth="1"/>
    <col min="10006" max="10006" width="7.28515625" style="14" customWidth="1"/>
    <col min="10007" max="10008" width="6.7109375" style="14" customWidth="1"/>
    <col min="10009" max="10009" width="1.5703125" style="14" customWidth="1"/>
    <col min="10010" max="10010" width="5.5703125" style="14" customWidth="1"/>
    <col min="10011" max="10012" width="5.28515625" style="14" customWidth="1"/>
    <col min="10013" max="10240" width="11.42578125" style="14"/>
    <col min="10241" max="10241" width="9.7109375" style="14" customWidth="1"/>
    <col min="10242" max="10244" width="7.42578125" style="14" customWidth="1"/>
    <col min="10245" max="10245" width="1.140625" style="14" customWidth="1"/>
    <col min="10246" max="10246" width="7.42578125" style="14" customWidth="1"/>
    <col min="10247" max="10248" width="6.42578125" style="14" customWidth="1"/>
    <col min="10249" max="10249" width="1.140625" style="14" customWidth="1"/>
    <col min="10250" max="10252" width="6.42578125" style="14" customWidth="1"/>
    <col min="10253" max="10253" width="1" style="14" customWidth="1"/>
    <col min="10254" max="10254" width="6.42578125" style="14" customWidth="1"/>
    <col min="10255" max="10256" width="6.28515625" style="14" customWidth="1"/>
    <col min="10257" max="10257" width="1.140625" style="14" customWidth="1"/>
    <col min="10258" max="10260" width="6.42578125" style="14" customWidth="1"/>
    <col min="10261" max="10261" width="1.5703125" style="14" customWidth="1"/>
    <col min="10262" max="10262" width="7.28515625" style="14" customWidth="1"/>
    <col min="10263" max="10264" width="6.7109375" style="14" customWidth="1"/>
    <col min="10265" max="10265" width="1.5703125" style="14" customWidth="1"/>
    <col min="10266" max="10266" width="5.5703125" style="14" customWidth="1"/>
    <col min="10267" max="10268" width="5.28515625" style="14" customWidth="1"/>
    <col min="10269" max="10496" width="11.42578125" style="14"/>
    <col min="10497" max="10497" width="9.7109375" style="14" customWidth="1"/>
    <col min="10498" max="10500" width="7.42578125" style="14" customWidth="1"/>
    <col min="10501" max="10501" width="1.140625" style="14" customWidth="1"/>
    <col min="10502" max="10502" width="7.42578125" style="14" customWidth="1"/>
    <col min="10503" max="10504" width="6.42578125" style="14" customWidth="1"/>
    <col min="10505" max="10505" width="1.140625" style="14" customWidth="1"/>
    <col min="10506" max="10508" width="6.42578125" style="14" customWidth="1"/>
    <col min="10509" max="10509" width="1" style="14" customWidth="1"/>
    <col min="10510" max="10510" width="6.42578125" style="14" customWidth="1"/>
    <col min="10511" max="10512" width="6.28515625" style="14" customWidth="1"/>
    <col min="10513" max="10513" width="1.140625" style="14" customWidth="1"/>
    <col min="10514" max="10516" width="6.42578125" style="14" customWidth="1"/>
    <col min="10517" max="10517" width="1.5703125" style="14" customWidth="1"/>
    <col min="10518" max="10518" width="7.28515625" style="14" customWidth="1"/>
    <col min="10519" max="10520" width="6.7109375" style="14" customWidth="1"/>
    <col min="10521" max="10521" width="1.5703125" style="14" customWidth="1"/>
    <col min="10522" max="10522" width="5.5703125" style="14" customWidth="1"/>
    <col min="10523" max="10524" width="5.28515625" style="14" customWidth="1"/>
    <col min="10525" max="10752" width="11.42578125" style="14"/>
    <col min="10753" max="10753" width="9.7109375" style="14" customWidth="1"/>
    <col min="10754" max="10756" width="7.42578125" style="14" customWidth="1"/>
    <col min="10757" max="10757" width="1.140625" style="14" customWidth="1"/>
    <col min="10758" max="10758" width="7.42578125" style="14" customWidth="1"/>
    <col min="10759" max="10760" width="6.42578125" style="14" customWidth="1"/>
    <col min="10761" max="10761" width="1.140625" style="14" customWidth="1"/>
    <col min="10762" max="10764" width="6.42578125" style="14" customWidth="1"/>
    <col min="10765" max="10765" width="1" style="14" customWidth="1"/>
    <col min="10766" max="10766" width="6.42578125" style="14" customWidth="1"/>
    <col min="10767" max="10768" width="6.28515625" style="14" customWidth="1"/>
    <col min="10769" max="10769" width="1.140625" style="14" customWidth="1"/>
    <col min="10770" max="10772" width="6.42578125" style="14" customWidth="1"/>
    <col min="10773" max="10773" width="1.5703125" style="14" customWidth="1"/>
    <col min="10774" max="10774" width="7.28515625" style="14" customWidth="1"/>
    <col min="10775" max="10776" width="6.7109375" style="14" customWidth="1"/>
    <col min="10777" max="10777" width="1.5703125" style="14" customWidth="1"/>
    <col min="10778" max="10778" width="5.5703125" style="14" customWidth="1"/>
    <col min="10779" max="10780" width="5.28515625" style="14" customWidth="1"/>
    <col min="10781" max="11008" width="11.42578125" style="14"/>
    <col min="11009" max="11009" width="9.7109375" style="14" customWidth="1"/>
    <col min="11010" max="11012" width="7.42578125" style="14" customWidth="1"/>
    <col min="11013" max="11013" width="1.140625" style="14" customWidth="1"/>
    <col min="11014" max="11014" width="7.42578125" style="14" customWidth="1"/>
    <col min="11015" max="11016" width="6.42578125" style="14" customWidth="1"/>
    <col min="11017" max="11017" width="1.140625" style="14" customWidth="1"/>
    <col min="11018" max="11020" width="6.42578125" style="14" customWidth="1"/>
    <col min="11021" max="11021" width="1" style="14" customWidth="1"/>
    <col min="11022" max="11022" width="6.42578125" style="14" customWidth="1"/>
    <col min="11023" max="11024" width="6.28515625" style="14" customWidth="1"/>
    <col min="11025" max="11025" width="1.140625" style="14" customWidth="1"/>
    <col min="11026" max="11028" width="6.42578125" style="14" customWidth="1"/>
    <col min="11029" max="11029" width="1.5703125" style="14" customWidth="1"/>
    <col min="11030" max="11030" width="7.28515625" style="14" customWidth="1"/>
    <col min="11031" max="11032" width="6.7109375" style="14" customWidth="1"/>
    <col min="11033" max="11033" width="1.5703125" style="14" customWidth="1"/>
    <col min="11034" max="11034" width="5.5703125" style="14" customWidth="1"/>
    <col min="11035" max="11036" width="5.28515625" style="14" customWidth="1"/>
    <col min="11037" max="11264" width="11.42578125" style="14"/>
    <col min="11265" max="11265" width="9.7109375" style="14" customWidth="1"/>
    <col min="11266" max="11268" width="7.42578125" style="14" customWidth="1"/>
    <col min="11269" max="11269" width="1.140625" style="14" customWidth="1"/>
    <col min="11270" max="11270" width="7.42578125" style="14" customWidth="1"/>
    <col min="11271" max="11272" width="6.42578125" style="14" customWidth="1"/>
    <col min="11273" max="11273" width="1.140625" style="14" customWidth="1"/>
    <col min="11274" max="11276" width="6.42578125" style="14" customWidth="1"/>
    <col min="11277" max="11277" width="1" style="14" customWidth="1"/>
    <col min="11278" max="11278" width="6.42578125" style="14" customWidth="1"/>
    <col min="11279" max="11280" width="6.28515625" style="14" customWidth="1"/>
    <col min="11281" max="11281" width="1.140625" style="14" customWidth="1"/>
    <col min="11282" max="11284" width="6.42578125" style="14" customWidth="1"/>
    <col min="11285" max="11285" width="1.5703125" style="14" customWidth="1"/>
    <col min="11286" max="11286" width="7.28515625" style="14" customWidth="1"/>
    <col min="11287" max="11288" width="6.7109375" style="14" customWidth="1"/>
    <col min="11289" max="11289" width="1.5703125" style="14" customWidth="1"/>
    <col min="11290" max="11290" width="5.5703125" style="14" customWidth="1"/>
    <col min="11291" max="11292" width="5.28515625" style="14" customWidth="1"/>
    <col min="11293" max="11520" width="11.42578125" style="14"/>
    <col min="11521" max="11521" width="9.7109375" style="14" customWidth="1"/>
    <col min="11522" max="11524" width="7.42578125" style="14" customWidth="1"/>
    <col min="11525" max="11525" width="1.140625" style="14" customWidth="1"/>
    <col min="11526" max="11526" width="7.42578125" style="14" customWidth="1"/>
    <col min="11527" max="11528" width="6.42578125" style="14" customWidth="1"/>
    <col min="11529" max="11529" width="1.140625" style="14" customWidth="1"/>
    <col min="11530" max="11532" width="6.42578125" style="14" customWidth="1"/>
    <col min="11533" max="11533" width="1" style="14" customWidth="1"/>
    <col min="11534" max="11534" width="6.42578125" style="14" customWidth="1"/>
    <col min="11535" max="11536" width="6.28515625" style="14" customWidth="1"/>
    <col min="11537" max="11537" width="1.140625" style="14" customWidth="1"/>
    <col min="11538" max="11540" width="6.42578125" style="14" customWidth="1"/>
    <col min="11541" max="11541" width="1.5703125" style="14" customWidth="1"/>
    <col min="11542" max="11542" width="7.28515625" style="14" customWidth="1"/>
    <col min="11543" max="11544" width="6.7109375" style="14" customWidth="1"/>
    <col min="11545" max="11545" width="1.5703125" style="14" customWidth="1"/>
    <col min="11546" max="11546" width="5.5703125" style="14" customWidth="1"/>
    <col min="11547" max="11548" width="5.28515625" style="14" customWidth="1"/>
    <col min="11549" max="11776" width="11.42578125" style="14"/>
    <col min="11777" max="11777" width="9.7109375" style="14" customWidth="1"/>
    <col min="11778" max="11780" width="7.42578125" style="14" customWidth="1"/>
    <col min="11781" max="11781" width="1.140625" style="14" customWidth="1"/>
    <col min="11782" max="11782" width="7.42578125" style="14" customWidth="1"/>
    <col min="11783" max="11784" width="6.42578125" style="14" customWidth="1"/>
    <col min="11785" max="11785" width="1.140625" style="14" customWidth="1"/>
    <col min="11786" max="11788" width="6.42578125" style="14" customWidth="1"/>
    <col min="11789" max="11789" width="1" style="14" customWidth="1"/>
    <col min="11790" max="11790" width="6.42578125" style="14" customWidth="1"/>
    <col min="11791" max="11792" width="6.28515625" style="14" customWidth="1"/>
    <col min="11793" max="11793" width="1.140625" style="14" customWidth="1"/>
    <col min="11794" max="11796" width="6.42578125" style="14" customWidth="1"/>
    <col min="11797" max="11797" width="1.5703125" style="14" customWidth="1"/>
    <col min="11798" max="11798" width="7.28515625" style="14" customWidth="1"/>
    <col min="11799" max="11800" width="6.7109375" style="14" customWidth="1"/>
    <col min="11801" max="11801" width="1.5703125" style="14" customWidth="1"/>
    <col min="11802" max="11802" width="5.5703125" style="14" customWidth="1"/>
    <col min="11803" max="11804" width="5.28515625" style="14" customWidth="1"/>
    <col min="11805" max="12032" width="11.42578125" style="14"/>
    <col min="12033" max="12033" width="9.7109375" style="14" customWidth="1"/>
    <col min="12034" max="12036" width="7.42578125" style="14" customWidth="1"/>
    <col min="12037" max="12037" width="1.140625" style="14" customWidth="1"/>
    <col min="12038" max="12038" width="7.42578125" style="14" customWidth="1"/>
    <col min="12039" max="12040" width="6.42578125" style="14" customWidth="1"/>
    <col min="12041" max="12041" width="1.140625" style="14" customWidth="1"/>
    <col min="12042" max="12044" width="6.42578125" style="14" customWidth="1"/>
    <col min="12045" max="12045" width="1" style="14" customWidth="1"/>
    <col min="12046" max="12046" width="6.42578125" style="14" customWidth="1"/>
    <col min="12047" max="12048" width="6.28515625" style="14" customWidth="1"/>
    <col min="12049" max="12049" width="1.140625" style="14" customWidth="1"/>
    <col min="12050" max="12052" width="6.42578125" style="14" customWidth="1"/>
    <col min="12053" max="12053" width="1.5703125" style="14" customWidth="1"/>
    <col min="12054" max="12054" width="7.28515625" style="14" customWidth="1"/>
    <col min="12055" max="12056" width="6.7109375" style="14" customWidth="1"/>
    <col min="12057" max="12057" width="1.5703125" style="14" customWidth="1"/>
    <col min="12058" max="12058" width="5.5703125" style="14" customWidth="1"/>
    <col min="12059" max="12060" width="5.28515625" style="14" customWidth="1"/>
    <col min="12061" max="12288" width="11.42578125" style="14"/>
    <col min="12289" max="12289" width="9.7109375" style="14" customWidth="1"/>
    <col min="12290" max="12292" width="7.42578125" style="14" customWidth="1"/>
    <col min="12293" max="12293" width="1.140625" style="14" customWidth="1"/>
    <col min="12294" max="12294" width="7.42578125" style="14" customWidth="1"/>
    <col min="12295" max="12296" width="6.42578125" style="14" customWidth="1"/>
    <col min="12297" max="12297" width="1.140625" style="14" customWidth="1"/>
    <col min="12298" max="12300" width="6.42578125" style="14" customWidth="1"/>
    <col min="12301" max="12301" width="1" style="14" customWidth="1"/>
    <col min="12302" max="12302" width="6.42578125" style="14" customWidth="1"/>
    <col min="12303" max="12304" width="6.28515625" style="14" customWidth="1"/>
    <col min="12305" max="12305" width="1.140625" style="14" customWidth="1"/>
    <col min="12306" max="12308" width="6.42578125" style="14" customWidth="1"/>
    <col min="12309" max="12309" width="1.5703125" style="14" customWidth="1"/>
    <col min="12310" max="12310" width="7.28515625" style="14" customWidth="1"/>
    <col min="12311" max="12312" width="6.7109375" style="14" customWidth="1"/>
    <col min="12313" max="12313" width="1.5703125" style="14" customWidth="1"/>
    <col min="12314" max="12314" width="5.5703125" style="14" customWidth="1"/>
    <col min="12315" max="12316" width="5.28515625" style="14" customWidth="1"/>
    <col min="12317" max="12544" width="11.42578125" style="14"/>
    <col min="12545" max="12545" width="9.7109375" style="14" customWidth="1"/>
    <col min="12546" max="12548" width="7.42578125" style="14" customWidth="1"/>
    <col min="12549" max="12549" width="1.140625" style="14" customWidth="1"/>
    <col min="12550" max="12550" width="7.42578125" style="14" customWidth="1"/>
    <col min="12551" max="12552" width="6.42578125" style="14" customWidth="1"/>
    <col min="12553" max="12553" width="1.140625" style="14" customWidth="1"/>
    <col min="12554" max="12556" width="6.42578125" style="14" customWidth="1"/>
    <col min="12557" max="12557" width="1" style="14" customWidth="1"/>
    <col min="12558" max="12558" width="6.42578125" style="14" customWidth="1"/>
    <col min="12559" max="12560" width="6.28515625" style="14" customWidth="1"/>
    <col min="12561" max="12561" width="1.140625" style="14" customWidth="1"/>
    <col min="12562" max="12564" width="6.42578125" style="14" customWidth="1"/>
    <col min="12565" max="12565" width="1.5703125" style="14" customWidth="1"/>
    <col min="12566" max="12566" width="7.28515625" style="14" customWidth="1"/>
    <col min="12567" max="12568" width="6.7109375" style="14" customWidth="1"/>
    <col min="12569" max="12569" width="1.5703125" style="14" customWidth="1"/>
    <col min="12570" max="12570" width="5.5703125" style="14" customWidth="1"/>
    <col min="12571" max="12572" width="5.28515625" style="14" customWidth="1"/>
    <col min="12573" max="12800" width="11.42578125" style="14"/>
    <col min="12801" max="12801" width="9.7109375" style="14" customWidth="1"/>
    <col min="12802" max="12804" width="7.42578125" style="14" customWidth="1"/>
    <col min="12805" max="12805" width="1.140625" style="14" customWidth="1"/>
    <col min="12806" max="12806" width="7.42578125" style="14" customWidth="1"/>
    <col min="12807" max="12808" width="6.42578125" style="14" customWidth="1"/>
    <col min="12809" max="12809" width="1.140625" style="14" customWidth="1"/>
    <col min="12810" max="12812" width="6.42578125" style="14" customWidth="1"/>
    <col min="12813" max="12813" width="1" style="14" customWidth="1"/>
    <col min="12814" max="12814" width="6.42578125" style="14" customWidth="1"/>
    <col min="12815" max="12816" width="6.28515625" style="14" customWidth="1"/>
    <col min="12817" max="12817" width="1.140625" style="14" customWidth="1"/>
    <col min="12818" max="12820" width="6.42578125" style="14" customWidth="1"/>
    <col min="12821" max="12821" width="1.5703125" style="14" customWidth="1"/>
    <col min="12822" max="12822" width="7.28515625" style="14" customWidth="1"/>
    <col min="12823" max="12824" width="6.7109375" style="14" customWidth="1"/>
    <col min="12825" max="12825" width="1.5703125" style="14" customWidth="1"/>
    <col min="12826" max="12826" width="5.5703125" style="14" customWidth="1"/>
    <col min="12827" max="12828" width="5.28515625" style="14" customWidth="1"/>
    <col min="12829" max="13056" width="11.42578125" style="14"/>
    <col min="13057" max="13057" width="9.7109375" style="14" customWidth="1"/>
    <col min="13058" max="13060" width="7.42578125" style="14" customWidth="1"/>
    <col min="13061" max="13061" width="1.140625" style="14" customWidth="1"/>
    <col min="13062" max="13062" width="7.42578125" style="14" customWidth="1"/>
    <col min="13063" max="13064" width="6.42578125" style="14" customWidth="1"/>
    <col min="13065" max="13065" width="1.140625" style="14" customWidth="1"/>
    <col min="13066" max="13068" width="6.42578125" style="14" customWidth="1"/>
    <col min="13069" max="13069" width="1" style="14" customWidth="1"/>
    <col min="13070" max="13070" width="6.42578125" style="14" customWidth="1"/>
    <col min="13071" max="13072" width="6.28515625" style="14" customWidth="1"/>
    <col min="13073" max="13073" width="1.140625" style="14" customWidth="1"/>
    <col min="13074" max="13076" width="6.42578125" style="14" customWidth="1"/>
    <col min="13077" max="13077" width="1.5703125" style="14" customWidth="1"/>
    <col min="13078" max="13078" width="7.28515625" style="14" customWidth="1"/>
    <col min="13079" max="13080" width="6.7109375" style="14" customWidth="1"/>
    <col min="13081" max="13081" width="1.5703125" style="14" customWidth="1"/>
    <col min="13082" max="13082" width="5.5703125" style="14" customWidth="1"/>
    <col min="13083" max="13084" width="5.28515625" style="14" customWidth="1"/>
    <col min="13085" max="13312" width="11.42578125" style="14"/>
    <col min="13313" max="13313" width="9.7109375" style="14" customWidth="1"/>
    <col min="13314" max="13316" width="7.42578125" style="14" customWidth="1"/>
    <col min="13317" max="13317" width="1.140625" style="14" customWidth="1"/>
    <col min="13318" max="13318" width="7.42578125" style="14" customWidth="1"/>
    <col min="13319" max="13320" width="6.42578125" style="14" customWidth="1"/>
    <col min="13321" max="13321" width="1.140625" style="14" customWidth="1"/>
    <col min="13322" max="13324" width="6.42578125" style="14" customWidth="1"/>
    <col min="13325" max="13325" width="1" style="14" customWidth="1"/>
    <col min="13326" max="13326" width="6.42578125" style="14" customWidth="1"/>
    <col min="13327" max="13328" width="6.28515625" style="14" customWidth="1"/>
    <col min="13329" max="13329" width="1.140625" style="14" customWidth="1"/>
    <col min="13330" max="13332" width="6.42578125" style="14" customWidth="1"/>
    <col min="13333" max="13333" width="1.5703125" style="14" customWidth="1"/>
    <col min="13334" max="13334" width="7.28515625" style="14" customWidth="1"/>
    <col min="13335" max="13336" width="6.7109375" style="14" customWidth="1"/>
    <col min="13337" max="13337" width="1.5703125" style="14" customWidth="1"/>
    <col min="13338" max="13338" width="5.5703125" style="14" customWidth="1"/>
    <col min="13339" max="13340" width="5.28515625" style="14" customWidth="1"/>
    <col min="13341" max="13568" width="11.42578125" style="14"/>
    <col min="13569" max="13569" width="9.7109375" style="14" customWidth="1"/>
    <col min="13570" max="13572" width="7.42578125" style="14" customWidth="1"/>
    <col min="13573" max="13573" width="1.140625" style="14" customWidth="1"/>
    <col min="13574" max="13574" width="7.42578125" style="14" customWidth="1"/>
    <col min="13575" max="13576" width="6.42578125" style="14" customWidth="1"/>
    <col min="13577" max="13577" width="1.140625" style="14" customWidth="1"/>
    <col min="13578" max="13580" width="6.42578125" style="14" customWidth="1"/>
    <col min="13581" max="13581" width="1" style="14" customWidth="1"/>
    <col min="13582" max="13582" width="6.42578125" style="14" customWidth="1"/>
    <col min="13583" max="13584" width="6.28515625" style="14" customWidth="1"/>
    <col min="13585" max="13585" width="1.140625" style="14" customWidth="1"/>
    <col min="13586" max="13588" width="6.42578125" style="14" customWidth="1"/>
    <col min="13589" max="13589" width="1.5703125" style="14" customWidth="1"/>
    <col min="13590" max="13590" width="7.28515625" style="14" customWidth="1"/>
    <col min="13591" max="13592" width="6.7109375" style="14" customWidth="1"/>
    <col min="13593" max="13593" width="1.5703125" style="14" customWidth="1"/>
    <col min="13594" max="13594" width="5.5703125" style="14" customWidth="1"/>
    <col min="13595" max="13596" width="5.28515625" style="14" customWidth="1"/>
    <col min="13597" max="13824" width="11.42578125" style="14"/>
    <col min="13825" max="13825" width="9.7109375" style="14" customWidth="1"/>
    <col min="13826" max="13828" width="7.42578125" style="14" customWidth="1"/>
    <col min="13829" max="13829" width="1.140625" style="14" customWidth="1"/>
    <col min="13830" max="13830" width="7.42578125" style="14" customWidth="1"/>
    <col min="13831" max="13832" width="6.42578125" style="14" customWidth="1"/>
    <col min="13833" max="13833" width="1.140625" style="14" customWidth="1"/>
    <col min="13834" max="13836" width="6.42578125" style="14" customWidth="1"/>
    <col min="13837" max="13837" width="1" style="14" customWidth="1"/>
    <col min="13838" max="13838" width="6.42578125" style="14" customWidth="1"/>
    <col min="13839" max="13840" width="6.28515625" style="14" customWidth="1"/>
    <col min="13841" max="13841" width="1.140625" style="14" customWidth="1"/>
    <col min="13842" max="13844" width="6.42578125" style="14" customWidth="1"/>
    <col min="13845" max="13845" width="1.5703125" style="14" customWidth="1"/>
    <col min="13846" max="13846" width="7.28515625" style="14" customWidth="1"/>
    <col min="13847" max="13848" width="6.7109375" style="14" customWidth="1"/>
    <col min="13849" max="13849" width="1.5703125" style="14" customWidth="1"/>
    <col min="13850" max="13850" width="5.5703125" style="14" customWidth="1"/>
    <col min="13851" max="13852" width="5.28515625" style="14" customWidth="1"/>
    <col min="13853" max="14080" width="11.42578125" style="14"/>
    <col min="14081" max="14081" width="9.7109375" style="14" customWidth="1"/>
    <col min="14082" max="14084" width="7.42578125" style="14" customWidth="1"/>
    <col min="14085" max="14085" width="1.140625" style="14" customWidth="1"/>
    <col min="14086" max="14086" width="7.42578125" style="14" customWidth="1"/>
    <col min="14087" max="14088" width="6.42578125" style="14" customWidth="1"/>
    <col min="14089" max="14089" width="1.140625" style="14" customWidth="1"/>
    <col min="14090" max="14092" width="6.42578125" style="14" customWidth="1"/>
    <col min="14093" max="14093" width="1" style="14" customWidth="1"/>
    <col min="14094" max="14094" width="6.42578125" style="14" customWidth="1"/>
    <col min="14095" max="14096" width="6.28515625" style="14" customWidth="1"/>
    <col min="14097" max="14097" width="1.140625" style="14" customWidth="1"/>
    <col min="14098" max="14100" width="6.42578125" style="14" customWidth="1"/>
    <col min="14101" max="14101" width="1.5703125" style="14" customWidth="1"/>
    <col min="14102" max="14102" width="7.28515625" style="14" customWidth="1"/>
    <col min="14103" max="14104" width="6.7109375" style="14" customWidth="1"/>
    <col min="14105" max="14105" width="1.5703125" style="14" customWidth="1"/>
    <col min="14106" max="14106" width="5.5703125" style="14" customWidth="1"/>
    <col min="14107" max="14108" width="5.28515625" style="14" customWidth="1"/>
    <col min="14109" max="14336" width="11.42578125" style="14"/>
    <col min="14337" max="14337" width="9.7109375" style="14" customWidth="1"/>
    <col min="14338" max="14340" width="7.42578125" style="14" customWidth="1"/>
    <col min="14341" max="14341" width="1.140625" style="14" customWidth="1"/>
    <col min="14342" max="14342" width="7.42578125" style="14" customWidth="1"/>
    <col min="14343" max="14344" width="6.42578125" style="14" customWidth="1"/>
    <col min="14345" max="14345" width="1.140625" style="14" customWidth="1"/>
    <col min="14346" max="14348" width="6.42578125" style="14" customWidth="1"/>
    <col min="14349" max="14349" width="1" style="14" customWidth="1"/>
    <col min="14350" max="14350" width="6.42578125" style="14" customWidth="1"/>
    <col min="14351" max="14352" width="6.28515625" style="14" customWidth="1"/>
    <col min="14353" max="14353" width="1.140625" style="14" customWidth="1"/>
    <col min="14354" max="14356" width="6.42578125" style="14" customWidth="1"/>
    <col min="14357" max="14357" width="1.5703125" style="14" customWidth="1"/>
    <col min="14358" max="14358" width="7.28515625" style="14" customWidth="1"/>
    <col min="14359" max="14360" width="6.7109375" style="14" customWidth="1"/>
    <col min="14361" max="14361" width="1.5703125" style="14" customWidth="1"/>
    <col min="14362" max="14362" width="5.5703125" style="14" customWidth="1"/>
    <col min="14363" max="14364" width="5.28515625" style="14" customWidth="1"/>
    <col min="14365" max="14592" width="11.42578125" style="14"/>
    <col min="14593" max="14593" width="9.7109375" style="14" customWidth="1"/>
    <col min="14594" max="14596" width="7.42578125" style="14" customWidth="1"/>
    <col min="14597" max="14597" width="1.140625" style="14" customWidth="1"/>
    <col min="14598" max="14598" width="7.42578125" style="14" customWidth="1"/>
    <col min="14599" max="14600" width="6.42578125" style="14" customWidth="1"/>
    <col min="14601" max="14601" width="1.140625" style="14" customWidth="1"/>
    <col min="14602" max="14604" width="6.42578125" style="14" customWidth="1"/>
    <col min="14605" max="14605" width="1" style="14" customWidth="1"/>
    <col min="14606" max="14606" width="6.42578125" style="14" customWidth="1"/>
    <col min="14607" max="14608" width="6.28515625" style="14" customWidth="1"/>
    <col min="14609" max="14609" width="1.140625" style="14" customWidth="1"/>
    <col min="14610" max="14612" width="6.42578125" style="14" customWidth="1"/>
    <col min="14613" max="14613" width="1.5703125" style="14" customWidth="1"/>
    <col min="14614" max="14614" width="7.28515625" style="14" customWidth="1"/>
    <col min="14615" max="14616" width="6.7109375" style="14" customWidth="1"/>
    <col min="14617" max="14617" width="1.5703125" style="14" customWidth="1"/>
    <col min="14618" max="14618" width="5.5703125" style="14" customWidth="1"/>
    <col min="14619" max="14620" width="5.28515625" style="14" customWidth="1"/>
    <col min="14621" max="14848" width="11.42578125" style="14"/>
    <col min="14849" max="14849" width="9.7109375" style="14" customWidth="1"/>
    <col min="14850" max="14852" width="7.42578125" style="14" customWidth="1"/>
    <col min="14853" max="14853" width="1.140625" style="14" customWidth="1"/>
    <col min="14854" max="14854" width="7.42578125" style="14" customWidth="1"/>
    <col min="14855" max="14856" width="6.42578125" style="14" customWidth="1"/>
    <col min="14857" max="14857" width="1.140625" style="14" customWidth="1"/>
    <col min="14858" max="14860" width="6.42578125" style="14" customWidth="1"/>
    <col min="14861" max="14861" width="1" style="14" customWidth="1"/>
    <col min="14862" max="14862" width="6.42578125" style="14" customWidth="1"/>
    <col min="14863" max="14864" width="6.28515625" style="14" customWidth="1"/>
    <col min="14865" max="14865" width="1.140625" style="14" customWidth="1"/>
    <col min="14866" max="14868" width="6.42578125" style="14" customWidth="1"/>
    <col min="14869" max="14869" width="1.5703125" style="14" customWidth="1"/>
    <col min="14870" max="14870" width="7.28515625" style="14" customWidth="1"/>
    <col min="14871" max="14872" width="6.7109375" style="14" customWidth="1"/>
    <col min="14873" max="14873" width="1.5703125" style="14" customWidth="1"/>
    <col min="14874" max="14874" width="5.5703125" style="14" customWidth="1"/>
    <col min="14875" max="14876" width="5.28515625" style="14" customWidth="1"/>
    <col min="14877" max="15104" width="11.42578125" style="14"/>
    <col min="15105" max="15105" width="9.7109375" style="14" customWidth="1"/>
    <col min="15106" max="15108" width="7.42578125" style="14" customWidth="1"/>
    <col min="15109" max="15109" width="1.140625" style="14" customWidth="1"/>
    <col min="15110" max="15110" width="7.42578125" style="14" customWidth="1"/>
    <col min="15111" max="15112" width="6.42578125" style="14" customWidth="1"/>
    <col min="15113" max="15113" width="1.140625" style="14" customWidth="1"/>
    <col min="15114" max="15116" width="6.42578125" style="14" customWidth="1"/>
    <col min="15117" max="15117" width="1" style="14" customWidth="1"/>
    <col min="15118" max="15118" width="6.42578125" style="14" customWidth="1"/>
    <col min="15119" max="15120" width="6.28515625" style="14" customWidth="1"/>
    <col min="15121" max="15121" width="1.140625" style="14" customWidth="1"/>
    <col min="15122" max="15124" width="6.42578125" style="14" customWidth="1"/>
    <col min="15125" max="15125" width="1.5703125" style="14" customWidth="1"/>
    <col min="15126" max="15126" width="7.28515625" style="14" customWidth="1"/>
    <col min="15127" max="15128" width="6.7109375" style="14" customWidth="1"/>
    <col min="15129" max="15129" width="1.5703125" style="14" customWidth="1"/>
    <col min="15130" max="15130" width="5.5703125" style="14" customWidth="1"/>
    <col min="15131" max="15132" width="5.28515625" style="14" customWidth="1"/>
    <col min="15133" max="15360" width="11.42578125" style="14"/>
    <col min="15361" max="15361" width="9.7109375" style="14" customWidth="1"/>
    <col min="15362" max="15364" width="7.42578125" style="14" customWidth="1"/>
    <col min="15365" max="15365" width="1.140625" style="14" customWidth="1"/>
    <col min="15366" max="15366" width="7.42578125" style="14" customWidth="1"/>
    <col min="15367" max="15368" width="6.42578125" style="14" customWidth="1"/>
    <col min="15369" max="15369" width="1.140625" style="14" customWidth="1"/>
    <col min="15370" max="15372" width="6.42578125" style="14" customWidth="1"/>
    <col min="15373" max="15373" width="1" style="14" customWidth="1"/>
    <col min="15374" max="15374" width="6.42578125" style="14" customWidth="1"/>
    <col min="15375" max="15376" width="6.28515625" style="14" customWidth="1"/>
    <col min="15377" max="15377" width="1.140625" style="14" customWidth="1"/>
    <col min="15378" max="15380" width="6.42578125" style="14" customWidth="1"/>
    <col min="15381" max="15381" width="1.5703125" style="14" customWidth="1"/>
    <col min="15382" max="15382" width="7.28515625" style="14" customWidth="1"/>
    <col min="15383" max="15384" width="6.7109375" style="14" customWidth="1"/>
    <col min="15385" max="15385" width="1.5703125" style="14" customWidth="1"/>
    <col min="15386" max="15386" width="5.5703125" style="14" customWidth="1"/>
    <col min="15387" max="15388" width="5.28515625" style="14" customWidth="1"/>
    <col min="15389" max="15616" width="11.42578125" style="14"/>
    <col min="15617" max="15617" width="9.7109375" style="14" customWidth="1"/>
    <col min="15618" max="15620" width="7.42578125" style="14" customWidth="1"/>
    <col min="15621" max="15621" width="1.140625" style="14" customWidth="1"/>
    <col min="15622" max="15622" width="7.42578125" style="14" customWidth="1"/>
    <col min="15623" max="15624" width="6.42578125" style="14" customWidth="1"/>
    <col min="15625" max="15625" width="1.140625" style="14" customWidth="1"/>
    <col min="15626" max="15628" width="6.42578125" style="14" customWidth="1"/>
    <col min="15629" max="15629" width="1" style="14" customWidth="1"/>
    <col min="15630" max="15630" width="6.42578125" style="14" customWidth="1"/>
    <col min="15631" max="15632" width="6.28515625" style="14" customWidth="1"/>
    <col min="15633" max="15633" width="1.140625" style="14" customWidth="1"/>
    <col min="15634" max="15636" width="6.42578125" style="14" customWidth="1"/>
    <col min="15637" max="15637" width="1.5703125" style="14" customWidth="1"/>
    <col min="15638" max="15638" width="7.28515625" style="14" customWidth="1"/>
    <col min="15639" max="15640" width="6.7109375" style="14" customWidth="1"/>
    <col min="15641" max="15641" width="1.5703125" style="14" customWidth="1"/>
    <col min="15642" max="15642" width="5.5703125" style="14" customWidth="1"/>
    <col min="15643" max="15644" width="5.28515625" style="14" customWidth="1"/>
    <col min="15645" max="15872" width="11.42578125" style="14"/>
    <col min="15873" max="15873" width="9.7109375" style="14" customWidth="1"/>
    <col min="15874" max="15876" width="7.42578125" style="14" customWidth="1"/>
    <col min="15877" max="15877" width="1.140625" style="14" customWidth="1"/>
    <col min="15878" max="15878" width="7.42578125" style="14" customWidth="1"/>
    <col min="15879" max="15880" width="6.42578125" style="14" customWidth="1"/>
    <col min="15881" max="15881" width="1.140625" style="14" customWidth="1"/>
    <col min="15882" max="15884" width="6.42578125" style="14" customWidth="1"/>
    <col min="15885" max="15885" width="1" style="14" customWidth="1"/>
    <col min="15886" max="15886" width="6.42578125" style="14" customWidth="1"/>
    <col min="15887" max="15888" width="6.28515625" style="14" customWidth="1"/>
    <col min="15889" max="15889" width="1.140625" style="14" customWidth="1"/>
    <col min="15890" max="15892" width="6.42578125" style="14" customWidth="1"/>
    <col min="15893" max="15893" width="1.5703125" style="14" customWidth="1"/>
    <col min="15894" max="15894" width="7.28515625" style="14" customWidth="1"/>
    <col min="15895" max="15896" width="6.7109375" style="14" customWidth="1"/>
    <col min="15897" max="15897" width="1.5703125" style="14" customWidth="1"/>
    <col min="15898" max="15898" width="5.5703125" style="14" customWidth="1"/>
    <col min="15899" max="15900" width="5.28515625" style="14" customWidth="1"/>
    <col min="15901" max="16128" width="11.42578125" style="14"/>
    <col min="16129" max="16129" width="9.7109375" style="14" customWidth="1"/>
    <col min="16130" max="16132" width="7.42578125" style="14" customWidth="1"/>
    <col min="16133" max="16133" width="1.140625" style="14" customWidth="1"/>
    <col min="16134" max="16134" width="7.42578125" style="14" customWidth="1"/>
    <col min="16135" max="16136" width="6.42578125" style="14" customWidth="1"/>
    <col min="16137" max="16137" width="1.140625" style="14" customWidth="1"/>
    <col min="16138" max="16140" width="6.42578125" style="14" customWidth="1"/>
    <col min="16141" max="16141" width="1" style="14" customWidth="1"/>
    <col min="16142" max="16142" width="6.42578125" style="14" customWidth="1"/>
    <col min="16143" max="16144" width="6.28515625" style="14" customWidth="1"/>
    <col min="16145" max="16145" width="1.140625" style="14" customWidth="1"/>
    <col min="16146" max="16148" width="6.42578125" style="14" customWidth="1"/>
    <col min="16149" max="16149" width="1.5703125" style="14" customWidth="1"/>
    <col min="16150" max="16150" width="7.28515625" style="14" customWidth="1"/>
    <col min="16151" max="16152" width="6.7109375" style="14" customWidth="1"/>
    <col min="16153" max="16153" width="1.5703125" style="14" customWidth="1"/>
    <col min="16154" max="16154" width="5.5703125" style="14" customWidth="1"/>
    <col min="16155" max="16156" width="5.28515625" style="14" customWidth="1"/>
    <col min="16157" max="16384" width="11.42578125" style="14"/>
  </cols>
  <sheetData>
    <row r="1" spans="1:59" ht="14.25" customHeight="1" thickBot="1" x14ac:dyDescent="0.3">
      <c r="A1" s="316" t="s">
        <v>151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BG1" s="258" t="s">
        <v>232</v>
      </c>
    </row>
    <row r="2" spans="1:59" ht="14.25" customHeight="1" x14ac:dyDescent="0.25">
      <c r="A2" s="327" t="s">
        <v>206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</row>
    <row r="3" spans="1:59" ht="14.25" customHeight="1" x14ac:dyDescent="0.2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44" t="s">
        <v>187</v>
      </c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165"/>
    </row>
    <row r="4" spans="1:59" ht="14.25" customHeight="1" x14ac:dyDescent="0.2">
      <c r="A4" s="316" t="s">
        <v>134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44" t="s">
        <v>102</v>
      </c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165"/>
    </row>
    <row r="5" spans="1:59" ht="14.25" customHeight="1" x14ac:dyDescent="0.2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39" t="s">
        <v>31</v>
      </c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  <c r="AX5" s="339"/>
      <c r="AY5" s="339"/>
      <c r="AZ5" s="339"/>
      <c r="BA5" s="339"/>
      <c r="BB5" s="339"/>
      <c r="BC5" s="339"/>
      <c r="BD5" s="339"/>
      <c r="BE5" s="166"/>
    </row>
    <row r="6" spans="1:59" ht="14.25" customHeight="1" x14ac:dyDescent="0.2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39" t="s">
        <v>174</v>
      </c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166"/>
    </row>
    <row r="7" spans="1:59" ht="14.25" customHeight="1" thickBot="1" x14ac:dyDescent="0.25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D7" s="339" t="s">
        <v>189</v>
      </c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166"/>
    </row>
    <row r="8" spans="1:59" s="116" customFormat="1" ht="14.25" customHeight="1" thickBot="1" x14ac:dyDescent="0.25">
      <c r="A8" s="309" t="s">
        <v>42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0" t="s">
        <v>190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</row>
    <row r="9" spans="1:59" s="116" customFormat="1" ht="14.25" customHeight="1" thickBot="1" x14ac:dyDescent="0.3">
      <c r="A9" s="309"/>
      <c r="B9" s="235" t="s">
        <v>32</v>
      </c>
      <c r="C9" s="235" t="s">
        <v>33</v>
      </c>
      <c r="D9" s="235" t="s">
        <v>34</v>
      </c>
      <c r="E9" s="235"/>
      <c r="F9" s="235" t="s">
        <v>32</v>
      </c>
      <c r="G9" s="235" t="s">
        <v>33</v>
      </c>
      <c r="H9" s="235" t="s">
        <v>34</v>
      </c>
      <c r="I9" s="235"/>
      <c r="J9" s="235" t="s">
        <v>32</v>
      </c>
      <c r="K9" s="235" t="s">
        <v>33</v>
      </c>
      <c r="L9" s="235" t="s">
        <v>34</v>
      </c>
      <c r="M9" s="235"/>
      <c r="N9" s="235" t="s">
        <v>32</v>
      </c>
      <c r="O9" s="235" t="s">
        <v>33</v>
      </c>
      <c r="P9" s="235" t="s">
        <v>34</v>
      </c>
      <c r="Q9" s="235"/>
      <c r="R9" s="235" t="s">
        <v>32</v>
      </c>
      <c r="S9" s="235" t="s">
        <v>33</v>
      </c>
      <c r="T9" s="235" t="s">
        <v>34</v>
      </c>
      <c r="U9" s="235"/>
      <c r="V9" s="235" t="s">
        <v>32</v>
      </c>
      <c r="W9" s="235" t="s">
        <v>33</v>
      </c>
      <c r="X9" s="235" t="s">
        <v>34</v>
      </c>
      <c r="Y9" s="235"/>
      <c r="Z9" s="235" t="s">
        <v>32</v>
      </c>
      <c r="AA9" s="235" t="s">
        <v>33</v>
      </c>
      <c r="AB9" s="235" t="s">
        <v>34</v>
      </c>
      <c r="AD9" s="340" t="s">
        <v>42</v>
      </c>
      <c r="AE9" s="324" t="s">
        <v>11</v>
      </c>
      <c r="AF9" s="324"/>
      <c r="AG9" s="324"/>
      <c r="AH9" s="134"/>
      <c r="AI9" s="324" t="s">
        <v>22</v>
      </c>
      <c r="AJ9" s="324"/>
      <c r="AK9" s="324"/>
      <c r="AL9" s="134"/>
      <c r="AM9" s="324" t="s">
        <v>23</v>
      </c>
      <c r="AN9" s="324"/>
      <c r="AO9" s="324"/>
      <c r="AP9" s="134"/>
      <c r="AQ9" s="324" t="s">
        <v>24</v>
      </c>
      <c r="AR9" s="324"/>
      <c r="AS9" s="324"/>
      <c r="AT9" s="134"/>
      <c r="AU9" s="324" t="s">
        <v>25</v>
      </c>
      <c r="AV9" s="324"/>
      <c r="AW9" s="324"/>
      <c r="AX9" s="134"/>
      <c r="AY9" s="324" t="s">
        <v>26</v>
      </c>
      <c r="AZ9" s="324"/>
      <c r="BA9" s="324"/>
      <c r="BB9" s="200"/>
      <c r="BC9" s="324" t="s">
        <v>27</v>
      </c>
      <c r="BD9" s="324"/>
      <c r="BE9" s="324"/>
    </row>
    <row r="10" spans="1:59" s="116" customFormat="1" ht="14.25" customHeight="1" thickBot="1" x14ac:dyDescent="0.3">
      <c r="A10" s="329" t="s">
        <v>6</v>
      </c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  <c r="AA10" s="343"/>
      <c r="AB10" s="329"/>
      <c r="AD10" s="332"/>
      <c r="AE10" s="135" t="s">
        <v>32</v>
      </c>
      <c r="AF10" s="135" t="s">
        <v>33</v>
      </c>
      <c r="AG10" s="135" t="s">
        <v>34</v>
      </c>
      <c r="AH10" s="135"/>
      <c r="AI10" s="135" t="s">
        <v>32</v>
      </c>
      <c r="AJ10" s="135" t="s">
        <v>33</v>
      </c>
      <c r="AK10" s="135" t="s">
        <v>34</v>
      </c>
      <c r="AL10" s="135"/>
      <c r="AM10" s="135" t="s">
        <v>32</v>
      </c>
      <c r="AN10" s="135" t="s">
        <v>33</v>
      </c>
      <c r="AO10" s="135" t="s">
        <v>34</v>
      </c>
      <c r="AP10" s="135"/>
      <c r="AQ10" s="135" t="s">
        <v>32</v>
      </c>
      <c r="AR10" s="135" t="s">
        <v>33</v>
      </c>
      <c r="AS10" s="135" t="s">
        <v>34</v>
      </c>
      <c r="AT10" s="135"/>
      <c r="AU10" s="135" t="s">
        <v>32</v>
      </c>
      <c r="AV10" s="135" t="s">
        <v>33</v>
      </c>
      <c r="AW10" s="135" t="s">
        <v>34</v>
      </c>
      <c r="AX10" s="135"/>
      <c r="AY10" s="135" t="s">
        <v>32</v>
      </c>
      <c r="AZ10" s="135" t="s">
        <v>33</v>
      </c>
      <c r="BA10" s="135" t="s">
        <v>34</v>
      </c>
      <c r="BB10" s="135"/>
      <c r="BC10" s="135" t="s">
        <v>32</v>
      </c>
      <c r="BD10" s="135" t="s">
        <v>33</v>
      </c>
      <c r="BE10" s="135" t="s">
        <v>34</v>
      </c>
    </row>
    <row r="11" spans="1:59" s="116" customFormat="1" ht="14.25" customHeight="1" x14ac:dyDescent="0.2">
      <c r="A11" s="117"/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8"/>
      <c r="AD11" s="204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162"/>
    </row>
    <row r="12" spans="1:59" s="123" customFormat="1" ht="14.25" customHeight="1" x14ac:dyDescent="0.25">
      <c r="A12" s="119" t="s">
        <v>11</v>
      </c>
      <c r="B12" s="122">
        <f>SUM(B14:B33)</f>
        <v>6534</v>
      </c>
      <c r="C12" s="122">
        <f t="shared" ref="C12:D12" si="0">SUM(C14:C33)</f>
        <v>3938</v>
      </c>
      <c r="D12" s="122">
        <f t="shared" si="0"/>
        <v>2596</v>
      </c>
      <c r="E12" s="122"/>
      <c r="F12" s="122">
        <f>SUM(F14:F33)</f>
        <v>1594</v>
      </c>
      <c r="G12" s="122">
        <f t="shared" ref="G12:H12" si="1">SUM(G14:G33)</f>
        <v>1023</v>
      </c>
      <c r="H12" s="122">
        <f t="shared" si="1"/>
        <v>571</v>
      </c>
      <c r="I12" s="122"/>
      <c r="J12" s="122">
        <f>SUM(J14:J33)</f>
        <v>1607</v>
      </c>
      <c r="K12" s="122">
        <f t="shared" ref="K12:L12" si="2">SUM(K14:K33)</f>
        <v>989</v>
      </c>
      <c r="L12" s="122">
        <f t="shared" si="2"/>
        <v>618</v>
      </c>
      <c r="M12" s="122"/>
      <c r="N12" s="122">
        <f>SUM(N14:N33)</f>
        <v>1333</v>
      </c>
      <c r="O12" s="122">
        <f t="shared" ref="O12:P12" si="3">SUM(O14:O33)</f>
        <v>820</v>
      </c>
      <c r="P12" s="122">
        <f t="shared" si="3"/>
        <v>513</v>
      </c>
      <c r="Q12" s="122"/>
      <c r="R12" s="122">
        <f>SUM(R14:R33)</f>
        <v>1338</v>
      </c>
      <c r="S12" s="122">
        <f t="shared" ref="S12:T12" si="4">SUM(S14:S33)</f>
        <v>765</v>
      </c>
      <c r="T12" s="122">
        <f t="shared" si="4"/>
        <v>573</v>
      </c>
      <c r="U12" s="122"/>
      <c r="V12" s="122">
        <f>SUM(V14:V33)</f>
        <v>662</v>
      </c>
      <c r="W12" s="122">
        <f t="shared" ref="W12:X12" si="5">SUM(W14:W33)</f>
        <v>341</v>
      </c>
      <c r="X12" s="122">
        <f t="shared" si="5"/>
        <v>321</v>
      </c>
      <c r="Y12" s="122"/>
      <c r="Z12" s="289">
        <f>SUM(Z14:Z33)</f>
        <v>0</v>
      </c>
      <c r="AA12" s="289">
        <f t="shared" ref="AA12:AB12" si="6">SUM(AA14:AA33)</f>
        <v>0</v>
      </c>
      <c r="AB12" s="289">
        <f t="shared" si="6"/>
        <v>0</v>
      </c>
      <c r="AD12" s="206" t="s">
        <v>11</v>
      </c>
      <c r="AE12" s="211">
        <v>34850</v>
      </c>
      <c r="AF12" s="211">
        <v>17976</v>
      </c>
      <c r="AG12" s="211">
        <v>16874</v>
      </c>
      <c r="AH12" s="211"/>
      <c r="AI12" s="211">
        <v>7203</v>
      </c>
      <c r="AJ12" s="211">
        <v>4190</v>
      </c>
      <c r="AK12" s="211">
        <v>3013</v>
      </c>
      <c r="AL12" s="211"/>
      <c r="AM12" s="211">
        <v>6914</v>
      </c>
      <c r="AN12" s="211">
        <v>3719</v>
      </c>
      <c r="AO12" s="211">
        <v>3195</v>
      </c>
      <c r="AP12" s="211"/>
      <c r="AQ12" s="211">
        <v>6460</v>
      </c>
      <c r="AR12" s="211">
        <v>3344</v>
      </c>
      <c r="AS12" s="211">
        <v>3116</v>
      </c>
      <c r="AT12" s="211"/>
      <c r="AU12" s="211">
        <v>8005</v>
      </c>
      <c r="AV12" s="211">
        <v>3936</v>
      </c>
      <c r="AW12" s="211">
        <v>4069</v>
      </c>
      <c r="AX12" s="211"/>
      <c r="AY12" s="211">
        <v>6268</v>
      </c>
      <c r="AZ12" s="211">
        <v>2787</v>
      </c>
      <c r="BA12" s="211">
        <v>3481</v>
      </c>
      <c r="BB12" s="211"/>
      <c r="BC12" s="211">
        <v>0</v>
      </c>
      <c r="BD12" s="211">
        <v>0</v>
      </c>
      <c r="BE12" s="211">
        <v>0</v>
      </c>
    </row>
    <row r="13" spans="1:59" s="116" customFormat="1" ht="14.25" customHeight="1" x14ac:dyDescent="0.2">
      <c r="A13" s="15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276"/>
      <c r="AA13" s="276"/>
      <c r="AB13" s="276"/>
      <c r="AD13" s="165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162"/>
    </row>
    <row r="14" spans="1:59" s="116" customFormat="1" ht="14.25" customHeight="1" x14ac:dyDescent="0.2">
      <c r="A14" s="15">
        <v>11</v>
      </c>
      <c r="B14" s="276">
        <v>0</v>
      </c>
      <c r="C14" s="276">
        <v>0</v>
      </c>
      <c r="D14" s="276">
        <v>0</v>
      </c>
      <c r="E14" s="276"/>
      <c r="F14" s="276">
        <v>0</v>
      </c>
      <c r="G14" s="276">
        <v>0</v>
      </c>
      <c r="H14" s="276">
        <f>+F14-G14</f>
        <v>0</v>
      </c>
      <c r="I14" s="276"/>
      <c r="J14" s="276">
        <v>0</v>
      </c>
      <c r="K14" s="276">
        <v>0</v>
      </c>
      <c r="L14" s="276">
        <f>+J14-K14</f>
        <v>0</v>
      </c>
      <c r="M14" s="276"/>
      <c r="N14" s="276">
        <v>0</v>
      </c>
      <c r="O14" s="276">
        <v>0</v>
      </c>
      <c r="P14" s="276">
        <f>+N14-O14</f>
        <v>0</v>
      </c>
      <c r="Q14" s="276"/>
      <c r="R14" s="276">
        <v>0</v>
      </c>
      <c r="S14" s="276">
        <v>0</v>
      </c>
      <c r="T14" s="276">
        <f>+R14-S14</f>
        <v>0</v>
      </c>
      <c r="U14" s="276"/>
      <c r="V14" s="276">
        <v>0</v>
      </c>
      <c r="W14" s="276">
        <v>0</v>
      </c>
      <c r="X14" s="276">
        <f>+V14-W14</f>
        <v>0</v>
      </c>
      <c r="Y14" s="120"/>
      <c r="Z14" s="276">
        <v>0</v>
      </c>
      <c r="AA14" s="276">
        <v>0</v>
      </c>
      <c r="AB14" s="276">
        <f>+Z14-AA14</f>
        <v>0</v>
      </c>
      <c r="AD14" s="165">
        <v>11</v>
      </c>
      <c r="AE14" s="211">
        <v>0</v>
      </c>
      <c r="AF14" s="211">
        <v>0</v>
      </c>
      <c r="AG14" s="164">
        <v>0</v>
      </c>
      <c r="AH14" s="211"/>
      <c r="AI14" s="211">
        <v>0</v>
      </c>
      <c r="AJ14" s="211">
        <v>0</v>
      </c>
      <c r="AK14" s="164">
        <v>0</v>
      </c>
      <c r="AL14" s="211"/>
      <c r="AM14" s="211"/>
      <c r="AN14" s="211"/>
      <c r="AO14" s="164">
        <v>0</v>
      </c>
      <c r="AP14" s="211"/>
      <c r="AQ14" s="211"/>
      <c r="AR14" s="211"/>
      <c r="AS14" s="164">
        <v>0</v>
      </c>
      <c r="AT14" s="211"/>
      <c r="AU14" s="211"/>
      <c r="AV14" s="211"/>
      <c r="AW14" s="164">
        <v>0</v>
      </c>
      <c r="AX14" s="211"/>
      <c r="AY14" s="211"/>
      <c r="AZ14" s="211"/>
      <c r="BA14" s="164">
        <v>0</v>
      </c>
      <c r="BB14" s="211"/>
      <c r="BC14" s="211"/>
      <c r="BD14" s="211"/>
      <c r="BE14" s="164">
        <v>0</v>
      </c>
    </row>
    <row r="15" spans="1:59" s="116" customFormat="1" ht="14.25" customHeight="1" x14ac:dyDescent="0.2">
      <c r="A15" s="15">
        <v>12</v>
      </c>
      <c r="B15" s="276">
        <v>0</v>
      </c>
      <c r="C15" s="276">
        <v>0</v>
      </c>
      <c r="D15" s="276">
        <v>0</v>
      </c>
      <c r="E15" s="276"/>
      <c r="F15" s="276">
        <v>0</v>
      </c>
      <c r="G15" s="276">
        <v>0</v>
      </c>
      <c r="H15" s="276">
        <f t="shared" ref="H15:H33" si="7">+F15-G15</f>
        <v>0</v>
      </c>
      <c r="I15" s="276"/>
      <c r="J15" s="276">
        <v>0</v>
      </c>
      <c r="K15" s="276">
        <v>0</v>
      </c>
      <c r="L15" s="276">
        <f t="shared" ref="L15:L33" si="8">+J15-K15</f>
        <v>0</v>
      </c>
      <c r="M15" s="276"/>
      <c r="N15" s="276">
        <v>0</v>
      </c>
      <c r="O15" s="276">
        <v>0</v>
      </c>
      <c r="P15" s="276">
        <f t="shared" ref="P15:P33" si="9">+N15-O15</f>
        <v>0</v>
      </c>
      <c r="Q15" s="276"/>
      <c r="R15" s="276">
        <v>0</v>
      </c>
      <c r="S15" s="276">
        <v>0</v>
      </c>
      <c r="T15" s="276">
        <f t="shared" ref="T15:T33" si="10">+R15-S15</f>
        <v>0</v>
      </c>
      <c r="U15" s="276"/>
      <c r="V15" s="276">
        <v>0</v>
      </c>
      <c r="W15" s="276">
        <v>0</v>
      </c>
      <c r="X15" s="276">
        <f t="shared" ref="X15:X33" si="11">+V15-W15</f>
        <v>0</v>
      </c>
      <c r="Y15" s="120"/>
      <c r="Z15" s="276">
        <v>0</v>
      </c>
      <c r="AA15" s="276">
        <v>0</v>
      </c>
      <c r="AB15" s="276">
        <f t="shared" ref="AB15:AB33" si="12">+Z15-AA15</f>
        <v>0</v>
      </c>
      <c r="AD15" s="165">
        <v>12</v>
      </c>
      <c r="AE15" s="211">
        <v>1</v>
      </c>
      <c r="AF15" s="211">
        <v>0</v>
      </c>
      <c r="AG15" s="164">
        <v>1</v>
      </c>
      <c r="AH15" s="211"/>
      <c r="AI15" s="211">
        <v>1</v>
      </c>
      <c r="AJ15" s="211">
        <v>0</v>
      </c>
      <c r="AK15" s="164">
        <v>1</v>
      </c>
      <c r="AL15" s="211"/>
      <c r="AM15" s="211">
        <v>0</v>
      </c>
      <c r="AN15" s="211">
        <v>0</v>
      </c>
      <c r="AO15" s="164">
        <v>0</v>
      </c>
      <c r="AP15" s="211"/>
      <c r="AQ15" s="211"/>
      <c r="AR15" s="211"/>
      <c r="AS15" s="164">
        <v>0</v>
      </c>
      <c r="AT15" s="211"/>
      <c r="AU15" s="211"/>
      <c r="AV15" s="211"/>
      <c r="AW15" s="164">
        <v>0</v>
      </c>
      <c r="AX15" s="211"/>
      <c r="AY15" s="211"/>
      <c r="AZ15" s="211"/>
      <c r="BA15" s="164">
        <v>0</v>
      </c>
      <c r="BB15" s="211"/>
      <c r="BC15" s="211"/>
      <c r="BD15" s="211"/>
      <c r="BE15" s="164">
        <v>0</v>
      </c>
    </row>
    <row r="16" spans="1:59" s="116" customFormat="1" ht="14.25" customHeight="1" x14ac:dyDescent="0.2">
      <c r="A16" s="15">
        <v>13</v>
      </c>
      <c r="B16" s="276">
        <v>0</v>
      </c>
      <c r="C16" s="276">
        <v>0</v>
      </c>
      <c r="D16" s="276">
        <v>0</v>
      </c>
      <c r="E16" s="276"/>
      <c r="F16" s="276">
        <v>0</v>
      </c>
      <c r="G16" s="276">
        <v>0</v>
      </c>
      <c r="H16" s="276">
        <f t="shared" si="7"/>
        <v>0</v>
      </c>
      <c r="I16" s="276"/>
      <c r="J16" s="276">
        <v>0</v>
      </c>
      <c r="K16" s="276">
        <v>0</v>
      </c>
      <c r="L16" s="276">
        <f t="shared" si="8"/>
        <v>0</v>
      </c>
      <c r="M16" s="276"/>
      <c r="N16" s="276">
        <v>0</v>
      </c>
      <c r="O16" s="276">
        <v>0</v>
      </c>
      <c r="P16" s="276">
        <f t="shared" si="9"/>
        <v>0</v>
      </c>
      <c r="Q16" s="276"/>
      <c r="R16" s="276">
        <v>0</v>
      </c>
      <c r="S16" s="276">
        <v>0</v>
      </c>
      <c r="T16" s="276">
        <f t="shared" si="10"/>
        <v>0</v>
      </c>
      <c r="U16" s="276"/>
      <c r="V16" s="276">
        <v>0</v>
      </c>
      <c r="W16" s="276">
        <v>0</v>
      </c>
      <c r="X16" s="276">
        <f t="shared" si="11"/>
        <v>0</v>
      </c>
      <c r="Y16" s="120"/>
      <c r="Z16" s="276">
        <v>0</v>
      </c>
      <c r="AA16" s="276">
        <v>0</v>
      </c>
      <c r="AB16" s="276">
        <f t="shared" si="12"/>
        <v>0</v>
      </c>
      <c r="AD16" s="165">
        <v>13</v>
      </c>
      <c r="AE16" s="211">
        <v>5</v>
      </c>
      <c r="AF16" s="211">
        <v>4</v>
      </c>
      <c r="AG16" s="164">
        <v>1</v>
      </c>
      <c r="AH16" s="211"/>
      <c r="AI16" s="211">
        <v>2</v>
      </c>
      <c r="AJ16" s="211">
        <v>2</v>
      </c>
      <c r="AK16" s="164">
        <v>0</v>
      </c>
      <c r="AL16" s="211"/>
      <c r="AM16" s="211">
        <v>3</v>
      </c>
      <c r="AN16" s="211">
        <v>2</v>
      </c>
      <c r="AO16" s="164">
        <v>1</v>
      </c>
      <c r="AP16" s="211"/>
      <c r="AQ16" s="211">
        <v>0</v>
      </c>
      <c r="AR16" s="211">
        <v>0</v>
      </c>
      <c r="AS16" s="164">
        <v>0</v>
      </c>
      <c r="AT16" s="211"/>
      <c r="AU16" s="211"/>
      <c r="AV16" s="211"/>
      <c r="AW16" s="164">
        <v>0</v>
      </c>
      <c r="AX16" s="211"/>
      <c r="AY16" s="211"/>
      <c r="AZ16" s="211"/>
      <c r="BA16" s="164">
        <v>0</v>
      </c>
      <c r="BB16" s="211"/>
      <c r="BC16" s="211"/>
      <c r="BD16" s="211"/>
      <c r="BE16" s="164">
        <v>0</v>
      </c>
    </row>
    <row r="17" spans="1:57" s="116" customFormat="1" ht="14.25" customHeight="1" x14ac:dyDescent="0.2">
      <c r="A17" s="15">
        <v>14</v>
      </c>
      <c r="B17" s="120">
        <v>22</v>
      </c>
      <c r="C17" s="120">
        <v>18</v>
      </c>
      <c r="D17" s="120">
        <v>4</v>
      </c>
      <c r="E17" s="120"/>
      <c r="F17" s="120">
        <v>16</v>
      </c>
      <c r="G17" s="120">
        <v>13</v>
      </c>
      <c r="H17" s="120">
        <f t="shared" si="7"/>
        <v>3</v>
      </c>
      <c r="I17" s="120"/>
      <c r="J17" s="120">
        <v>6</v>
      </c>
      <c r="K17" s="120">
        <v>5</v>
      </c>
      <c r="L17" s="120">
        <f t="shared" si="8"/>
        <v>1</v>
      </c>
      <c r="M17" s="120"/>
      <c r="N17" s="276">
        <v>0</v>
      </c>
      <c r="O17" s="276">
        <v>0</v>
      </c>
      <c r="P17" s="276">
        <f t="shared" si="9"/>
        <v>0</v>
      </c>
      <c r="Q17" s="276"/>
      <c r="R17" s="276">
        <v>0</v>
      </c>
      <c r="S17" s="276">
        <v>0</v>
      </c>
      <c r="T17" s="276">
        <f t="shared" si="10"/>
        <v>0</v>
      </c>
      <c r="U17" s="276"/>
      <c r="V17" s="276">
        <v>0</v>
      </c>
      <c r="W17" s="276">
        <v>0</v>
      </c>
      <c r="X17" s="276">
        <f t="shared" si="11"/>
        <v>0</v>
      </c>
      <c r="Y17" s="120"/>
      <c r="Z17" s="276">
        <v>0</v>
      </c>
      <c r="AA17" s="276">
        <v>0</v>
      </c>
      <c r="AB17" s="276">
        <f t="shared" si="12"/>
        <v>0</v>
      </c>
      <c r="AD17" s="165">
        <v>14</v>
      </c>
      <c r="AE17" s="211">
        <v>180</v>
      </c>
      <c r="AF17" s="211">
        <v>99</v>
      </c>
      <c r="AG17" s="164">
        <v>81</v>
      </c>
      <c r="AH17" s="211"/>
      <c r="AI17" s="211">
        <v>127</v>
      </c>
      <c r="AJ17" s="211">
        <v>68</v>
      </c>
      <c r="AK17" s="164">
        <v>59</v>
      </c>
      <c r="AL17" s="211"/>
      <c r="AM17" s="211">
        <v>33</v>
      </c>
      <c r="AN17" s="211">
        <v>24</v>
      </c>
      <c r="AO17" s="164">
        <v>9</v>
      </c>
      <c r="AP17" s="211"/>
      <c r="AQ17" s="211">
        <v>16</v>
      </c>
      <c r="AR17" s="211">
        <v>7</v>
      </c>
      <c r="AS17" s="164">
        <v>9</v>
      </c>
      <c r="AT17" s="211"/>
      <c r="AU17" s="211">
        <v>4</v>
      </c>
      <c r="AV17" s="211">
        <v>0</v>
      </c>
      <c r="AW17" s="164">
        <v>4</v>
      </c>
      <c r="AX17" s="211"/>
      <c r="AY17" s="211"/>
      <c r="AZ17" s="211"/>
      <c r="BA17" s="164">
        <v>0</v>
      </c>
      <c r="BB17" s="211"/>
      <c r="BC17" s="211"/>
      <c r="BD17" s="211"/>
      <c r="BE17" s="164">
        <v>0</v>
      </c>
    </row>
    <row r="18" spans="1:57" s="116" customFormat="1" ht="14.25" customHeight="1" x14ac:dyDescent="0.2">
      <c r="A18" s="15">
        <v>15</v>
      </c>
      <c r="B18" s="120">
        <v>272</v>
      </c>
      <c r="C18" s="120">
        <v>156</v>
      </c>
      <c r="D18" s="120">
        <v>116</v>
      </c>
      <c r="E18" s="120"/>
      <c r="F18" s="120">
        <v>153</v>
      </c>
      <c r="G18" s="120">
        <v>100</v>
      </c>
      <c r="H18" s="120">
        <f t="shared" si="7"/>
        <v>53</v>
      </c>
      <c r="I18" s="120"/>
      <c r="J18" s="120">
        <v>85</v>
      </c>
      <c r="K18" s="120">
        <v>44</v>
      </c>
      <c r="L18" s="120">
        <f t="shared" si="8"/>
        <v>41</v>
      </c>
      <c r="M18" s="120"/>
      <c r="N18" s="120">
        <v>23</v>
      </c>
      <c r="O18" s="120">
        <v>10</v>
      </c>
      <c r="P18" s="120">
        <f t="shared" si="9"/>
        <v>13</v>
      </c>
      <c r="Q18" s="120"/>
      <c r="R18" s="120">
        <v>11</v>
      </c>
      <c r="S18" s="120">
        <v>2</v>
      </c>
      <c r="T18" s="120">
        <f t="shared" si="10"/>
        <v>9</v>
      </c>
      <c r="U18" s="120"/>
      <c r="V18" s="276">
        <v>0</v>
      </c>
      <c r="W18" s="276">
        <v>0</v>
      </c>
      <c r="X18" s="276">
        <f t="shared" si="11"/>
        <v>0</v>
      </c>
      <c r="Y18" s="120"/>
      <c r="Z18" s="276">
        <v>0</v>
      </c>
      <c r="AA18" s="276">
        <v>0</v>
      </c>
      <c r="AB18" s="276">
        <f t="shared" si="12"/>
        <v>0</v>
      </c>
      <c r="AD18" s="165">
        <v>15</v>
      </c>
      <c r="AE18" s="211">
        <v>1772</v>
      </c>
      <c r="AF18" s="211">
        <v>927</v>
      </c>
      <c r="AG18" s="164">
        <v>845</v>
      </c>
      <c r="AH18" s="211"/>
      <c r="AI18" s="211">
        <v>877</v>
      </c>
      <c r="AJ18" s="211">
        <v>524</v>
      </c>
      <c r="AK18" s="164">
        <v>353</v>
      </c>
      <c r="AL18" s="211"/>
      <c r="AM18" s="211">
        <v>465</v>
      </c>
      <c r="AN18" s="211">
        <v>228</v>
      </c>
      <c r="AO18" s="164">
        <v>237</v>
      </c>
      <c r="AP18" s="211"/>
      <c r="AQ18" s="211">
        <v>249</v>
      </c>
      <c r="AR18" s="211">
        <v>113</v>
      </c>
      <c r="AS18" s="164">
        <v>136</v>
      </c>
      <c r="AT18" s="211"/>
      <c r="AU18" s="211">
        <v>166</v>
      </c>
      <c r="AV18" s="211">
        <v>59</v>
      </c>
      <c r="AW18" s="164">
        <v>107</v>
      </c>
      <c r="AX18" s="211"/>
      <c r="AY18" s="211">
        <v>15</v>
      </c>
      <c r="AZ18" s="211">
        <v>3</v>
      </c>
      <c r="BA18" s="164">
        <v>12</v>
      </c>
      <c r="BB18" s="211"/>
      <c r="BC18" s="211"/>
      <c r="BD18" s="211"/>
      <c r="BE18" s="164">
        <v>0</v>
      </c>
    </row>
    <row r="19" spans="1:57" s="116" customFormat="1" ht="14.25" customHeight="1" x14ac:dyDescent="0.2">
      <c r="A19" s="15">
        <v>16</v>
      </c>
      <c r="B19" s="120">
        <v>586</v>
      </c>
      <c r="C19" s="120">
        <v>350</v>
      </c>
      <c r="D19" s="120">
        <v>236</v>
      </c>
      <c r="E19" s="120"/>
      <c r="F19" s="120">
        <v>260</v>
      </c>
      <c r="G19" s="120">
        <v>162</v>
      </c>
      <c r="H19" s="120">
        <f t="shared" si="7"/>
        <v>98</v>
      </c>
      <c r="I19" s="120"/>
      <c r="J19" s="120">
        <v>185</v>
      </c>
      <c r="K19" s="120">
        <v>108</v>
      </c>
      <c r="L19" s="120">
        <f t="shared" si="8"/>
        <v>77</v>
      </c>
      <c r="M19" s="120"/>
      <c r="N19" s="120">
        <v>79</v>
      </c>
      <c r="O19" s="120">
        <v>49</v>
      </c>
      <c r="P19" s="120">
        <f t="shared" si="9"/>
        <v>30</v>
      </c>
      <c r="Q19" s="120"/>
      <c r="R19" s="120">
        <v>61</v>
      </c>
      <c r="S19" s="120">
        <v>30</v>
      </c>
      <c r="T19" s="120">
        <f t="shared" si="10"/>
        <v>31</v>
      </c>
      <c r="U19" s="120"/>
      <c r="V19" s="120">
        <v>1</v>
      </c>
      <c r="W19" s="120">
        <v>1</v>
      </c>
      <c r="X19" s="120">
        <f t="shared" si="11"/>
        <v>0</v>
      </c>
      <c r="Y19" s="120"/>
      <c r="Z19" s="276">
        <v>0</v>
      </c>
      <c r="AA19" s="276">
        <v>0</v>
      </c>
      <c r="AB19" s="276">
        <f t="shared" si="12"/>
        <v>0</v>
      </c>
      <c r="AD19" s="165">
        <v>16</v>
      </c>
      <c r="AE19" s="211">
        <v>3162</v>
      </c>
      <c r="AF19" s="211">
        <v>1672</v>
      </c>
      <c r="AG19" s="164">
        <v>1490</v>
      </c>
      <c r="AH19" s="211"/>
      <c r="AI19" s="211">
        <v>1152</v>
      </c>
      <c r="AJ19" s="211">
        <v>694</v>
      </c>
      <c r="AK19" s="164">
        <v>458</v>
      </c>
      <c r="AL19" s="211"/>
      <c r="AM19" s="211">
        <v>832</v>
      </c>
      <c r="AN19" s="211">
        <v>457</v>
      </c>
      <c r="AO19" s="164">
        <v>375</v>
      </c>
      <c r="AP19" s="211"/>
      <c r="AQ19" s="211">
        <v>496</v>
      </c>
      <c r="AR19" s="211">
        <v>249</v>
      </c>
      <c r="AS19" s="164">
        <v>247</v>
      </c>
      <c r="AT19" s="211"/>
      <c r="AU19" s="211">
        <v>459</v>
      </c>
      <c r="AV19" s="211">
        <v>185</v>
      </c>
      <c r="AW19" s="164">
        <v>274</v>
      </c>
      <c r="AX19" s="211"/>
      <c r="AY19" s="211">
        <v>223</v>
      </c>
      <c r="AZ19" s="211">
        <v>87</v>
      </c>
      <c r="BA19" s="164">
        <v>136</v>
      </c>
      <c r="BB19" s="211"/>
      <c r="BC19" s="211">
        <v>0</v>
      </c>
      <c r="BD19" s="211">
        <v>0</v>
      </c>
      <c r="BE19" s="164">
        <v>0</v>
      </c>
    </row>
    <row r="20" spans="1:57" s="116" customFormat="1" ht="14.25" customHeight="1" x14ac:dyDescent="0.2">
      <c r="A20" s="15">
        <v>17</v>
      </c>
      <c r="B20" s="120">
        <v>753</v>
      </c>
      <c r="C20" s="120">
        <v>455</v>
      </c>
      <c r="D20" s="120">
        <v>298</v>
      </c>
      <c r="E20" s="120"/>
      <c r="F20" s="120">
        <v>262</v>
      </c>
      <c r="G20" s="120">
        <v>171</v>
      </c>
      <c r="H20" s="120">
        <f t="shared" si="7"/>
        <v>91</v>
      </c>
      <c r="I20" s="120"/>
      <c r="J20" s="120">
        <v>233</v>
      </c>
      <c r="K20" s="120">
        <v>146</v>
      </c>
      <c r="L20" s="120">
        <f t="shared" si="8"/>
        <v>87</v>
      </c>
      <c r="M20" s="120"/>
      <c r="N20" s="120">
        <v>136</v>
      </c>
      <c r="O20" s="120">
        <v>74</v>
      </c>
      <c r="P20" s="120">
        <f t="shared" si="9"/>
        <v>62</v>
      </c>
      <c r="Q20" s="120"/>
      <c r="R20" s="120">
        <v>101</v>
      </c>
      <c r="S20" s="120">
        <v>56</v>
      </c>
      <c r="T20" s="120">
        <f t="shared" si="10"/>
        <v>45</v>
      </c>
      <c r="U20" s="120"/>
      <c r="V20" s="120">
        <v>21</v>
      </c>
      <c r="W20" s="120">
        <v>8</v>
      </c>
      <c r="X20" s="120">
        <f t="shared" si="11"/>
        <v>13</v>
      </c>
      <c r="Y20" s="120"/>
      <c r="Z20" s="276">
        <v>0</v>
      </c>
      <c r="AA20" s="276">
        <v>0</v>
      </c>
      <c r="AB20" s="276">
        <f t="shared" si="12"/>
        <v>0</v>
      </c>
      <c r="AD20" s="165">
        <v>17</v>
      </c>
      <c r="AE20" s="211">
        <v>3972</v>
      </c>
      <c r="AF20" s="211">
        <v>2058</v>
      </c>
      <c r="AG20" s="164">
        <v>1914</v>
      </c>
      <c r="AH20" s="211"/>
      <c r="AI20" s="211">
        <v>906</v>
      </c>
      <c r="AJ20" s="211">
        <v>563</v>
      </c>
      <c r="AK20" s="164">
        <v>343</v>
      </c>
      <c r="AL20" s="211"/>
      <c r="AM20" s="211">
        <v>908</v>
      </c>
      <c r="AN20" s="211">
        <v>495</v>
      </c>
      <c r="AO20" s="164">
        <v>413</v>
      </c>
      <c r="AP20" s="211"/>
      <c r="AQ20" s="211">
        <v>736</v>
      </c>
      <c r="AR20" s="211">
        <v>385</v>
      </c>
      <c r="AS20" s="164">
        <v>351</v>
      </c>
      <c r="AT20" s="211"/>
      <c r="AU20" s="211">
        <v>820</v>
      </c>
      <c r="AV20" s="211">
        <v>379</v>
      </c>
      <c r="AW20" s="164">
        <v>441</v>
      </c>
      <c r="AX20" s="211"/>
      <c r="AY20" s="211">
        <v>602</v>
      </c>
      <c r="AZ20" s="211">
        <v>236</v>
      </c>
      <c r="BA20" s="164">
        <v>366</v>
      </c>
      <c r="BB20" s="211"/>
      <c r="BC20" s="211">
        <v>0</v>
      </c>
      <c r="BD20" s="211">
        <v>0</v>
      </c>
      <c r="BE20" s="164">
        <v>0</v>
      </c>
    </row>
    <row r="21" spans="1:57" s="116" customFormat="1" ht="14.25" customHeight="1" x14ac:dyDescent="0.2">
      <c r="A21" s="15">
        <v>18</v>
      </c>
      <c r="B21" s="120">
        <v>888</v>
      </c>
      <c r="C21" s="120">
        <v>553</v>
      </c>
      <c r="D21" s="120">
        <v>335</v>
      </c>
      <c r="E21" s="120"/>
      <c r="F21" s="120">
        <v>212</v>
      </c>
      <c r="G21" s="120">
        <v>151</v>
      </c>
      <c r="H21" s="120">
        <f t="shared" si="7"/>
        <v>61</v>
      </c>
      <c r="I21" s="120"/>
      <c r="J21" s="120">
        <v>239</v>
      </c>
      <c r="K21" s="120">
        <v>146</v>
      </c>
      <c r="L21" s="120">
        <f t="shared" si="8"/>
        <v>93</v>
      </c>
      <c r="M21" s="120"/>
      <c r="N21" s="120">
        <v>203</v>
      </c>
      <c r="O21" s="120">
        <v>130</v>
      </c>
      <c r="P21" s="120">
        <f t="shared" si="9"/>
        <v>73</v>
      </c>
      <c r="Q21" s="120"/>
      <c r="R21" s="120">
        <v>171</v>
      </c>
      <c r="S21" s="120">
        <v>98</v>
      </c>
      <c r="T21" s="120">
        <f t="shared" si="10"/>
        <v>73</v>
      </c>
      <c r="U21" s="120"/>
      <c r="V21" s="120">
        <v>63</v>
      </c>
      <c r="W21" s="120">
        <v>28</v>
      </c>
      <c r="X21" s="120">
        <f t="shared" si="11"/>
        <v>35</v>
      </c>
      <c r="Y21" s="120"/>
      <c r="Z21" s="276">
        <v>0</v>
      </c>
      <c r="AA21" s="276">
        <v>0</v>
      </c>
      <c r="AB21" s="276">
        <f t="shared" si="12"/>
        <v>0</v>
      </c>
      <c r="AD21" s="165">
        <v>18</v>
      </c>
      <c r="AE21" s="211">
        <v>3962</v>
      </c>
      <c r="AF21" s="211">
        <v>2138</v>
      </c>
      <c r="AG21" s="164">
        <v>1824</v>
      </c>
      <c r="AH21" s="211"/>
      <c r="AI21" s="211">
        <v>778</v>
      </c>
      <c r="AJ21" s="211">
        <v>473</v>
      </c>
      <c r="AK21" s="164">
        <v>305</v>
      </c>
      <c r="AL21" s="211"/>
      <c r="AM21" s="211">
        <v>758</v>
      </c>
      <c r="AN21" s="211">
        <v>425</v>
      </c>
      <c r="AO21" s="164">
        <v>333</v>
      </c>
      <c r="AP21" s="211"/>
      <c r="AQ21" s="211">
        <v>806</v>
      </c>
      <c r="AR21" s="211">
        <v>443</v>
      </c>
      <c r="AS21" s="164">
        <v>363</v>
      </c>
      <c r="AT21" s="211"/>
      <c r="AU21" s="211">
        <v>920</v>
      </c>
      <c r="AV21" s="211">
        <v>487</v>
      </c>
      <c r="AW21" s="164">
        <v>433</v>
      </c>
      <c r="AX21" s="211"/>
      <c r="AY21" s="211">
        <v>700</v>
      </c>
      <c r="AZ21" s="211">
        <v>310</v>
      </c>
      <c r="BA21" s="164">
        <v>390</v>
      </c>
      <c r="BB21" s="211"/>
      <c r="BC21" s="211">
        <v>0</v>
      </c>
      <c r="BD21" s="211">
        <v>0</v>
      </c>
      <c r="BE21" s="164">
        <v>0</v>
      </c>
    </row>
    <row r="22" spans="1:57" s="116" customFormat="1" ht="14.25" customHeight="1" x14ac:dyDescent="0.2">
      <c r="A22" s="15">
        <v>19</v>
      </c>
      <c r="B22" s="120">
        <v>771</v>
      </c>
      <c r="C22" s="120">
        <v>512</v>
      </c>
      <c r="D22" s="120">
        <v>259</v>
      </c>
      <c r="E22" s="120"/>
      <c r="F22" s="120">
        <v>148</v>
      </c>
      <c r="G22" s="120">
        <v>108</v>
      </c>
      <c r="H22" s="120">
        <f t="shared" si="7"/>
        <v>40</v>
      </c>
      <c r="I22" s="120"/>
      <c r="J22" s="120">
        <v>178</v>
      </c>
      <c r="K22" s="120">
        <v>115</v>
      </c>
      <c r="L22" s="120">
        <f t="shared" si="8"/>
        <v>63</v>
      </c>
      <c r="M22" s="120"/>
      <c r="N22" s="120">
        <v>175</v>
      </c>
      <c r="O22" s="120">
        <v>120</v>
      </c>
      <c r="P22" s="120">
        <f t="shared" si="9"/>
        <v>55</v>
      </c>
      <c r="Q22" s="120"/>
      <c r="R22" s="120">
        <v>188</v>
      </c>
      <c r="S22" s="120">
        <v>122</v>
      </c>
      <c r="T22" s="120">
        <f t="shared" si="10"/>
        <v>66</v>
      </c>
      <c r="U22" s="120"/>
      <c r="V22" s="120">
        <v>82</v>
      </c>
      <c r="W22" s="120">
        <v>47</v>
      </c>
      <c r="X22" s="120">
        <f t="shared" si="11"/>
        <v>35</v>
      </c>
      <c r="Y22" s="120"/>
      <c r="Z22" s="276">
        <v>0</v>
      </c>
      <c r="AA22" s="276">
        <v>0</v>
      </c>
      <c r="AB22" s="276">
        <f t="shared" si="12"/>
        <v>0</v>
      </c>
      <c r="AD22" s="165">
        <v>19</v>
      </c>
      <c r="AE22" s="211">
        <v>3648</v>
      </c>
      <c r="AF22" s="211">
        <v>1972</v>
      </c>
      <c r="AG22" s="164">
        <v>1676</v>
      </c>
      <c r="AH22" s="211"/>
      <c r="AI22" s="211">
        <v>599</v>
      </c>
      <c r="AJ22" s="211">
        <v>363</v>
      </c>
      <c r="AK22" s="164">
        <v>236</v>
      </c>
      <c r="AL22" s="211"/>
      <c r="AM22" s="211">
        <v>656</v>
      </c>
      <c r="AN22" s="211">
        <v>376</v>
      </c>
      <c r="AO22" s="164">
        <v>280</v>
      </c>
      <c r="AP22" s="211"/>
      <c r="AQ22" s="211">
        <v>716</v>
      </c>
      <c r="AR22" s="211">
        <v>374</v>
      </c>
      <c r="AS22" s="164">
        <v>342</v>
      </c>
      <c r="AT22" s="211"/>
      <c r="AU22" s="211">
        <v>903</v>
      </c>
      <c r="AV22" s="211">
        <v>500</v>
      </c>
      <c r="AW22" s="164">
        <v>403</v>
      </c>
      <c r="AX22" s="211"/>
      <c r="AY22" s="211">
        <v>774</v>
      </c>
      <c r="AZ22" s="211">
        <v>359</v>
      </c>
      <c r="BA22" s="164">
        <v>415</v>
      </c>
      <c r="BB22" s="211"/>
      <c r="BC22" s="211">
        <v>0</v>
      </c>
      <c r="BD22" s="211">
        <v>0</v>
      </c>
      <c r="BE22" s="164">
        <v>0</v>
      </c>
    </row>
    <row r="23" spans="1:57" s="116" customFormat="1" ht="14.25" customHeight="1" x14ac:dyDescent="0.2">
      <c r="A23" s="15">
        <v>20</v>
      </c>
      <c r="B23" s="120">
        <v>648</v>
      </c>
      <c r="C23" s="120">
        <v>418</v>
      </c>
      <c r="D23" s="120">
        <v>230</v>
      </c>
      <c r="E23" s="120"/>
      <c r="F23" s="120">
        <v>122</v>
      </c>
      <c r="G23" s="120">
        <v>82</v>
      </c>
      <c r="H23" s="120">
        <f t="shared" si="7"/>
        <v>40</v>
      </c>
      <c r="I23" s="120"/>
      <c r="J23" s="120">
        <v>130</v>
      </c>
      <c r="K23" s="120">
        <v>89</v>
      </c>
      <c r="L23" s="120">
        <f t="shared" si="8"/>
        <v>41</v>
      </c>
      <c r="M23" s="120"/>
      <c r="N23" s="120">
        <v>142</v>
      </c>
      <c r="O23" s="120">
        <v>101</v>
      </c>
      <c r="P23" s="120">
        <f t="shared" si="9"/>
        <v>41</v>
      </c>
      <c r="Q23" s="120"/>
      <c r="R23" s="120">
        <v>163</v>
      </c>
      <c r="S23" s="120">
        <v>93</v>
      </c>
      <c r="T23" s="120">
        <f t="shared" si="10"/>
        <v>70</v>
      </c>
      <c r="U23" s="120"/>
      <c r="V23" s="120">
        <v>91</v>
      </c>
      <c r="W23" s="120">
        <v>53</v>
      </c>
      <c r="X23" s="120">
        <f t="shared" si="11"/>
        <v>38</v>
      </c>
      <c r="Y23" s="120"/>
      <c r="Z23" s="276">
        <v>0</v>
      </c>
      <c r="AA23" s="276">
        <v>0</v>
      </c>
      <c r="AB23" s="276">
        <f t="shared" si="12"/>
        <v>0</v>
      </c>
      <c r="AD23" s="165">
        <v>20</v>
      </c>
      <c r="AE23" s="211">
        <v>2991</v>
      </c>
      <c r="AF23" s="211">
        <v>1682</v>
      </c>
      <c r="AG23" s="164">
        <v>1309</v>
      </c>
      <c r="AH23" s="211"/>
      <c r="AI23" s="211">
        <v>458</v>
      </c>
      <c r="AJ23" s="211">
        <v>289</v>
      </c>
      <c r="AK23" s="164">
        <v>169</v>
      </c>
      <c r="AL23" s="211"/>
      <c r="AM23" s="211">
        <v>499</v>
      </c>
      <c r="AN23" s="211">
        <v>294</v>
      </c>
      <c r="AO23" s="164">
        <v>205</v>
      </c>
      <c r="AP23" s="211"/>
      <c r="AQ23" s="211">
        <v>595</v>
      </c>
      <c r="AR23" s="211">
        <v>340</v>
      </c>
      <c r="AS23" s="164">
        <v>255</v>
      </c>
      <c r="AT23" s="211"/>
      <c r="AU23" s="211">
        <v>800</v>
      </c>
      <c r="AV23" s="211">
        <v>434</v>
      </c>
      <c r="AW23" s="164">
        <v>366</v>
      </c>
      <c r="AX23" s="211"/>
      <c r="AY23" s="211">
        <v>639</v>
      </c>
      <c r="AZ23" s="211">
        <v>325</v>
      </c>
      <c r="BA23" s="164">
        <v>314</v>
      </c>
      <c r="BB23" s="211"/>
      <c r="BC23" s="211">
        <v>0</v>
      </c>
      <c r="BD23" s="211">
        <v>0</v>
      </c>
      <c r="BE23" s="164">
        <v>0</v>
      </c>
    </row>
    <row r="24" spans="1:57" s="116" customFormat="1" ht="14.25" customHeight="1" x14ac:dyDescent="0.2">
      <c r="A24" s="15">
        <v>21</v>
      </c>
      <c r="B24" s="120">
        <v>562</v>
      </c>
      <c r="C24" s="120">
        <v>345</v>
      </c>
      <c r="D24" s="120">
        <v>217</v>
      </c>
      <c r="E24" s="120"/>
      <c r="F24" s="120">
        <v>109</v>
      </c>
      <c r="G24" s="120">
        <v>64</v>
      </c>
      <c r="H24" s="120">
        <f t="shared" si="7"/>
        <v>45</v>
      </c>
      <c r="I24" s="120"/>
      <c r="J24" s="120">
        <v>125</v>
      </c>
      <c r="K24" s="120">
        <v>85</v>
      </c>
      <c r="L24" s="120">
        <f t="shared" si="8"/>
        <v>40</v>
      </c>
      <c r="M24" s="120"/>
      <c r="N24" s="120">
        <v>111</v>
      </c>
      <c r="O24" s="120">
        <v>68</v>
      </c>
      <c r="P24" s="120">
        <f t="shared" si="9"/>
        <v>43</v>
      </c>
      <c r="Q24" s="120"/>
      <c r="R24" s="120">
        <v>125</v>
      </c>
      <c r="S24" s="120">
        <v>77</v>
      </c>
      <c r="T24" s="120">
        <f t="shared" si="10"/>
        <v>48</v>
      </c>
      <c r="U24" s="120"/>
      <c r="V24" s="120">
        <v>92</v>
      </c>
      <c r="W24" s="120">
        <v>51</v>
      </c>
      <c r="X24" s="120">
        <f t="shared" si="11"/>
        <v>41</v>
      </c>
      <c r="Y24" s="120"/>
      <c r="Z24" s="276">
        <v>0</v>
      </c>
      <c r="AA24" s="276">
        <v>0</v>
      </c>
      <c r="AB24" s="276">
        <f t="shared" si="12"/>
        <v>0</v>
      </c>
      <c r="AD24" s="165">
        <v>21</v>
      </c>
      <c r="AE24" s="211">
        <v>2495</v>
      </c>
      <c r="AF24" s="211">
        <v>1391</v>
      </c>
      <c r="AG24" s="164">
        <v>1104</v>
      </c>
      <c r="AH24" s="211"/>
      <c r="AI24" s="211">
        <v>371</v>
      </c>
      <c r="AJ24" s="211">
        <v>237</v>
      </c>
      <c r="AK24" s="164">
        <v>134</v>
      </c>
      <c r="AL24" s="211"/>
      <c r="AM24" s="211">
        <v>477</v>
      </c>
      <c r="AN24" s="211">
        <v>290</v>
      </c>
      <c r="AO24" s="164">
        <v>187</v>
      </c>
      <c r="AP24" s="211"/>
      <c r="AQ24" s="211">
        <v>454</v>
      </c>
      <c r="AR24" s="211">
        <v>246</v>
      </c>
      <c r="AS24" s="164">
        <v>208</v>
      </c>
      <c r="AT24" s="211"/>
      <c r="AU24" s="211">
        <v>653</v>
      </c>
      <c r="AV24" s="211">
        <v>344</v>
      </c>
      <c r="AW24" s="164">
        <v>309</v>
      </c>
      <c r="AX24" s="211"/>
      <c r="AY24" s="211">
        <v>540</v>
      </c>
      <c r="AZ24" s="211">
        <v>274</v>
      </c>
      <c r="BA24" s="164">
        <v>266</v>
      </c>
      <c r="BB24" s="211"/>
      <c r="BC24" s="211">
        <v>0</v>
      </c>
      <c r="BD24" s="211">
        <v>0</v>
      </c>
      <c r="BE24" s="164">
        <v>0</v>
      </c>
    </row>
    <row r="25" spans="1:57" s="116" customFormat="1" ht="14.25" customHeight="1" x14ac:dyDescent="0.2">
      <c r="A25" s="15">
        <v>22</v>
      </c>
      <c r="B25" s="120">
        <v>421</v>
      </c>
      <c r="C25" s="120">
        <v>252</v>
      </c>
      <c r="D25" s="120">
        <v>169</v>
      </c>
      <c r="E25" s="120"/>
      <c r="F25" s="120">
        <v>71</v>
      </c>
      <c r="G25" s="120">
        <v>43</v>
      </c>
      <c r="H25" s="120">
        <f t="shared" si="7"/>
        <v>28</v>
      </c>
      <c r="I25" s="120"/>
      <c r="J25" s="120">
        <v>78</v>
      </c>
      <c r="K25" s="120">
        <v>53</v>
      </c>
      <c r="L25" s="120">
        <f t="shared" si="8"/>
        <v>25</v>
      </c>
      <c r="M25" s="120"/>
      <c r="N25" s="120">
        <v>104</v>
      </c>
      <c r="O25" s="120">
        <v>66</v>
      </c>
      <c r="P25" s="120">
        <f t="shared" si="9"/>
        <v>38</v>
      </c>
      <c r="Q25" s="120"/>
      <c r="R25" s="120">
        <v>97</v>
      </c>
      <c r="S25" s="120">
        <v>56</v>
      </c>
      <c r="T25" s="120">
        <f t="shared" si="10"/>
        <v>41</v>
      </c>
      <c r="U25" s="120"/>
      <c r="V25" s="120">
        <v>71</v>
      </c>
      <c r="W25" s="120">
        <v>34</v>
      </c>
      <c r="X25" s="120">
        <f t="shared" si="11"/>
        <v>37</v>
      </c>
      <c r="Y25" s="120"/>
      <c r="Z25" s="276">
        <v>0</v>
      </c>
      <c r="AA25" s="276">
        <v>0</v>
      </c>
      <c r="AB25" s="276">
        <f t="shared" si="12"/>
        <v>0</v>
      </c>
      <c r="AD25" s="165">
        <v>22</v>
      </c>
      <c r="AE25" s="211">
        <v>2011</v>
      </c>
      <c r="AF25" s="211">
        <v>1100</v>
      </c>
      <c r="AG25" s="164">
        <v>911</v>
      </c>
      <c r="AH25" s="211"/>
      <c r="AI25" s="211">
        <v>285</v>
      </c>
      <c r="AJ25" s="211">
        <v>169</v>
      </c>
      <c r="AK25" s="164">
        <v>116</v>
      </c>
      <c r="AL25" s="211"/>
      <c r="AM25" s="211">
        <v>378</v>
      </c>
      <c r="AN25" s="211">
        <v>217</v>
      </c>
      <c r="AO25" s="164">
        <v>161</v>
      </c>
      <c r="AP25" s="211"/>
      <c r="AQ25" s="211">
        <v>377</v>
      </c>
      <c r="AR25" s="211">
        <v>222</v>
      </c>
      <c r="AS25" s="164">
        <v>155</v>
      </c>
      <c r="AT25" s="211"/>
      <c r="AU25" s="211">
        <v>536</v>
      </c>
      <c r="AV25" s="211">
        <v>283</v>
      </c>
      <c r="AW25" s="164">
        <v>253</v>
      </c>
      <c r="AX25" s="211"/>
      <c r="AY25" s="211">
        <v>435</v>
      </c>
      <c r="AZ25" s="211">
        <v>209</v>
      </c>
      <c r="BA25" s="164">
        <v>226</v>
      </c>
      <c r="BB25" s="211"/>
      <c r="BC25" s="211">
        <v>0</v>
      </c>
      <c r="BD25" s="211">
        <v>0</v>
      </c>
      <c r="BE25" s="164">
        <v>0</v>
      </c>
    </row>
    <row r="26" spans="1:57" s="116" customFormat="1" ht="14.25" customHeight="1" x14ac:dyDescent="0.2">
      <c r="A26" s="15">
        <v>23</v>
      </c>
      <c r="B26" s="120">
        <v>339</v>
      </c>
      <c r="C26" s="120">
        <v>205</v>
      </c>
      <c r="D26" s="120">
        <v>134</v>
      </c>
      <c r="E26" s="120"/>
      <c r="F26" s="120">
        <v>40</v>
      </c>
      <c r="G26" s="120">
        <v>21</v>
      </c>
      <c r="H26" s="120">
        <f t="shared" si="7"/>
        <v>19</v>
      </c>
      <c r="I26" s="120"/>
      <c r="J26" s="120">
        <v>80</v>
      </c>
      <c r="K26" s="120">
        <v>59</v>
      </c>
      <c r="L26" s="120">
        <f t="shared" si="8"/>
        <v>21</v>
      </c>
      <c r="M26" s="120"/>
      <c r="N26" s="120">
        <v>87</v>
      </c>
      <c r="O26" s="120">
        <v>54</v>
      </c>
      <c r="P26" s="120">
        <f t="shared" si="9"/>
        <v>33</v>
      </c>
      <c r="Q26" s="120"/>
      <c r="R26" s="120">
        <v>83</v>
      </c>
      <c r="S26" s="120">
        <v>49</v>
      </c>
      <c r="T26" s="120">
        <f t="shared" si="10"/>
        <v>34</v>
      </c>
      <c r="U26" s="120"/>
      <c r="V26" s="120">
        <v>49</v>
      </c>
      <c r="W26" s="120">
        <v>22</v>
      </c>
      <c r="X26" s="120">
        <f t="shared" si="11"/>
        <v>27</v>
      </c>
      <c r="Y26" s="120"/>
      <c r="Z26" s="276">
        <v>0</v>
      </c>
      <c r="AA26" s="276">
        <v>0</v>
      </c>
      <c r="AB26" s="276">
        <f t="shared" si="12"/>
        <v>0</v>
      </c>
      <c r="AD26" s="165">
        <v>23</v>
      </c>
      <c r="AE26" s="211">
        <v>1722</v>
      </c>
      <c r="AF26" s="211">
        <v>891</v>
      </c>
      <c r="AG26" s="164">
        <v>831</v>
      </c>
      <c r="AH26" s="211"/>
      <c r="AI26" s="211">
        <v>259</v>
      </c>
      <c r="AJ26" s="211">
        <v>147</v>
      </c>
      <c r="AK26" s="164">
        <v>112</v>
      </c>
      <c r="AL26" s="211"/>
      <c r="AM26" s="211">
        <v>287</v>
      </c>
      <c r="AN26" s="211">
        <v>164</v>
      </c>
      <c r="AO26" s="164">
        <v>123</v>
      </c>
      <c r="AP26" s="211"/>
      <c r="AQ26" s="211">
        <v>329</v>
      </c>
      <c r="AR26" s="211">
        <v>173</v>
      </c>
      <c r="AS26" s="164">
        <v>156</v>
      </c>
      <c r="AT26" s="211"/>
      <c r="AU26" s="211">
        <v>488</v>
      </c>
      <c r="AV26" s="211">
        <v>251</v>
      </c>
      <c r="AW26" s="164">
        <v>237</v>
      </c>
      <c r="AX26" s="211"/>
      <c r="AY26" s="211">
        <v>359</v>
      </c>
      <c r="AZ26" s="211">
        <v>156</v>
      </c>
      <c r="BA26" s="164">
        <v>203</v>
      </c>
      <c r="BB26" s="211"/>
      <c r="BC26" s="211">
        <v>0</v>
      </c>
      <c r="BD26" s="211">
        <v>0</v>
      </c>
      <c r="BE26" s="164">
        <v>0</v>
      </c>
    </row>
    <row r="27" spans="1:57" s="116" customFormat="1" ht="14.25" customHeight="1" x14ac:dyDescent="0.2">
      <c r="A27" s="15">
        <v>24</v>
      </c>
      <c r="B27" s="120">
        <v>242</v>
      </c>
      <c r="C27" s="120">
        <v>151</v>
      </c>
      <c r="D27" s="120">
        <v>91</v>
      </c>
      <c r="E27" s="120"/>
      <c r="F27" s="120">
        <v>34</v>
      </c>
      <c r="G27" s="120">
        <v>19</v>
      </c>
      <c r="H27" s="120">
        <f t="shared" si="7"/>
        <v>15</v>
      </c>
      <c r="I27" s="120"/>
      <c r="J27" s="120">
        <v>59</v>
      </c>
      <c r="K27" s="120">
        <v>34</v>
      </c>
      <c r="L27" s="120">
        <f t="shared" si="8"/>
        <v>25</v>
      </c>
      <c r="M27" s="120"/>
      <c r="N27" s="120">
        <v>52</v>
      </c>
      <c r="O27" s="120">
        <v>34</v>
      </c>
      <c r="P27" s="120">
        <f t="shared" si="9"/>
        <v>18</v>
      </c>
      <c r="Q27" s="120"/>
      <c r="R27" s="120">
        <v>59</v>
      </c>
      <c r="S27" s="120">
        <v>40</v>
      </c>
      <c r="T27" s="120">
        <f t="shared" si="10"/>
        <v>19</v>
      </c>
      <c r="U27" s="120"/>
      <c r="V27" s="120">
        <v>38</v>
      </c>
      <c r="W27" s="120">
        <v>24</v>
      </c>
      <c r="X27" s="120">
        <f t="shared" si="11"/>
        <v>14</v>
      </c>
      <c r="Y27" s="120"/>
      <c r="Z27" s="276">
        <v>0</v>
      </c>
      <c r="AA27" s="276">
        <v>0</v>
      </c>
      <c r="AB27" s="276">
        <f t="shared" si="12"/>
        <v>0</v>
      </c>
      <c r="AD27" s="165">
        <v>24</v>
      </c>
      <c r="AE27" s="211">
        <v>1477</v>
      </c>
      <c r="AF27" s="211">
        <v>797</v>
      </c>
      <c r="AG27" s="164">
        <v>680</v>
      </c>
      <c r="AH27" s="211"/>
      <c r="AI27" s="211">
        <v>215</v>
      </c>
      <c r="AJ27" s="211">
        <v>126</v>
      </c>
      <c r="AK27" s="164">
        <v>89</v>
      </c>
      <c r="AL27" s="211"/>
      <c r="AM27" s="211">
        <v>270</v>
      </c>
      <c r="AN27" s="211">
        <v>145</v>
      </c>
      <c r="AO27" s="164">
        <v>125</v>
      </c>
      <c r="AP27" s="211"/>
      <c r="AQ27" s="211">
        <v>277</v>
      </c>
      <c r="AR27" s="211">
        <v>163</v>
      </c>
      <c r="AS27" s="164">
        <v>114</v>
      </c>
      <c r="AT27" s="211"/>
      <c r="AU27" s="211">
        <v>394</v>
      </c>
      <c r="AV27" s="211">
        <v>208</v>
      </c>
      <c r="AW27" s="164">
        <v>186</v>
      </c>
      <c r="AX27" s="211"/>
      <c r="AY27" s="211">
        <v>321</v>
      </c>
      <c r="AZ27" s="211">
        <v>155</v>
      </c>
      <c r="BA27" s="164">
        <v>166</v>
      </c>
      <c r="BB27" s="211"/>
      <c r="BC27" s="211">
        <v>0</v>
      </c>
      <c r="BD27" s="211">
        <v>0</v>
      </c>
      <c r="BE27" s="164">
        <v>0</v>
      </c>
    </row>
    <row r="28" spans="1:57" s="116" customFormat="1" ht="14.25" customHeight="1" x14ac:dyDescent="0.2">
      <c r="A28" s="15" t="s">
        <v>43</v>
      </c>
      <c r="B28" s="120">
        <v>601</v>
      </c>
      <c r="C28" s="120">
        <v>351</v>
      </c>
      <c r="D28" s="120">
        <v>250</v>
      </c>
      <c r="E28" s="120"/>
      <c r="F28" s="120">
        <v>93</v>
      </c>
      <c r="G28" s="120">
        <v>58</v>
      </c>
      <c r="H28" s="120">
        <f t="shared" si="7"/>
        <v>35</v>
      </c>
      <c r="I28" s="120"/>
      <c r="J28" s="120">
        <v>127</v>
      </c>
      <c r="K28" s="120">
        <v>77</v>
      </c>
      <c r="L28" s="120">
        <f t="shared" si="8"/>
        <v>50</v>
      </c>
      <c r="M28" s="120"/>
      <c r="N28" s="120">
        <v>131</v>
      </c>
      <c r="O28" s="120">
        <v>77</v>
      </c>
      <c r="P28" s="120">
        <f t="shared" si="9"/>
        <v>54</v>
      </c>
      <c r="Q28" s="120"/>
      <c r="R28" s="120">
        <v>162</v>
      </c>
      <c r="S28" s="120">
        <v>90</v>
      </c>
      <c r="T28" s="120">
        <f t="shared" si="10"/>
        <v>72</v>
      </c>
      <c r="U28" s="120"/>
      <c r="V28" s="120">
        <v>88</v>
      </c>
      <c r="W28" s="120">
        <v>49</v>
      </c>
      <c r="X28" s="120">
        <f t="shared" si="11"/>
        <v>39</v>
      </c>
      <c r="Y28" s="120"/>
      <c r="Z28" s="276">
        <v>0</v>
      </c>
      <c r="AA28" s="276">
        <v>0</v>
      </c>
      <c r="AB28" s="276">
        <f t="shared" si="12"/>
        <v>0</v>
      </c>
      <c r="AD28" s="165" t="s">
        <v>43</v>
      </c>
      <c r="AE28" s="211">
        <v>3730</v>
      </c>
      <c r="AF28" s="211">
        <v>1848</v>
      </c>
      <c r="AG28" s="164">
        <v>1882</v>
      </c>
      <c r="AH28" s="211"/>
      <c r="AI28" s="211">
        <v>560</v>
      </c>
      <c r="AJ28" s="211">
        <v>304</v>
      </c>
      <c r="AK28" s="164">
        <v>256</v>
      </c>
      <c r="AL28" s="211"/>
      <c r="AM28" s="211">
        <v>672</v>
      </c>
      <c r="AN28" s="211">
        <v>354</v>
      </c>
      <c r="AO28" s="164">
        <v>318</v>
      </c>
      <c r="AP28" s="211"/>
      <c r="AQ28" s="211">
        <v>705</v>
      </c>
      <c r="AR28" s="211">
        <v>355</v>
      </c>
      <c r="AS28" s="164">
        <v>350</v>
      </c>
      <c r="AT28" s="211"/>
      <c r="AU28" s="211">
        <v>917</v>
      </c>
      <c r="AV28" s="211">
        <v>445</v>
      </c>
      <c r="AW28" s="164">
        <v>472</v>
      </c>
      <c r="AX28" s="211"/>
      <c r="AY28" s="211">
        <v>876</v>
      </c>
      <c r="AZ28" s="211">
        <v>390</v>
      </c>
      <c r="BA28" s="164">
        <v>486</v>
      </c>
      <c r="BB28" s="211"/>
      <c r="BC28" s="211">
        <v>0</v>
      </c>
      <c r="BD28" s="211">
        <v>0</v>
      </c>
      <c r="BE28" s="164">
        <v>0</v>
      </c>
    </row>
    <row r="29" spans="1:57" s="116" customFormat="1" ht="14.25" customHeight="1" x14ac:dyDescent="0.2">
      <c r="A29" s="15" t="s">
        <v>44</v>
      </c>
      <c r="B29" s="120">
        <v>288</v>
      </c>
      <c r="C29" s="120">
        <v>129</v>
      </c>
      <c r="D29" s="120">
        <v>159</v>
      </c>
      <c r="E29" s="120"/>
      <c r="F29" s="120">
        <v>43</v>
      </c>
      <c r="G29" s="120">
        <v>21</v>
      </c>
      <c r="H29" s="120">
        <f t="shared" si="7"/>
        <v>22</v>
      </c>
      <c r="I29" s="120"/>
      <c r="J29" s="120">
        <v>52</v>
      </c>
      <c r="K29" s="120">
        <v>21</v>
      </c>
      <c r="L29" s="120">
        <f t="shared" si="8"/>
        <v>31</v>
      </c>
      <c r="M29" s="120"/>
      <c r="N29" s="120">
        <v>65</v>
      </c>
      <c r="O29" s="120">
        <v>31</v>
      </c>
      <c r="P29" s="120">
        <f t="shared" si="9"/>
        <v>34</v>
      </c>
      <c r="Q29" s="120"/>
      <c r="R29" s="120">
        <v>79</v>
      </c>
      <c r="S29" s="120">
        <v>37</v>
      </c>
      <c r="T29" s="120">
        <f t="shared" si="10"/>
        <v>42</v>
      </c>
      <c r="U29" s="120"/>
      <c r="V29" s="120">
        <v>49</v>
      </c>
      <c r="W29" s="120">
        <v>19</v>
      </c>
      <c r="X29" s="120">
        <f t="shared" si="11"/>
        <v>30</v>
      </c>
      <c r="Y29" s="120"/>
      <c r="Z29" s="276">
        <v>0</v>
      </c>
      <c r="AA29" s="276">
        <v>0</v>
      </c>
      <c r="AB29" s="276">
        <f t="shared" si="12"/>
        <v>0</v>
      </c>
      <c r="AD29" s="165" t="s">
        <v>44</v>
      </c>
      <c r="AE29" s="211">
        <v>1952</v>
      </c>
      <c r="AF29" s="211">
        <v>815</v>
      </c>
      <c r="AG29" s="164">
        <v>1137</v>
      </c>
      <c r="AH29" s="211"/>
      <c r="AI29" s="211">
        <v>303</v>
      </c>
      <c r="AJ29" s="211">
        <v>129</v>
      </c>
      <c r="AK29" s="164">
        <v>174</v>
      </c>
      <c r="AL29" s="211"/>
      <c r="AM29" s="211">
        <v>345</v>
      </c>
      <c r="AN29" s="211">
        <v>139</v>
      </c>
      <c r="AO29" s="164">
        <v>206</v>
      </c>
      <c r="AP29" s="211"/>
      <c r="AQ29" s="211">
        <v>390</v>
      </c>
      <c r="AR29" s="211">
        <v>162</v>
      </c>
      <c r="AS29" s="164">
        <v>228</v>
      </c>
      <c r="AT29" s="211"/>
      <c r="AU29" s="211">
        <v>497</v>
      </c>
      <c r="AV29" s="211">
        <v>225</v>
      </c>
      <c r="AW29" s="164">
        <v>272</v>
      </c>
      <c r="AX29" s="211"/>
      <c r="AY29" s="211">
        <v>417</v>
      </c>
      <c r="AZ29" s="211">
        <v>160</v>
      </c>
      <c r="BA29" s="164">
        <v>257</v>
      </c>
      <c r="BB29" s="211"/>
      <c r="BC29" s="211">
        <v>0</v>
      </c>
      <c r="BD29" s="211">
        <v>0</v>
      </c>
      <c r="BE29" s="164">
        <v>0</v>
      </c>
    </row>
    <row r="30" spans="1:57" s="116" customFormat="1" ht="14.25" customHeight="1" x14ac:dyDescent="0.2">
      <c r="A30" s="15" t="s">
        <v>45</v>
      </c>
      <c r="B30" s="120">
        <v>101</v>
      </c>
      <c r="C30" s="120">
        <v>32</v>
      </c>
      <c r="D30" s="120">
        <v>69</v>
      </c>
      <c r="E30" s="120"/>
      <c r="F30" s="120">
        <v>25</v>
      </c>
      <c r="G30" s="120">
        <v>8</v>
      </c>
      <c r="H30" s="120">
        <f t="shared" si="7"/>
        <v>17</v>
      </c>
      <c r="I30" s="120"/>
      <c r="J30" s="120">
        <v>17</v>
      </c>
      <c r="K30" s="120">
        <v>4</v>
      </c>
      <c r="L30" s="120">
        <f t="shared" si="8"/>
        <v>13</v>
      </c>
      <c r="M30" s="120"/>
      <c r="N30" s="120">
        <v>20</v>
      </c>
      <c r="O30" s="120">
        <v>5</v>
      </c>
      <c r="P30" s="120">
        <f t="shared" si="9"/>
        <v>15</v>
      </c>
      <c r="Q30" s="120"/>
      <c r="R30" s="120">
        <v>25</v>
      </c>
      <c r="S30" s="120">
        <v>10</v>
      </c>
      <c r="T30" s="120">
        <f t="shared" si="10"/>
        <v>15</v>
      </c>
      <c r="U30" s="120"/>
      <c r="V30" s="120">
        <v>14</v>
      </c>
      <c r="W30" s="120">
        <v>5</v>
      </c>
      <c r="X30" s="120">
        <f t="shared" si="11"/>
        <v>9</v>
      </c>
      <c r="Y30" s="120"/>
      <c r="Z30" s="276">
        <v>0</v>
      </c>
      <c r="AA30" s="276">
        <v>0</v>
      </c>
      <c r="AB30" s="276">
        <f t="shared" si="12"/>
        <v>0</v>
      </c>
      <c r="AD30" s="165" t="s">
        <v>45</v>
      </c>
      <c r="AE30" s="211">
        <v>1019</v>
      </c>
      <c r="AF30" s="211">
        <v>341</v>
      </c>
      <c r="AG30" s="164">
        <v>678</v>
      </c>
      <c r="AH30" s="211"/>
      <c r="AI30" s="211">
        <v>196</v>
      </c>
      <c r="AJ30" s="211">
        <v>64</v>
      </c>
      <c r="AK30" s="164">
        <v>132</v>
      </c>
      <c r="AL30" s="211"/>
      <c r="AM30" s="211">
        <v>191</v>
      </c>
      <c r="AN30" s="211">
        <v>63</v>
      </c>
      <c r="AO30" s="164">
        <v>128</v>
      </c>
      <c r="AP30" s="211"/>
      <c r="AQ30" s="211">
        <v>174</v>
      </c>
      <c r="AR30" s="211">
        <v>68</v>
      </c>
      <c r="AS30" s="164">
        <v>106</v>
      </c>
      <c r="AT30" s="211"/>
      <c r="AU30" s="211">
        <v>255</v>
      </c>
      <c r="AV30" s="211">
        <v>75</v>
      </c>
      <c r="AW30" s="164">
        <v>180</v>
      </c>
      <c r="AX30" s="211"/>
      <c r="AY30" s="211">
        <v>203</v>
      </c>
      <c r="AZ30" s="211">
        <v>71</v>
      </c>
      <c r="BA30" s="164">
        <v>132</v>
      </c>
      <c r="BB30" s="211"/>
      <c r="BC30" s="211">
        <v>0</v>
      </c>
      <c r="BD30" s="211">
        <v>0</v>
      </c>
      <c r="BE30" s="164">
        <v>0</v>
      </c>
    </row>
    <row r="31" spans="1:57" s="116" customFormat="1" ht="14.25" customHeight="1" x14ac:dyDescent="0.2">
      <c r="A31" s="15" t="s">
        <v>46</v>
      </c>
      <c r="B31" s="120">
        <v>22</v>
      </c>
      <c r="C31" s="120">
        <v>7</v>
      </c>
      <c r="D31" s="120">
        <v>15</v>
      </c>
      <c r="E31" s="120"/>
      <c r="F31" s="120">
        <v>2</v>
      </c>
      <c r="G31" s="120">
        <v>1</v>
      </c>
      <c r="H31" s="120">
        <f t="shared" si="7"/>
        <v>1</v>
      </c>
      <c r="I31" s="120"/>
      <c r="J31" s="120">
        <v>10</v>
      </c>
      <c r="K31" s="120">
        <v>2</v>
      </c>
      <c r="L31" s="120">
        <f t="shared" si="8"/>
        <v>8</v>
      </c>
      <c r="M31" s="120"/>
      <c r="N31" s="120">
        <v>2</v>
      </c>
      <c r="O31" s="120">
        <v>1</v>
      </c>
      <c r="P31" s="120">
        <f t="shared" si="9"/>
        <v>1</v>
      </c>
      <c r="Q31" s="120"/>
      <c r="R31" s="120">
        <v>8</v>
      </c>
      <c r="S31" s="120">
        <v>3</v>
      </c>
      <c r="T31" s="120">
        <f t="shared" si="10"/>
        <v>5</v>
      </c>
      <c r="U31" s="120"/>
      <c r="V31" s="276">
        <v>0</v>
      </c>
      <c r="W31" s="276">
        <v>0</v>
      </c>
      <c r="X31" s="276">
        <f t="shared" si="11"/>
        <v>0</v>
      </c>
      <c r="Y31" s="120"/>
      <c r="Z31" s="276">
        <v>0</v>
      </c>
      <c r="AA31" s="276">
        <v>0</v>
      </c>
      <c r="AB31" s="276">
        <f t="shared" si="12"/>
        <v>0</v>
      </c>
      <c r="AD31" s="165" t="s">
        <v>46</v>
      </c>
      <c r="AE31" s="211">
        <v>416</v>
      </c>
      <c r="AF31" s="211">
        <v>117</v>
      </c>
      <c r="AG31" s="164">
        <v>299</v>
      </c>
      <c r="AH31" s="211"/>
      <c r="AI31" s="211">
        <v>58</v>
      </c>
      <c r="AJ31" s="211">
        <v>13</v>
      </c>
      <c r="AK31" s="164">
        <v>45</v>
      </c>
      <c r="AL31" s="211"/>
      <c r="AM31" s="211">
        <v>74</v>
      </c>
      <c r="AN31" s="211">
        <v>17</v>
      </c>
      <c r="AO31" s="164">
        <v>57</v>
      </c>
      <c r="AP31" s="211"/>
      <c r="AQ31" s="211">
        <v>82</v>
      </c>
      <c r="AR31" s="211">
        <v>27</v>
      </c>
      <c r="AS31" s="164">
        <v>55</v>
      </c>
      <c r="AT31" s="211"/>
      <c r="AU31" s="211">
        <v>114</v>
      </c>
      <c r="AV31" s="211">
        <v>31</v>
      </c>
      <c r="AW31" s="164">
        <v>83</v>
      </c>
      <c r="AX31" s="211"/>
      <c r="AY31" s="211">
        <v>88</v>
      </c>
      <c r="AZ31" s="211">
        <v>29</v>
      </c>
      <c r="BA31" s="164">
        <v>59</v>
      </c>
      <c r="BB31" s="211"/>
      <c r="BC31" s="211">
        <v>0</v>
      </c>
      <c r="BD31" s="211">
        <v>0</v>
      </c>
      <c r="BE31" s="164">
        <v>0</v>
      </c>
    </row>
    <row r="32" spans="1:57" s="116" customFormat="1" ht="14.25" customHeight="1" x14ac:dyDescent="0.2">
      <c r="A32" s="15" t="s">
        <v>97</v>
      </c>
      <c r="B32" s="120">
        <v>12</v>
      </c>
      <c r="C32" s="120">
        <v>3</v>
      </c>
      <c r="D32" s="120">
        <v>9</v>
      </c>
      <c r="E32" s="120"/>
      <c r="F32" s="120">
        <v>3</v>
      </c>
      <c r="G32" s="120">
        <v>1</v>
      </c>
      <c r="H32" s="120">
        <f t="shared" si="7"/>
        <v>2</v>
      </c>
      <c r="I32" s="120"/>
      <c r="J32" s="120">
        <v>2</v>
      </c>
      <c r="K32" s="120">
        <v>1</v>
      </c>
      <c r="L32" s="120">
        <f t="shared" si="8"/>
        <v>1</v>
      </c>
      <c r="M32" s="120"/>
      <c r="N32" s="120">
        <v>3</v>
      </c>
      <c r="O32" s="120">
        <v>0</v>
      </c>
      <c r="P32" s="120">
        <f t="shared" si="9"/>
        <v>3</v>
      </c>
      <c r="Q32" s="120"/>
      <c r="R32" s="120">
        <v>3</v>
      </c>
      <c r="S32" s="120">
        <v>1</v>
      </c>
      <c r="T32" s="120">
        <f t="shared" si="10"/>
        <v>2</v>
      </c>
      <c r="U32" s="120"/>
      <c r="V32" s="120">
        <v>1</v>
      </c>
      <c r="W32" s="120">
        <v>0</v>
      </c>
      <c r="X32" s="120">
        <f t="shared" si="11"/>
        <v>1</v>
      </c>
      <c r="Y32" s="120"/>
      <c r="Z32" s="276">
        <v>0</v>
      </c>
      <c r="AA32" s="276">
        <v>0</v>
      </c>
      <c r="AB32" s="276">
        <f t="shared" si="12"/>
        <v>0</v>
      </c>
      <c r="AD32" s="165" t="s">
        <v>97</v>
      </c>
      <c r="AE32" s="211">
        <v>229</v>
      </c>
      <c r="AF32" s="211">
        <v>83</v>
      </c>
      <c r="AG32" s="164">
        <v>146</v>
      </c>
      <c r="AH32" s="211"/>
      <c r="AI32" s="211">
        <v>40</v>
      </c>
      <c r="AJ32" s="211">
        <v>16</v>
      </c>
      <c r="AK32" s="164">
        <v>24</v>
      </c>
      <c r="AL32" s="211"/>
      <c r="AM32" s="211">
        <v>47</v>
      </c>
      <c r="AN32" s="211">
        <v>22</v>
      </c>
      <c r="AO32" s="164">
        <v>25</v>
      </c>
      <c r="AP32" s="211"/>
      <c r="AQ32" s="211">
        <v>37</v>
      </c>
      <c r="AR32" s="211">
        <v>11</v>
      </c>
      <c r="AS32" s="164">
        <v>26</v>
      </c>
      <c r="AT32" s="211"/>
      <c r="AU32" s="211">
        <v>52</v>
      </c>
      <c r="AV32" s="211">
        <v>19</v>
      </c>
      <c r="AW32" s="164">
        <v>33</v>
      </c>
      <c r="AX32" s="211"/>
      <c r="AY32" s="211">
        <v>53</v>
      </c>
      <c r="AZ32" s="211">
        <v>15</v>
      </c>
      <c r="BA32" s="164">
        <v>38</v>
      </c>
      <c r="BB32" s="211"/>
      <c r="BC32" s="211">
        <v>0</v>
      </c>
      <c r="BD32" s="211">
        <v>0</v>
      </c>
      <c r="BE32" s="164">
        <v>0</v>
      </c>
    </row>
    <row r="33" spans="1:57" s="116" customFormat="1" ht="14.25" customHeight="1" thickBot="1" x14ac:dyDescent="0.25">
      <c r="A33" s="16" t="s">
        <v>48</v>
      </c>
      <c r="B33" s="120">
        <v>6</v>
      </c>
      <c r="C33" s="120">
        <v>1</v>
      </c>
      <c r="D33" s="120">
        <v>5</v>
      </c>
      <c r="E33" s="120"/>
      <c r="F33" s="120">
        <v>1</v>
      </c>
      <c r="G33" s="120">
        <v>0</v>
      </c>
      <c r="H33" s="120">
        <f t="shared" si="7"/>
        <v>1</v>
      </c>
      <c r="I33" s="120"/>
      <c r="J33" s="120">
        <v>1</v>
      </c>
      <c r="K33" s="120">
        <v>0</v>
      </c>
      <c r="L33" s="120">
        <f t="shared" si="8"/>
        <v>1</v>
      </c>
      <c r="M33" s="120"/>
      <c r="N33" s="276">
        <v>0</v>
      </c>
      <c r="O33" s="276">
        <v>0</v>
      </c>
      <c r="P33" s="276">
        <f t="shared" si="9"/>
        <v>0</v>
      </c>
      <c r="Q33" s="120"/>
      <c r="R33" s="120">
        <v>2</v>
      </c>
      <c r="S33" s="120">
        <v>1</v>
      </c>
      <c r="T33" s="120">
        <f t="shared" si="10"/>
        <v>1</v>
      </c>
      <c r="U33" s="120"/>
      <c r="V33" s="120">
        <v>2</v>
      </c>
      <c r="W33" s="120">
        <v>0</v>
      </c>
      <c r="X33" s="120">
        <f t="shared" si="11"/>
        <v>2</v>
      </c>
      <c r="Y33" s="120"/>
      <c r="Z33" s="276">
        <v>0</v>
      </c>
      <c r="AA33" s="276">
        <v>0</v>
      </c>
      <c r="AB33" s="276">
        <f t="shared" si="12"/>
        <v>0</v>
      </c>
      <c r="AD33" s="208" t="s">
        <v>48</v>
      </c>
      <c r="AE33" s="168">
        <v>106</v>
      </c>
      <c r="AF33" s="168">
        <v>41</v>
      </c>
      <c r="AG33" s="168">
        <v>65</v>
      </c>
      <c r="AH33" s="168"/>
      <c r="AI33" s="168">
        <v>16</v>
      </c>
      <c r="AJ33" s="168">
        <v>9</v>
      </c>
      <c r="AK33" s="168">
        <v>7</v>
      </c>
      <c r="AL33" s="168"/>
      <c r="AM33" s="168">
        <v>19</v>
      </c>
      <c r="AN33" s="168">
        <v>7</v>
      </c>
      <c r="AO33" s="168">
        <v>12</v>
      </c>
      <c r="AP33" s="168"/>
      <c r="AQ33" s="168">
        <v>21</v>
      </c>
      <c r="AR33" s="168">
        <v>6</v>
      </c>
      <c r="AS33" s="168">
        <v>15</v>
      </c>
      <c r="AT33" s="168"/>
      <c r="AU33" s="168">
        <v>27</v>
      </c>
      <c r="AV33" s="168">
        <v>11</v>
      </c>
      <c r="AW33" s="168">
        <v>16</v>
      </c>
      <c r="AX33" s="168"/>
      <c r="AY33" s="168">
        <v>23</v>
      </c>
      <c r="AZ33" s="168">
        <v>8</v>
      </c>
      <c r="BA33" s="168">
        <v>15</v>
      </c>
      <c r="BB33" s="168"/>
      <c r="BC33" s="168">
        <v>0</v>
      </c>
      <c r="BD33" s="168">
        <v>0</v>
      </c>
      <c r="BE33" s="168">
        <v>0</v>
      </c>
    </row>
    <row r="34" spans="1:57" s="116" customFormat="1" ht="14.25" customHeight="1" x14ac:dyDescent="0.25"/>
    <row r="35" spans="1:57" s="116" customFormat="1" ht="14.25" customHeight="1" x14ac:dyDescent="0.25">
      <c r="A35" s="329" t="s">
        <v>139</v>
      </c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29"/>
    </row>
    <row r="36" spans="1:57" s="116" customFormat="1" ht="14.25" customHeight="1" x14ac:dyDescent="0.25">
      <c r="A36" s="17"/>
    </row>
    <row r="37" spans="1:57" s="123" customFormat="1" ht="14.25" customHeight="1" x14ac:dyDescent="0.25">
      <c r="A37" s="119" t="s">
        <v>11</v>
      </c>
      <c r="B37" s="125">
        <f>+B12/AE12*100</f>
        <v>18.748923959827835</v>
      </c>
      <c r="C37" s="125">
        <f t="shared" ref="C37:X37" si="13">+C12/AF12*100</f>
        <v>21.906987093902984</v>
      </c>
      <c r="D37" s="125">
        <f t="shared" si="13"/>
        <v>15.384615384615385</v>
      </c>
      <c r="E37" s="125"/>
      <c r="F37" s="125">
        <f t="shared" si="13"/>
        <v>22.129668193808136</v>
      </c>
      <c r="G37" s="125">
        <f t="shared" si="13"/>
        <v>24.415274463007162</v>
      </c>
      <c r="H37" s="125">
        <f t="shared" si="13"/>
        <v>18.95121141719217</v>
      </c>
      <c r="I37" s="125"/>
      <c r="J37" s="125">
        <f t="shared" si="13"/>
        <v>23.242695979172691</v>
      </c>
      <c r="K37" s="125">
        <f t="shared" si="13"/>
        <v>26.593170207044903</v>
      </c>
      <c r="L37" s="125">
        <f t="shared" si="13"/>
        <v>19.342723004694836</v>
      </c>
      <c r="M37" s="125"/>
      <c r="N37" s="125">
        <f t="shared" si="13"/>
        <v>20.634674922600617</v>
      </c>
      <c r="O37" s="125">
        <f t="shared" si="13"/>
        <v>24.52153110047847</v>
      </c>
      <c r="P37" s="125">
        <f t="shared" si="13"/>
        <v>16.463414634146343</v>
      </c>
      <c r="Q37" s="125"/>
      <c r="R37" s="125">
        <f t="shared" si="13"/>
        <v>16.714553404122423</v>
      </c>
      <c r="S37" s="125">
        <f t="shared" si="13"/>
        <v>19.435975609756099</v>
      </c>
      <c r="T37" s="125">
        <f t="shared" si="13"/>
        <v>14.082084050135169</v>
      </c>
      <c r="U37" s="125"/>
      <c r="V37" s="125">
        <f t="shared" si="13"/>
        <v>10.561582641991066</v>
      </c>
      <c r="W37" s="125">
        <f t="shared" si="13"/>
        <v>12.235378543236456</v>
      </c>
      <c r="X37" s="125">
        <f t="shared" si="13"/>
        <v>9.2214880781384672</v>
      </c>
      <c r="Y37" s="125"/>
      <c r="Z37" s="288" t="s">
        <v>8</v>
      </c>
      <c r="AA37" s="288" t="s">
        <v>8</v>
      </c>
      <c r="AB37" s="288" t="s">
        <v>8</v>
      </c>
    </row>
    <row r="38" spans="1:57" s="116" customFormat="1" ht="14.25" customHeight="1" x14ac:dyDescent="0.25">
      <c r="A38" s="15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286"/>
      <c r="AA38" s="286"/>
      <c r="AB38" s="286"/>
    </row>
    <row r="39" spans="1:57" s="116" customFormat="1" ht="14.25" customHeight="1" x14ac:dyDescent="0.25">
      <c r="A39" s="15">
        <v>11</v>
      </c>
      <c r="B39" s="286">
        <v>0</v>
      </c>
      <c r="C39" s="286">
        <v>0</v>
      </c>
      <c r="D39" s="286">
        <v>0</v>
      </c>
      <c r="E39" s="286"/>
      <c r="F39" s="286">
        <v>0</v>
      </c>
      <c r="G39" s="286">
        <v>0</v>
      </c>
      <c r="H39" s="286">
        <v>0</v>
      </c>
      <c r="I39" s="286"/>
      <c r="J39" s="286">
        <v>0</v>
      </c>
      <c r="K39" s="286">
        <v>0</v>
      </c>
      <c r="L39" s="286">
        <v>0</v>
      </c>
      <c r="M39" s="286"/>
      <c r="N39" s="286">
        <v>0</v>
      </c>
      <c r="O39" s="286">
        <v>0</v>
      </c>
      <c r="P39" s="286">
        <v>0</v>
      </c>
      <c r="Q39" s="286"/>
      <c r="R39" s="286">
        <v>0</v>
      </c>
      <c r="S39" s="286">
        <v>0</v>
      </c>
      <c r="T39" s="286">
        <v>0</v>
      </c>
      <c r="U39" s="286"/>
      <c r="V39" s="286">
        <v>0</v>
      </c>
      <c r="W39" s="286">
        <v>0</v>
      </c>
      <c r="X39" s="286">
        <v>0</v>
      </c>
      <c r="Y39" s="286"/>
      <c r="Z39" s="286" t="s">
        <v>8</v>
      </c>
      <c r="AA39" s="286" t="s">
        <v>8</v>
      </c>
      <c r="AB39" s="286" t="s">
        <v>8</v>
      </c>
    </row>
    <row r="40" spans="1:57" s="116" customFormat="1" ht="14.25" customHeight="1" x14ac:dyDescent="0.25">
      <c r="A40" s="15">
        <v>12</v>
      </c>
      <c r="B40" s="286">
        <v>0</v>
      </c>
      <c r="C40" s="286">
        <v>0</v>
      </c>
      <c r="D40" s="286">
        <v>0</v>
      </c>
      <c r="E40" s="286"/>
      <c r="F40" s="286">
        <v>0</v>
      </c>
      <c r="G40" s="286">
        <v>0</v>
      </c>
      <c r="H40" s="286">
        <v>0</v>
      </c>
      <c r="I40" s="286"/>
      <c r="J40" s="286">
        <v>0</v>
      </c>
      <c r="K40" s="286">
        <v>0</v>
      </c>
      <c r="L40" s="286">
        <v>0</v>
      </c>
      <c r="M40" s="286"/>
      <c r="N40" s="286">
        <v>0</v>
      </c>
      <c r="O40" s="286">
        <v>0</v>
      </c>
      <c r="P40" s="286">
        <v>0</v>
      </c>
      <c r="Q40" s="286"/>
      <c r="R40" s="286">
        <v>0</v>
      </c>
      <c r="S40" s="286">
        <v>0</v>
      </c>
      <c r="T40" s="286">
        <v>0</v>
      </c>
      <c r="U40" s="286"/>
      <c r="V40" s="286">
        <v>0</v>
      </c>
      <c r="W40" s="286">
        <v>0</v>
      </c>
      <c r="X40" s="286">
        <v>0</v>
      </c>
      <c r="Y40" s="286"/>
      <c r="Z40" s="286" t="s">
        <v>8</v>
      </c>
      <c r="AA40" s="286" t="s">
        <v>8</v>
      </c>
      <c r="AB40" s="286" t="s">
        <v>8</v>
      </c>
    </row>
    <row r="41" spans="1:57" s="116" customFormat="1" ht="14.25" customHeight="1" x14ac:dyDescent="0.25">
      <c r="A41" s="15">
        <v>13</v>
      </c>
      <c r="B41" s="286">
        <v>0</v>
      </c>
      <c r="C41" s="286">
        <v>0</v>
      </c>
      <c r="D41" s="286">
        <v>0</v>
      </c>
      <c r="E41" s="286"/>
      <c r="F41" s="286">
        <v>0</v>
      </c>
      <c r="G41" s="286">
        <v>0</v>
      </c>
      <c r="H41" s="286">
        <v>0</v>
      </c>
      <c r="I41" s="286"/>
      <c r="J41" s="286">
        <v>0</v>
      </c>
      <c r="K41" s="286">
        <v>0</v>
      </c>
      <c r="L41" s="286">
        <v>0</v>
      </c>
      <c r="M41" s="286"/>
      <c r="N41" s="286">
        <v>0</v>
      </c>
      <c r="O41" s="286">
        <v>0</v>
      </c>
      <c r="P41" s="286">
        <v>0</v>
      </c>
      <c r="Q41" s="286"/>
      <c r="R41" s="286">
        <v>0</v>
      </c>
      <c r="S41" s="286">
        <v>0</v>
      </c>
      <c r="T41" s="286">
        <v>0</v>
      </c>
      <c r="U41" s="286"/>
      <c r="V41" s="286">
        <v>0</v>
      </c>
      <c r="W41" s="286">
        <v>0</v>
      </c>
      <c r="X41" s="286">
        <v>0</v>
      </c>
      <c r="Y41" s="286"/>
      <c r="Z41" s="286" t="s">
        <v>8</v>
      </c>
      <c r="AA41" s="286" t="s">
        <v>8</v>
      </c>
      <c r="AB41" s="286" t="s">
        <v>8</v>
      </c>
    </row>
    <row r="42" spans="1:57" s="116" customFormat="1" ht="14.25" customHeight="1" x14ac:dyDescent="0.25">
      <c r="A42" s="15">
        <v>14</v>
      </c>
      <c r="B42" s="126">
        <f t="shared" ref="B42:B58" si="14">+B17/AE17*100</f>
        <v>12.222222222222221</v>
      </c>
      <c r="C42" s="126">
        <f t="shared" ref="C42:C58" si="15">+C17/AF17*100</f>
        <v>18.181818181818183</v>
      </c>
      <c r="D42" s="126">
        <f t="shared" ref="D42:D58" si="16">+D17/AG17*100</f>
        <v>4.9382716049382713</v>
      </c>
      <c r="E42" s="126"/>
      <c r="F42" s="126">
        <f t="shared" ref="F42:F58" si="17">+F17/AI17*100</f>
        <v>12.598425196850393</v>
      </c>
      <c r="G42" s="126">
        <f t="shared" ref="G42:G58" si="18">+G17/AJ17*100</f>
        <v>19.117647058823529</v>
      </c>
      <c r="H42" s="126">
        <f t="shared" ref="H42:H58" si="19">+H17/AK17*100</f>
        <v>5.0847457627118651</v>
      </c>
      <c r="I42" s="126"/>
      <c r="J42" s="126">
        <f t="shared" ref="J42:J58" si="20">+J17/AM17*100</f>
        <v>18.181818181818183</v>
      </c>
      <c r="K42" s="126">
        <f t="shared" ref="K42:K58" si="21">+K17/AN17*100</f>
        <v>20.833333333333336</v>
      </c>
      <c r="L42" s="126">
        <f t="shared" ref="L42:L58" si="22">+L17/AO17*100</f>
        <v>11.111111111111111</v>
      </c>
      <c r="M42" s="126"/>
      <c r="N42" s="286">
        <f t="shared" ref="N42:N58" si="23">+N17/AQ17*100</f>
        <v>0</v>
      </c>
      <c r="O42" s="286">
        <f t="shared" ref="O42:O58" si="24">+O17/AR17*100</f>
        <v>0</v>
      </c>
      <c r="P42" s="286">
        <f t="shared" ref="P42:P58" si="25">+P17/AS17*100</f>
        <v>0</v>
      </c>
      <c r="Q42" s="286"/>
      <c r="R42" s="286">
        <v>0</v>
      </c>
      <c r="S42" s="286">
        <v>0</v>
      </c>
      <c r="T42" s="286">
        <v>0</v>
      </c>
      <c r="U42" s="286"/>
      <c r="V42" s="286">
        <v>0</v>
      </c>
      <c r="W42" s="286">
        <v>0</v>
      </c>
      <c r="X42" s="286">
        <v>0</v>
      </c>
      <c r="Y42" s="286"/>
      <c r="Z42" s="286" t="s">
        <v>8</v>
      </c>
      <c r="AA42" s="286" t="s">
        <v>8</v>
      </c>
      <c r="AB42" s="286" t="s">
        <v>8</v>
      </c>
    </row>
    <row r="43" spans="1:57" s="116" customFormat="1" ht="14.25" customHeight="1" x14ac:dyDescent="0.25">
      <c r="A43" s="15">
        <v>15</v>
      </c>
      <c r="B43" s="126">
        <f t="shared" si="14"/>
        <v>15.349887133182843</v>
      </c>
      <c r="C43" s="126">
        <f t="shared" si="15"/>
        <v>16.828478964401295</v>
      </c>
      <c r="D43" s="126">
        <f t="shared" si="16"/>
        <v>13.727810650887573</v>
      </c>
      <c r="E43" s="126"/>
      <c r="F43" s="126">
        <f t="shared" si="17"/>
        <v>17.445838084378561</v>
      </c>
      <c r="G43" s="126">
        <f t="shared" si="18"/>
        <v>19.083969465648856</v>
      </c>
      <c r="H43" s="126">
        <f t="shared" si="19"/>
        <v>15.014164305949009</v>
      </c>
      <c r="I43" s="126"/>
      <c r="J43" s="126">
        <f t="shared" si="20"/>
        <v>18.27956989247312</v>
      </c>
      <c r="K43" s="126">
        <f t="shared" si="21"/>
        <v>19.298245614035086</v>
      </c>
      <c r="L43" s="126">
        <f t="shared" si="22"/>
        <v>17.299578059071731</v>
      </c>
      <c r="M43" s="126"/>
      <c r="N43" s="126">
        <f t="shared" si="23"/>
        <v>9.236947791164658</v>
      </c>
      <c r="O43" s="126">
        <f t="shared" si="24"/>
        <v>8.8495575221238933</v>
      </c>
      <c r="P43" s="126">
        <f t="shared" si="25"/>
        <v>9.5588235294117645</v>
      </c>
      <c r="Q43" s="126"/>
      <c r="R43" s="126">
        <f t="shared" ref="R43:R58" si="26">+R18/AU18*100</f>
        <v>6.6265060240963862</v>
      </c>
      <c r="S43" s="126">
        <f t="shared" ref="S43:S58" si="27">+S18/AV18*100</f>
        <v>3.3898305084745761</v>
      </c>
      <c r="T43" s="126">
        <f t="shared" ref="T43:T58" si="28">+T18/AW18*100</f>
        <v>8.4112149532710276</v>
      </c>
      <c r="U43" s="126"/>
      <c r="V43" s="286">
        <f t="shared" ref="V43:V58" si="29">+V18/AY18*100</f>
        <v>0</v>
      </c>
      <c r="W43" s="286">
        <f t="shared" ref="W43:W58" si="30">+W18/AZ18*100</f>
        <v>0</v>
      </c>
      <c r="X43" s="286">
        <f t="shared" ref="X43:X58" si="31">+X18/BA18*100</f>
        <v>0</v>
      </c>
      <c r="Y43" s="286"/>
      <c r="Z43" s="286" t="s">
        <v>8</v>
      </c>
      <c r="AA43" s="286" t="s">
        <v>8</v>
      </c>
      <c r="AB43" s="286" t="s">
        <v>8</v>
      </c>
    </row>
    <row r="44" spans="1:57" s="116" customFormat="1" ht="14.25" customHeight="1" x14ac:dyDescent="0.25">
      <c r="A44" s="15">
        <v>16</v>
      </c>
      <c r="B44" s="126">
        <f t="shared" si="14"/>
        <v>18.532574320050603</v>
      </c>
      <c r="C44" s="126">
        <f t="shared" si="15"/>
        <v>20.933014354066987</v>
      </c>
      <c r="D44" s="126">
        <f t="shared" si="16"/>
        <v>15.838926174496645</v>
      </c>
      <c r="E44" s="126"/>
      <c r="F44" s="126">
        <f t="shared" si="17"/>
        <v>22.569444444444446</v>
      </c>
      <c r="G44" s="126">
        <f t="shared" si="18"/>
        <v>23.342939481268012</v>
      </c>
      <c r="H44" s="126">
        <f t="shared" si="19"/>
        <v>21.397379912663755</v>
      </c>
      <c r="I44" s="126"/>
      <c r="J44" s="126">
        <f t="shared" si="20"/>
        <v>22.235576923076923</v>
      </c>
      <c r="K44" s="126">
        <f t="shared" si="21"/>
        <v>23.632385120350111</v>
      </c>
      <c r="L44" s="126">
        <f t="shared" si="22"/>
        <v>20.533333333333335</v>
      </c>
      <c r="M44" s="126"/>
      <c r="N44" s="126">
        <f t="shared" si="23"/>
        <v>15.92741935483871</v>
      </c>
      <c r="O44" s="126">
        <f t="shared" si="24"/>
        <v>19.678714859437751</v>
      </c>
      <c r="P44" s="126">
        <f t="shared" si="25"/>
        <v>12.145748987854251</v>
      </c>
      <c r="Q44" s="126"/>
      <c r="R44" s="126">
        <f t="shared" si="26"/>
        <v>13.289760348583879</v>
      </c>
      <c r="S44" s="126">
        <f t="shared" si="27"/>
        <v>16.216216216216218</v>
      </c>
      <c r="T44" s="126">
        <f t="shared" si="28"/>
        <v>11.313868613138686</v>
      </c>
      <c r="U44" s="126"/>
      <c r="V44" s="126">
        <f t="shared" si="29"/>
        <v>0.44843049327354262</v>
      </c>
      <c r="W44" s="126">
        <f t="shared" si="30"/>
        <v>1.1494252873563218</v>
      </c>
      <c r="X44" s="126">
        <f t="shared" si="31"/>
        <v>0</v>
      </c>
      <c r="Y44" s="126"/>
      <c r="Z44" s="286" t="s">
        <v>8</v>
      </c>
      <c r="AA44" s="286" t="s">
        <v>8</v>
      </c>
      <c r="AB44" s="286" t="s">
        <v>8</v>
      </c>
    </row>
    <row r="45" spans="1:57" s="116" customFormat="1" ht="14.25" customHeight="1" x14ac:dyDescent="0.25">
      <c r="A45" s="15">
        <v>17</v>
      </c>
      <c r="B45" s="126">
        <f t="shared" si="14"/>
        <v>18.957703927492446</v>
      </c>
      <c r="C45" s="126">
        <f t="shared" si="15"/>
        <v>22.108843537414966</v>
      </c>
      <c r="D45" s="126">
        <f t="shared" si="16"/>
        <v>15.569487983281086</v>
      </c>
      <c r="E45" s="126"/>
      <c r="F45" s="126">
        <f t="shared" si="17"/>
        <v>28.918322295805737</v>
      </c>
      <c r="G45" s="126">
        <f t="shared" si="18"/>
        <v>30.373001776198933</v>
      </c>
      <c r="H45" s="126">
        <f t="shared" si="19"/>
        <v>26.530612244897959</v>
      </c>
      <c r="I45" s="126"/>
      <c r="J45" s="126">
        <f t="shared" si="20"/>
        <v>25.66079295154185</v>
      </c>
      <c r="K45" s="126">
        <f t="shared" si="21"/>
        <v>29.494949494949495</v>
      </c>
      <c r="L45" s="126">
        <f t="shared" si="22"/>
        <v>21.06537530266344</v>
      </c>
      <c r="M45" s="126"/>
      <c r="N45" s="126">
        <f t="shared" si="23"/>
        <v>18.478260869565215</v>
      </c>
      <c r="O45" s="126">
        <f t="shared" si="24"/>
        <v>19.220779220779221</v>
      </c>
      <c r="P45" s="126">
        <f t="shared" si="25"/>
        <v>17.663817663817664</v>
      </c>
      <c r="Q45" s="126"/>
      <c r="R45" s="126">
        <f t="shared" si="26"/>
        <v>12.317073170731707</v>
      </c>
      <c r="S45" s="126">
        <f t="shared" si="27"/>
        <v>14.775725593667547</v>
      </c>
      <c r="T45" s="126">
        <f t="shared" si="28"/>
        <v>10.204081632653061</v>
      </c>
      <c r="U45" s="126"/>
      <c r="V45" s="126">
        <f t="shared" si="29"/>
        <v>3.4883720930232558</v>
      </c>
      <c r="W45" s="126">
        <f t="shared" si="30"/>
        <v>3.3898305084745761</v>
      </c>
      <c r="X45" s="126">
        <f t="shared" si="31"/>
        <v>3.5519125683060109</v>
      </c>
      <c r="Y45" s="126"/>
      <c r="Z45" s="286" t="s">
        <v>8</v>
      </c>
      <c r="AA45" s="286" t="s">
        <v>8</v>
      </c>
      <c r="AB45" s="286" t="s">
        <v>8</v>
      </c>
    </row>
    <row r="46" spans="1:57" s="116" customFormat="1" ht="14.25" customHeight="1" x14ac:dyDescent="0.25">
      <c r="A46" s="15">
        <v>18</v>
      </c>
      <c r="B46" s="126">
        <f t="shared" si="14"/>
        <v>22.412922766279657</v>
      </c>
      <c r="C46" s="126">
        <f t="shared" si="15"/>
        <v>25.86529466791394</v>
      </c>
      <c r="D46" s="126">
        <f t="shared" si="16"/>
        <v>18.366228070175438</v>
      </c>
      <c r="E46" s="126"/>
      <c r="F46" s="126">
        <f t="shared" si="17"/>
        <v>27.249357326478147</v>
      </c>
      <c r="G46" s="126">
        <f t="shared" si="18"/>
        <v>31.923890063424949</v>
      </c>
      <c r="H46" s="126">
        <f t="shared" si="19"/>
        <v>20</v>
      </c>
      <c r="I46" s="126"/>
      <c r="J46" s="126">
        <f t="shared" si="20"/>
        <v>31.530343007915569</v>
      </c>
      <c r="K46" s="126">
        <f t="shared" si="21"/>
        <v>34.352941176470587</v>
      </c>
      <c r="L46" s="126">
        <f t="shared" si="22"/>
        <v>27.927927927927925</v>
      </c>
      <c r="M46" s="126"/>
      <c r="N46" s="126">
        <f t="shared" si="23"/>
        <v>25.186104218362281</v>
      </c>
      <c r="O46" s="126">
        <f t="shared" si="24"/>
        <v>29.345372460496616</v>
      </c>
      <c r="P46" s="126">
        <f t="shared" si="25"/>
        <v>20.110192837465565</v>
      </c>
      <c r="Q46" s="126"/>
      <c r="R46" s="126">
        <f t="shared" si="26"/>
        <v>18.586956521739133</v>
      </c>
      <c r="S46" s="126">
        <f t="shared" si="27"/>
        <v>20.123203285420946</v>
      </c>
      <c r="T46" s="126">
        <f t="shared" si="28"/>
        <v>16.859122401847575</v>
      </c>
      <c r="U46" s="126"/>
      <c r="V46" s="126">
        <f t="shared" si="29"/>
        <v>9</v>
      </c>
      <c r="W46" s="126">
        <f t="shared" si="30"/>
        <v>9.0322580645161281</v>
      </c>
      <c r="X46" s="126">
        <f t="shared" si="31"/>
        <v>8.9743589743589745</v>
      </c>
      <c r="Y46" s="126"/>
      <c r="Z46" s="286" t="s">
        <v>8</v>
      </c>
      <c r="AA46" s="286" t="s">
        <v>8</v>
      </c>
      <c r="AB46" s="286" t="s">
        <v>8</v>
      </c>
    </row>
    <row r="47" spans="1:57" s="116" customFormat="1" ht="14.25" customHeight="1" x14ac:dyDescent="0.25">
      <c r="A47" s="15">
        <v>19</v>
      </c>
      <c r="B47" s="126">
        <f t="shared" si="14"/>
        <v>21.134868421052634</v>
      </c>
      <c r="C47" s="126">
        <f t="shared" si="15"/>
        <v>25.963488843813387</v>
      </c>
      <c r="D47" s="126">
        <f t="shared" si="16"/>
        <v>15.453460620525059</v>
      </c>
      <c r="E47" s="126"/>
      <c r="F47" s="126">
        <f t="shared" si="17"/>
        <v>24.707846410684475</v>
      </c>
      <c r="G47" s="126">
        <f t="shared" si="18"/>
        <v>29.75206611570248</v>
      </c>
      <c r="H47" s="126">
        <f t="shared" si="19"/>
        <v>16.949152542372879</v>
      </c>
      <c r="I47" s="126"/>
      <c r="J47" s="126">
        <f t="shared" si="20"/>
        <v>27.134146341463417</v>
      </c>
      <c r="K47" s="126">
        <f t="shared" si="21"/>
        <v>30.585106382978722</v>
      </c>
      <c r="L47" s="126">
        <f t="shared" si="22"/>
        <v>22.5</v>
      </c>
      <c r="M47" s="126"/>
      <c r="N47" s="126">
        <f t="shared" si="23"/>
        <v>24.441340782122907</v>
      </c>
      <c r="O47" s="126">
        <f t="shared" si="24"/>
        <v>32.085561497326204</v>
      </c>
      <c r="P47" s="126">
        <f t="shared" si="25"/>
        <v>16.081871345029239</v>
      </c>
      <c r="Q47" s="126"/>
      <c r="R47" s="126">
        <f t="shared" si="26"/>
        <v>20.819490586932449</v>
      </c>
      <c r="S47" s="126">
        <f t="shared" si="27"/>
        <v>24.4</v>
      </c>
      <c r="T47" s="126">
        <f t="shared" si="28"/>
        <v>16.377171215880892</v>
      </c>
      <c r="U47" s="126"/>
      <c r="V47" s="126">
        <f t="shared" si="29"/>
        <v>10.594315245478036</v>
      </c>
      <c r="W47" s="126">
        <f t="shared" si="30"/>
        <v>13.09192200557103</v>
      </c>
      <c r="X47" s="126">
        <f t="shared" si="31"/>
        <v>8.4337349397590362</v>
      </c>
      <c r="Y47" s="126"/>
      <c r="Z47" s="286" t="s">
        <v>8</v>
      </c>
      <c r="AA47" s="286" t="s">
        <v>8</v>
      </c>
      <c r="AB47" s="286" t="s">
        <v>8</v>
      </c>
    </row>
    <row r="48" spans="1:57" s="116" customFormat="1" ht="14.25" customHeight="1" x14ac:dyDescent="0.25">
      <c r="A48" s="15">
        <v>20</v>
      </c>
      <c r="B48" s="126">
        <f t="shared" si="14"/>
        <v>21.664994984954863</v>
      </c>
      <c r="C48" s="126">
        <f t="shared" si="15"/>
        <v>24.851367419738406</v>
      </c>
      <c r="D48" s="126">
        <f t="shared" si="16"/>
        <v>17.57066462948816</v>
      </c>
      <c r="E48" s="126"/>
      <c r="F48" s="126">
        <f t="shared" si="17"/>
        <v>26.637554585152838</v>
      </c>
      <c r="G48" s="126">
        <f t="shared" si="18"/>
        <v>28.373702422145332</v>
      </c>
      <c r="H48" s="126">
        <f t="shared" si="19"/>
        <v>23.668639053254438</v>
      </c>
      <c r="I48" s="126"/>
      <c r="J48" s="126">
        <f t="shared" si="20"/>
        <v>26.052104208416832</v>
      </c>
      <c r="K48" s="126">
        <f t="shared" si="21"/>
        <v>30.272108843537417</v>
      </c>
      <c r="L48" s="126">
        <f t="shared" si="22"/>
        <v>20</v>
      </c>
      <c r="M48" s="126"/>
      <c r="N48" s="126">
        <f t="shared" si="23"/>
        <v>23.865546218487395</v>
      </c>
      <c r="O48" s="126">
        <f t="shared" si="24"/>
        <v>29.705882352941178</v>
      </c>
      <c r="P48" s="126">
        <f t="shared" si="25"/>
        <v>16.078431372549019</v>
      </c>
      <c r="Q48" s="126"/>
      <c r="R48" s="126">
        <f t="shared" si="26"/>
        <v>20.375</v>
      </c>
      <c r="S48" s="126">
        <f t="shared" si="27"/>
        <v>21.428571428571427</v>
      </c>
      <c r="T48" s="126">
        <f t="shared" si="28"/>
        <v>19.125683060109289</v>
      </c>
      <c r="U48" s="126"/>
      <c r="V48" s="126">
        <f t="shared" si="29"/>
        <v>14.241001564945227</v>
      </c>
      <c r="W48" s="126">
        <f t="shared" si="30"/>
        <v>16.307692307692307</v>
      </c>
      <c r="X48" s="126">
        <f t="shared" si="31"/>
        <v>12.101910828025478</v>
      </c>
      <c r="Y48" s="126"/>
      <c r="Z48" s="286" t="s">
        <v>8</v>
      </c>
      <c r="AA48" s="286" t="s">
        <v>8</v>
      </c>
      <c r="AB48" s="286" t="s">
        <v>8</v>
      </c>
    </row>
    <row r="49" spans="1:28" s="116" customFormat="1" ht="14.25" customHeight="1" x14ac:dyDescent="0.25">
      <c r="A49" s="15">
        <v>21</v>
      </c>
      <c r="B49" s="126">
        <f t="shared" si="14"/>
        <v>22.525050100200399</v>
      </c>
      <c r="C49" s="126">
        <f t="shared" si="15"/>
        <v>24.802300503235085</v>
      </c>
      <c r="D49" s="126">
        <f t="shared" si="16"/>
        <v>19.655797101449277</v>
      </c>
      <c r="E49" s="126"/>
      <c r="F49" s="126">
        <f t="shared" si="17"/>
        <v>29.380053908355798</v>
      </c>
      <c r="G49" s="126">
        <f t="shared" si="18"/>
        <v>27.004219409282697</v>
      </c>
      <c r="H49" s="126">
        <f t="shared" si="19"/>
        <v>33.582089552238806</v>
      </c>
      <c r="I49" s="126"/>
      <c r="J49" s="126">
        <f t="shared" si="20"/>
        <v>26.20545073375262</v>
      </c>
      <c r="K49" s="126">
        <f t="shared" si="21"/>
        <v>29.310344827586203</v>
      </c>
      <c r="L49" s="126">
        <f t="shared" si="22"/>
        <v>21.390374331550802</v>
      </c>
      <c r="M49" s="126"/>
      <c r="N49" s="126">
        <f t="shared" si="23"/>
        <v>24.44933920704846</v>
      </c>
      <c r="O49" s="126">
        <f t="shared" si="24"/>
        <v>27.64227642276423</v>
      </c>
      <c r="P49" s="126">
        <f t="shared" si="25"/>
        <v>20.673076923076923</v>
      </c>
      <c r="Q49" s="126"/>
      <c r="R49" s="126">
        <f t="shared" si="26"/>
        <v>19.142419601837673</v>
      </c>
      <c r="S49" s="126">
        <f t="shared" si="27"/>
        <v>22.38372093023256</v>
      </c>
      <c r="T49" s="126">
        <f t="shared" si="28"/>
        <v>15.53398058252427</v>
      </c>
      <c r="U49" s="126"/>
      <c r="V49" s="126">
        <f t="shared" si="29"/>
        <v>17.037037037037038</v>
      </c>
      <c r="W49" s="126">
        <f t="shared" si="30"/>
        <v>18.613138686131386</v>
      </c>
      <c r="X49" s="126">
        <f t="shared" si="31"/>
        <v>15.413533834586465</v>
      </c>
      <c r="Y49" s="126"/>
      <c r="Z49" s="286" t="s">
        <v>8</v>
      </c>
      <c r="AA49" s="286" t="s">
        <v>8</v>
      </c>
      <c r="AB49" s="286" t="s">
        <v>8</v>
      </c>
    </row>
    <row r="50" spans="1:28" s="116" customFormat="1" ht="14.25" customHeight="1" x14ac:dyDescent="0.25">
      <c r="A50" s="15">
        <v>22</v>
      </c>
      <c r="B50" s="126">
        <f t="shared" si="14"/>
        <v>20.934858279462954</v>
      </c>
      <c r="C50" s="126">
        <f t="shared" si="15"/>
        <v>22.90909090909091</v>
      </c>
      <c r="D50" s="126">
        <f t="shared" si="16"/>
        <v>18.551042810098792</v>
      </c>
      <c r="E50" s="126"/>
      <c r="F50" s="126">
        <f t="shared" si="17"/>
        <v>24.912280701754387</v>
      </c>
      <c r="G50" s="126">
        <f t="shared" si="18"/>
        <v>25.443786982248522</v>
      </c>
      <c r="H50" s="126">
        <f t="shared" si="19"/>
        <v>24.137931034482758</v>
      </c>
      <c r="I50" s="126"/>
      <c r="J50" s="126">
        <f t="shared" si="20"/>
        <v>20.634920634920633</v>
      </c>
      <c r="K50" s="126">
        <f t="shared" si="21"/>
        <v>24.423963133640552</v>
      </c>
      <c r="L50" s="126">
        <f t="shared" si="22"/>
        <v>15.527950310559005</v>
      </c>
      <c r="M50" s="126"/>
      <c r="N50" s="126">
        <f t="shared" si="23"/>
        <v>27.586206896551722</v>
      </c>
      <c r="O50" s="126">
        <f t="shared" si="24"/>
        <v>29.72972972972973</v>
      </c>
      <c r="P50" s="126">
        <f t="shared" si="25"/>
        <v>24.516129032258064</v>
      </c>
      <c r="Q50" s="126"/>
      <c r="R50" s="126">
        <f t="shared" si="26"/>
        <v>18.097014925373134</v>
      </c>
      <c r="S50" s="126">
        <f t="shared" si="27"/>
        <v>19.78798586572438</v>
      </c>
      <c r="T50" s="126">
        <f t="shared" si="28"/>
        <v>16.205533596837945</v>
      </c>
      <c r="U50" s="126"/>
      <c r="V50" s="126">
        <f t="shared" si="29"/>
        <v>16.321839080459771</v>
      </c>
      <c r="W50" s="126">
        <f t="shared" si="30"/>
        <v>16.267942583732058</v>
      </c>
      <c r="X50" s="126">
        <f t="shared" si="31"/>
        <v>16.371681415929203</v>
      </c>
      <c r="Y50" s="126"/>
      <c r="Z50" s="286" t="s">
        <v>8</v>
      </c>
      <c r="AA50" s="286" t="s">
        <v>8</v>
      </c>
      <c r="AB50" s="286" t="s">
        <v>8</v>
      </c>
    </row>
    <row r="51" spans="1:28" s="116" customFormat="1" ht="14.25" customHeight="1" x14ac:dyDescent="0.25">
      <c r="A51" s="15">
        <v>23</v>
      </c>
      <c r="B51" s="126">
        <f t="shared" si="14"/>
        <v>19.686411149825783</v>
      </c>
      <c r="C51" s="126">
        <f t="shared" si="15"/>
        <v>23.007856341189676</v>
      </c>
      <c r="D51" s="126">
        <f t="shared" si="16"/>
        <v>16.125150421179303</v>
      </c>
      <c r="E51" s="126"/>
      <c r="F51" s="126">
        <f t="shared" si="17"/>
        <v>15.444015444015443</v>
      </c>
      <c r="G51" s="126">
        <f t="shared" si="18"/>
        <v>14.285714285714285</v>
      </c>
      <c r="H51" s="126">
        <f t="shared" si="19"/>
        <v>16.964285714285715</v>
      </c>
      <c r="I51" s="126"/>
      <c r="J51" s="126">
        <f t="shared" si="20"/>
        <v>27.874564459930312</v>
      </c>
      <c r="K51" s="126">
        <f t="shared" si="21"/>
        <v>35.975609756097562</v>
      </c>
      <c r="L51" s="126">
        <f t="shared" si="22"/>
        <v>17.073170731707318</v>
      </c>
      <c r="M51" s="126"/>
      <c r="N51" s="126">
        <f t="shared" si="23"/>
        <v>26.443768996960486</v>
      </c>
      <c r="O51" s="126">
        <f t="shared" si="24"/>
        <v>31.213872832369944</v>
      </c>
      <c r="P51" s="126">
        <f t="shared" si="25"/>
        <v>21.153846153846153</v>
      </c>
      <c r="Q51" s="126"/>
      <c r="R51" s="126">
        <f t="shared" si="26"/>
        <v>17.008196721311474</v>
      </c>
      <c r="S51" s="126">
        <f t="shared" si="27"/>
        <v>19.52191235059761</v>
      </c>
      <c r="T51" s="126">
        <f t="shared" si="28"/>
        <v>14.345991561181433</v>
      </c>
      <c r="U51" s="126"/>
      <c r="V51" s="126">
        <f t="shared" si="29"/>
        <v>13.649025069637883</v>
      </c>
      <c r="W51" s="126">
        <f t="shared" si="30"/>
        <v>14.102564102564102</v>
      </c>
      <c r="X51" s="126">
        <f t="shared" si="31"/>
        <v>13.300492610837439</v>
      </c>
      <c r="Y51" s="126"/>
      <c r="Z51" s="286" t="s">
        <v>8</v>
      </c>
      <c r="AA51" s="286" t="s">
        <v>8</v>
      </c>
      <c r="AB51" s="286" t="s">
        <v>8</v>
      </c>
    </row>
    <row r="52" spans="1:28" s="116" customFormat="1" ht="14.25" customHeight="1" x14ac:dyDescent="0.25">
      <c r="A52" s="15">
        <v>24</v>
      </c>
      <c r="B52" s="126">
        <f t="shared" si="14"/>
        <v>16.384563303994586</v>
      </c>
      <c r="C52" s="126">
        <f t="shared" si="15"/>
        <v>18.946047678795484</v>
      </c>
      <c r="D52" s="126">
        <f t="shared" si="16"/>
        <v>13.382352941176471</v>
      </c>
      <c r="E52" s="126"/>
      <c r="F52" s="126">
        <f t="shared" si="17"/>
        <v>15.813953488372093</v>
      </c>
      <c r="G52" s="126">
        <f t="shared" si="18"/>
        <v>15.079365079365079</v>
      </c>
      <c r="H52" s="126">
        <f t="shared" si="19"/>
        <v>16.853932584269664</v>
      </c>
      <c r="I52" s="126"/>
      <c r="J52" s="126">
        <f t="shared" si="20"/>
        <v>21.851851851851851</v>
      </c>
      <c r="K52" s="126">
        <f t="shared" si="21"/>
        <v>23.448275862068964</v>
      </c>
      <c r="L52" s="126">
        <f t="shared" si="22"/>
        <v>20</v>
      </c>
      <c r="M52" s="126"/>
      <c r="N52" s="126">
        <f t="shared" si="23"/>
        <v>18.772563176895307</v>
      </c>
      <c r="O52" s="126">
        <f t="shared" si="24"/>
        <v>20.858895705521473</v>
      </c>
      <c r="P52" s="126">
        <f t="shared" si="25"/>
        <v>15.789473684210526</v>
      </c>
      <c r="Q52" s="126"/>
      <c r="R52" s="126">
        <f t="shared" si="26"/>
        <v>14.974619289340103</v>
      </c>
      <c r="S52" s="126">
        <f t="shared" si="27"/>
        <v>19.230769230769234</v>
      </c>
      <c r="T52" s="126">
        <f t="shared" si="28"/>
        <v>10.21505376344086</v>
      </c>
      <c r="U52" s="126"/>
      <c r="V52" s="126">
        <f t="shared" si="29"/>
        <v>11.838006230529595</v>
      </c>
      <c r="W52" s="126">
        <f t="shared" si="30"/>
        <v>15.483870967741936</v>
      </c>
      <c r="X52" s="126">
        <f t="shared" si="31"/>
        <v>8.4337349397590362</v>
      </c>
      <c r="Y52" s="126"/>
      <c r="Z52" s="286" t="s">
        <v>8</v>
      </c>
      <c r="AA52" s="286" t="s">
        <v>8</v>
      </c>
      <c r="AB52" s="286" t="s">
        <v>8</v>
      </c>
    </row>
    <row r="53" spans="1:28" s="116" customFormat="1" ht="14.25" customHeight="1" x14ac:dyDescent="0.25">
      <c r="A53" s="15" t="s">
        <v>43</v>
      </c>
      <c r="B53" s="126">
        <f t="shared" si="14"/>
        <v>16.112600536193032</v>
      </c>
      <c r="C53" s="126">
        <f t="shared" si="15"/>
        <v>18.993506493506494</v>
      </c>
      <c r="D53" s="126">
        <f t="shared" si="16"/>
        <v>13.283740701381507</v>
      </c>
      <c r="E53" s="126"/>
      <c r="F53" s="126">
        <f t="shared" si="17"/>
        <v>16.607142857142858</v>
      </c>
      <c r="G53" s="126">
        <f t="shared" si="18"/>
        <v>19.078947368421055</v>
      </c>
      <c r="H53" s="126">
        <f t="shared" si="19"/>
        <v>13.671875</v>
      </c>
      <c r="I53" s="126"/>
      <c r="J53" s="126">
        <f t="shared" si="20"/>
        <v>18.898809523809522</v>
      </c>
      <c r="K53" s="126">
        <f t="shared" si="21"/>
        <v>21.751412429378529</v>
      </c>
      <c r="L53" s="126">
        <f t="shared" si="22"/>
        <v>15.723270440251572</v>
      </c>
      <c r="M53" s="126"/>
      <c r="N53" s="126">
        <f t="shared" si="23"/>
        <v>18.581560283687942</v>
      </c>
      <c r="O53" s="126">
        <f t="shared" si="24"/>
        <v>21.69014084507042</v>
      </c>
      <c r="P53" s="126">
        <f t="shared" si="25"/>
        <v>15.428571428571427</v>
      </c>
      <c r="Q53" s="126"/>
      <c r="R53" s="126">
        <f t="shared" si="26"/>
        <v>17.666303162486368</v>
      </c>
      <c r="S53" s="126">
        <f t="shared" si="27"/>
        <v>20.224719101123593</v>
      </c>
      <c r="T53" s="126">
        <f t="shared" si="28"/>
        <v>15.254237288135593</v>
      </c>
      <c r="U53" s="126"/>
      <c r="V53" s="126">
        <f t="shared" si="29"/>
        <v>10.045662100456621</v>
      </c>
      <c r="W53" s="126">
        <f t="shared" si="30"/>
        <v>12.564102564102564</v>
      </c>
      <c r="X53" s="126">
        <f t="shared" si="31"/>
        <v>8.0246913580246915</v>
      </c>
      <c r="Y53" s="126"/>
      <c r="Z53" s="286" t="s">
        <v>8</v>
      </c>
      <c r="AA53" s="286" t="s">
        <v>8</v>
      </c>
      <c r="AB53" s="286" t="s">
        <v>8</v>
      </c>
    </row>
    <row r="54" spans="1:28" s="116" customFormat="1" ht="14.25" customHeight="1" x14ac:dyDescent="0.25">
      <c r="A54" s="15" t="s">
        <v>44</v>
      </c>
      <c r="B54" s="126">
        <f t="shared" si="14"/>
        <v>14.754098360655737</v>
      </c>
      <c r="C54" s="126">
        <f t="shared" si="15"/>
        <v>15.828220858895707</v>
      </c>
      <c r="D54" s="126">
        <f t="shared" si="16"/>
        <v>13.984168865435356</v>
      </c>
      <c r="E54" s="126"/>
      <c r="F54" s="126">
        <f t="shared" si="17"/>
        <v>14.19141914191419</v>
      </c>
      <c r="G54" s="126">
        <f t="shared" si="18"/>
        <v>16.279069767441861</v>
      </c>
      <c r="H54" s="126">
        <f t="shared" si="19"/>
        <v>12.643678160919542</v>
      </c>
      <c r="I54" s="126"/>
      <c r="J54" s="126">
        <f t="shared" si="20"/>
        <v>15.072463768115943</v>
      </c>
      <c r="K54" s="126">
        <f t="shared" si="21"/>
        <v>15.107913669064748</v>
      </c>
      <c r="L54" s="126">
        <f t="shared" si="22"/>
        <v>15.048543689320388</v>
      </c>
      <c r="M54" s="126"/>
      <c r="N54" s="126">
        <f t="shared" si="23"/>
        <v>16.666666666666664</v>
      </c>
      <c r="O54" s="126">
        <f t="shared" si="24"/>
        <v>19.1358024691358</v>
      </c>
      <c r="P54" s="126">
        <f t="shared" si="25"/>
        <v>14.912280701754385</v>
      </c>
      <c r="Q54" s="126"/>
      <c r="R54" s="126">
        <f t="shared" si="26"/>
        <v>15.895372233400401</v>
      </c>
      <c r="S54" s="126">
        <f t="shared" si="27"/>
        <v>16.444444444444446</v>
      </c>
      <c r="T54" s="126">
        <f t="shared" si="28"/>
        <v>15.441176470588236</v>
      </c>
      <c r="U54" s="126"/>
      <c r="V54" s="126">
        <f t="shared" si="29"/>
        <v>11.750599520383693</v>
      </c>
      <c r="W54" s="126">
        <f t="shared" si="30"/>
        <v>11.875</v>
      </c>
      <c r="X54" s="126">
        <f t="shared" si="31"/>
        <v>11.673151750972762</v>
      </c>
      <c r="Y54" s="126"/>
      <c r="Z54" s="286" t="s">
        <v>8</v>
      </c>
      <c r="AA54" s="286" t="s">
        <v>8</v>
      </c>
      <c r="AB54" s="286" t="s">
        <v>8</v>
      </c>
    </row>
    <row r="55" spans="1:28" s="116" customFormat="1" ht="14.25" customHeight="1" x14ac:dyDescent="0.25">
      <c r="A55" s="15" t="s">
        <v>45</v>
      </c>
      <c r="B55" s="126">
        <f t="shared" si="14"/>
        <v>9.9116781157998037</v>
      </c>
      <c r="C55" s="126">
        <f t="shared" si="15"/>
        <v>9.3841642228739008</v>
      </c>
      <c r="D55" s="126">
        <f t="shared" si="16"/>
        <v>10.176991150442479</v>
      </c>
      <c r="E55" s="126"/>
      <c r="F55" s="126">
        <f t="shared" si="17"/>
        <v>12.755102040816327</v>
      </c>
      <c r="G55" s="126">
        <f t="shared" si="18"/>
        <v>12.5</v>
      </c>
      <c r="H55" s="126">
        <f t="shared" si="19"/>
        <v>12.878787878787879</v>
      </c>
      <c r="I55" s="126"/>
      <c r="J55" s="126">
        <f t="shared" si="20"/>
        <v>8.9005235602094235</v>
      </c>
      <c r="K55" s="126">
        <f t="shared" si="21"/>
        <v>6.3492063492063489</v>
      </c>
      <c r="L55" s="126">
        <f t="shared" si="22"/>
        <v>10.15625</v>
      </c>
      <c r="M55" s="126"/>
      <c r="N55" s="126">
        <f t="shared" si="23"/>
        <v>11.494252873563218</v>
      </c>
      <c r="O55" s="126">
        <f t="shared" si="24"/>
        <v>7.3529411764705888</v>
      </c>
      <c r="P55" s="126">
        <f t="shared" si="25"/>
        <v>14.150943396226415</v>
      </c>
      <c r="Q55" s="126"/>
      <c r="R55" s="126">
        <f t="shared" si="26"/>
        <v>9.8039215686274517</v>
      </c>
      <c r="S55" s="126">
        <f t="shared" si="27"/>
        <v>13.333333333333334</v>
      </c>
      <c r="T55" s="126">
        <f t="shared" si="28"/>
        <v>8.3333333333333321</v>
      </c>
      <c r="U55" s="126"/>
      <c r="V55" s="126">
        <f t="shared" si="29"/>
        <v>6.8965517241379306</v>
      </c>
      <c r="W55" s="126">
        <f t="shared" si="30"/>
        <v>7.042253521126761</v>
      </c>
      <c r="X55" s="126">
        <f t="shared" si="31"/>
        <v>6.8181818181818175</v>
      </c>
      <c r="Y55" s="126"/>
      <c r="Z55" s="286" t="s">
        <v>8</v>
      </c>
      <c r="AA55" s="286" t="s">
        <v>8</v>
      </c>
      <c r="AB55" s="286" t="s">
        <v>8</v>
      </c>
    </row>
    <row r="56" spans="1:28" s="116" customFormat="1" ht="14.25" customHeight="1" x14ac:dyDescent="0.25">
      <c r="A56" s="15" t="s">
        <v>46</v>
      </c>
      <c r="B56" s="126">
        <f t="shared" si="14"/>
        <v>5.2884615384615383</v>
      </c>
      <c r="C56" s="126">
        <f t="shared" si="15"/>
        <v>5.982905982905983</v>
      </c>
      <c r="D56" s="126">
        <f t="shared" si="16"/>
        <v>5.0167224080267561</v>
      </c>
      <c r="E56" s="126"/>
      <c r="F56" s="126">
        <f t="shared" si="17"/>
        <v>3.4482758620689653</v>
      </c>
      <c r="G56" s="126">
        <f t="shared" si="18"/>
        <v>7.6923076923076925</v>
      </c>
      <c r="H56" s="126">
        <f t="shared" si="19"/>
        <v>2.2222222222222223</v>
      </c>
      <c r="I56" s="126"/>
      <c r="J56" s="126">
        <f t="shared" si="20"/>
        <v>13.513513513513514</v>
      </c>
      <c r="K56" s="126">
        <f t="shared" si="21"/>
        <v>11.76470588235294</v>
      </c>
      <c r="L56" s="126">
        <f t="shared" si="22"/>
        <v>14.035087719298245</v>
      </c>
      <c r="M56" s="126"/>
      <c r="N56" s="126">
        <f t="shared" si="23"/>
        <v>2.4390243902439024</v>
      </c>
      <c r="O56" s="126">
        <f t="shared" si="24"/>
        <v>3.7037037037037033</v>
      </c>
      <c r="P56" s="126">
        <f t="shared" si="25"/>
        <v>1.8181818181818181</v>
      </c>
      <c r="Q56" s="126"/>
      <c r="R56" s="126">
        <f t="shared" si="26"/>
        <v>7.0175438596491224</v>
      </c>
      <c r="S56" s="126">
        <f t="shared" si="27"/>
        <v>9.67741935483871</v>
      </c>
      <c r="T56" s="126">
        <f t="shared" si="28"/>
        <v>6.024096385542169</v>
      </c>
      <c r="U56" s="126"/>
      <c r="V56" s="286">
        <f t="shared" si="29"/>
        <v>0</v>
      </c>
      <c r="W56" s="286">
        <f t="shared" si="30"/>
        <v>0</v>
      </c>
      <c r="X56" s="286">
        <f t="shared" si="31"/>
        <v>0</v>
      </c>
      <c r="Y56" s="126"/>
      <c r="Z56" s="286" t="s">
        <v>8</v>
      </c>
      <c r="AA56" s="286" t="s">
        <v>8</v>
      </c>
      <c r="AB56" s="286" t="s">
        <v>8</v>
      </c>
    </row>
    <row r="57" spans="1:28" s="116" customFormat="1" ht="14.25" customHeight="1" x14ac:dyDescent="0.25">
      <c r="A57" s="15" t="s">
        <v>97</v>
      </c>
      <c r="B57" s="126">
        <f t="shared" si="14"/>
        <v>5.2401746724890828</v>
      </c>
      <c r="C57" s="126">
        <f t="shared" si="15"/>
        <v>3.6144578313253009</v>
      </c>
      <c r="D57" s="126">
        <f t="shared" si="16"/>
        <v>6.1643835616438354</v>
      </c>
      <c r="E57" s="126"/>
      <c r="F57" s="126">
        <f t="shared" si="17"/>
        <v>7.5</v>
      </c>
      <c r="G57" s="126">
        <f t="shared" si="18"/>
        <v>6.25</v>
      </c>
      <c r="H57" s="126">
        <f t="shared" si="19"/>
        <v>8.3333333333333321</v>
      </c>
      <c r="I57" s="126"/>
      <c r="J57" s="126">
        <f t="shared" si="20"/>
        <v>4.2553191489361701</v>
      </c>
      <c r="K57" s="126">
        <f t="shared" si="21"/>
        <v>4.5454545454545459</v>
      </c>
      <c r="L57" s="126">
        <f t="shared" si="22"/>
        <v>4</v>
      </c>
      <c r="M57" s="126"/>
      <c r="N57" s="126">
        <f t="shared" si="23"/>
        <v>8.1081081081081088</v>
      </c>
      <c r="O57" s="126">
        <f t="shared" si="24"/>
        <v>0</v>
      </c>
      <c r="P57" s="126">
        <f t="shared" si="25"/>
        <v>11.538461538461538</v>
      </c>
      <c r="Q57" s="126"/>
      <c r="R57" s="126">
        <f t="shared" si="26"/>
        <v>5.7692307692307692</v>
      </c>
      <c r="S57" s="126">
        <f t="shared" si="27"/>
        <v>5.2631578947368416</v>
      </c>
      <c r="T57" s="126">
        <f t="shared" si="28"/>
        <v>6.0606060606060606</v>
      </c>
      <c r="U57" s="126"/>
      <c r="V57" s="126">
        <f t="shared" si="29"/>
        <v>1.8867924528301887</v>
      </c>
      <c r="W57" s="126">
        <f t="shared" si="30"/>
        <v>0</v>
      </c>
      <c r="X57" s="126">
        <f t="shared" si="31"/>
        <v>2.6315789473684208</v>
      </c>
      <c r="Y57" s="126"/>
      <c r="Z57" s="286" t="s">
        <v>8</v>
      </c>
      <c r="AA57" s="286" t="s">
        <v>8</v>
      </c>
      <c r="AB57" s="286" t="s">
        <v>8</v>
      </c>
    </row>
    <row r="58" spans="1:28" s="116" customFormat="1" ht="14.25" customHeight="1" thickBot="1" x14ac:dyDescent="0.3">
      <c r="A58" s="18" t="s">
        <v>48</v>
      </c>
      <c r="B58" s="126">
        <f t="shared" si="14"/>
        <v>5.6603773584905666</v>
      </c>
      <c r="C58" s="126">
        <f t="shared" si="15"/>
        <v>2.4390243902439024</v>
      </c>
      <c r="D58" s="126">
        <f t="shared" si="16"/>
        <v>7.6923076923076925</v>
      </c>
      <c r="E58" s="126"/>
      <c r="F58" s="126">
        <f t="shared" si="17"/>
        <v>6.25</v>
      </c>
      <c r="G58" s="126">
        <f t="shared" si="18"/>
        <v>0</v>
      </c>
      <c r="H58" s="126">
        <f t="shared" si="19"/>
        <v>14.285714285714285</v>
      </c>
      <c r="I58" s="126"/>
      <c r="J58" s="126">
        <f t="shared" si="20"/>
        <v>5.2631578947368416</v>
      </c>
      <c r="K58" s="126">
        <f t="shared" si="21"/>
        <v>0</v>
      </c>
      <c r="L58" s="126">
        <f t="shared" si="22"/>
        <v>8.3333333333333321</v>
      </c>
      <c r="M58" s="126"/>
      <c r="N58" s="286">
        <f t="shared" si="23"/>
        <v>0</v>
      </c>
      <c r="O58" s="286">
        <f t="shared" si="24"/>
        <v>0</v>
      </c>
      <c r="P58" s="286">
        <f t="shared" si="25"/>
        <v>0</v>
      </c>
      <c r="Q58" s="126"/>
      <c r="R58" s="126">
        <f t="shared" si="26"/>
        <v>7.4074074074074066</v>
      </c>
      <c r="S58" s="126">
        <f t="shared" si="27"/>
        <v>9.0909090909090917</v>
      </c>
      <c r="T58" s="126">
        <f t="shared" si="28"/>
        <v>6.25</v>
      </c>
      <c r="U58" s="126"/>
      <c r="V58" s="126">
        <f t="shared" si="29"/>
        <v>8.695652173913043</v>
      </c>
      <c r="W58" s="126">
        <f t="shared" si="30"/>
        <v>0</v>
      </c>
      <c r="X58" s="126">
        <f t="shared" si="31"/>
        <v>13.333333333333334</v>
      </c>
      <c r="Y58" s="126"/>
      <c r="Z58" s="286" t="s">
        <v>8</v>
      </c>
      <c r="AA58" s="286" t="s">
        <v>8</v>
      </c>
      <c r="AB58" s="286" t="s">
        <v>8</v>
      </c>
    </row>
    <row r="59" spans="1:28" ht="14.25" customHeight="1" x14ac:dyDescent="0.25">
      <c r="A59" s="314" t="s">
        <v>140</v>
      </c>
      <c r="B59" s="314"/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</row>
    <row r="60" spans="1:28" ht="14.25" customHeight="1" x14ac:dyDescent="0.25">
      <c r="A60" s="328" t="s">
        <v>116</v>
      </c>
      <c r="B60" s="328"/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</row>
  </sheetData>
  <mergeCells count="32">
    <mergeCell ref="A60:AB60"/>
    <mergeCell ref="A3:AB3"/>
    <mergeCell ref="A4:AB4"/>
    <mergeCell ref="A5:AB5"/>
    <mergeCell ref="Z8:AB8"/>
    <mergeCell ref="A6:AB6"/>
    <mergeCell ref="A8:A9"/>
    <mergeCell ref="B8:D8"/>
    <mergeCell ref="A59:AB59"/>
    <mergeCell ref="F8:H8"/>
    <mergeCell ref="J8:L8"/>
    <mergeCell ref="N8:P8"/>
    <mergeCell ref="R8:T8"/>
    <mergeCell ref="V8:X8"/>
    <mergeCell ref="A10:AB10"/>
    <mergeCell ref="A35:AB35"/>
    <mergeCell ref="AD3:BD3"/>
    <mergeCell ref="AD4:BD4"/>
    <mergeCell ref="AD5:BD5"/>
    <mergeCell ref="AD6:BD6"/>
    <mergeCell ref="A1:AB1"/>
    <mergeCell ref="A2:AB2"/>
    <mergeCell ref="AU9:AW9"/>
    <mergeCell ref="AY9:BA9"/>
    <mergeCell ref="BC9:BE9"/>
    <mergeCell ref="AD7:BD7"/>
    <mergeCell ref="AD8:BE8"/>
    <mergeCell ref="AD9:AD10"/>
    <mergeCell ref="AE9:AG9"/>
    <mergeCell ref="AI9:AK9"/>
    <mergeCell ref="AM9:AO9"/>
    <mergeCell ref="AQ9:AS9"/>
  </mergeCells>
  <hyperlinks>
    <hyperlink ref="BG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77" orientation="portrait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K2"/>
  <sheetViews>
    <sheetView showGridLines="0" workbookViewId="0">
      <selection activeCell="J2" sqref="J2"/>
    </sheetView>
  </sheetViews>
  <sheetFormatPr baseColWidth="10" defaultRowHeight="15" x14ac:dyDescent="0.25"/>
  <sheetData>
    <row r="1" spans="9:11" ht="15.75" thickBot="1" x14ac:dyDescent="0.3"/>
    <row r="2" spans="9:11" ht="19.5" thickBot="1" x14ac:dyDescent="0.3">
      <c r="I2" s="37"/>
      <c r="J2" s="258" t="s">
        <v>232</v>
      </c>
      <c r="K2" s="37"/>
    </row>
  </sheetData>
  <hyperlinks>
    <hyperlink ref="J2" r:id="rId1" location="INDICE!A1"/>
  </hyperlinks>
  <pageMargins left="0.7" right="0.7" top="0.75" bottom="0.75" header="0.3" footer="0.3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90"/>
  <sheetViews>
    <sheetView zoomScaleNormal="100" zoomScaleSheetLayoutView="100" workbookViewId="0">
      <selection activeCell="BH16" sqref="BH16"/>
    </sheetView>
  </sheetViews>
  <sheetFormatPr baseColWidth="10" defaultRowHeight="12.75" x14ac:dyDescent="0.25"/>
  <cols>
    <col min="1" max="1" width="16.140625" style="4" customWidth="1"/>
    <col min="2" max="4" width="5.42578125" style="4" customWidth="1"/>
    <col min="5" max="5" width="1.7109375" style="4" customWidth="1"/>
    <col min="6" max="6" width="5.42578125" style="4" customWidth="1"/>
    <col min="7" max="7" width="5.5703125" style="4" customWidth="1"/>
    <col min="8" max="8" width="4.42578125" style="4" customWidth="1"/>
    <col min="9" max="9" width="1.7109375" style="4" customWidth="1"/>
    <col min="10" max="10" width="5.42578125" style="4" customWidth="1"/>
    <col min="11" max="12" width="4.42578125" style="4" customWidth="1"/>
    <col min="13" max="13" width="1.7109375" style="4" customWidth="1"/>
    <col min="14" max="14" width="5.42578125" style="4" customWidth="1"/>
    <col min="15" max="16" width="4.42578125" style="4" customWidth="1"/>
    <col min="17" max="17" width="1.7109375" style="4" customWidth="1"/>
    <col min="18" max="18" width="5.42578125" style="4" customWidth="1"/>
    <col min="19" max="20" width="4.42578125" style="4" customWidth="1"/>
    <col min="21" max="21" width="1.7109375" style="4" customWidth="1"/>
    <col min="22" max="24" width="4.42578125" style="4" customWidth="1"/>
    <col min="25" max="25" width="1.7109375" style="4" customWidth="1"/>
    <col min="26" max="28" width="4.42578125" style="4" customWidth="1"/>
    <col min="29" max="29" width="8.85546875" style="4" customWidth="1"/>
    <col min="30" max="30" width="12" style="8" hidden="1" customWidth="1"/>
    <col min="31" max="33" width="6" style="24" hidden="1" customWidth="1"/>
    <col min="34" max="34" width="1.7109375" style="24" hidden="1" customWidth="1"/>
    <col min="35" max="35" width="6.140625" style="24" hidden="1" customWidth="1"/>
    <col min="36" max="37" width="5.140625" style="24" hidden="1" customWidth="1"/>
    <col min="38" max="38" width="1.7109375" style="24" hidden="1" customWidth="1"/>
    <col min="39" max="41" width="5" style="24" hidden="1" customWidth="1"/>
    <col min="42" max="42" width="1.7109375" style="24" hidden="1" customWidth="1"/>
    <col min="43" max="45" width="5" style="24" hidden="1" customWidth="1"/>
    <col min="46" max="46" width="1.7109375" style="24" hidden="1" customWidth="1"/>
    <col min="47" max="49" width="5" style="24" hidden="1" customWidth="1"/>
    <col min="50" max="50" width="1.7109375" style="24" hidden="1" customWidth="1"/>
    <col min="51" max="53" width="5.140625" style="24" hidden="1" customWidth="1"/>
    <col min="54" max="54" width="1.7109375" style="24" hidden="1" customWidth="1"/>
    <col min="55" max="56" width="5" style="24" hidden="1" customWidth="1"/>
    <col min="57" max="57" width="5.28515625" style="24" hidden="1" customWidth="1"/>
    <col min="58" max="58" width="11.42578125" style="4" customWidth="1"/>
    <col min="59" max="256" width="11.42578125" style="4"/>
    <col min="257" max="257" width="16.140625" style="4" customWidth="1"/>
    <col min="258" max="258" width="6" style="4" customWidth="1"/>
    <col min="259" max="259" width="6" style="4" bestFit="1" customWidth="1"/>
    <col min="260" max="260" width="5.7109375" style="4" bestFit="1" customWidth="1"/>
    <col min="261" max="261" width="1.7109375" style="4" customWidth="1"/>
    <col min="262" max="262" width="6" style="4" bestFit="1" customWidth="1"/>
    <col min="263" max="264" width="5" style="4" customWidth="1"/>
    <col min="265" max="265" width="1.7109375" style="4" customWidth="1"/>
    <col min="266" max="268" width="5" style="4" customWidth="1"/>
    <col min="269" max="269" width="1.7109375" style="4" customWidth="1"/>
    <col min="270" max="272" width="5.140625" style="4" bestFit="1" customWidth="1"/>
    <col min="273" max="273" width="1.7109375" style="4" customWidth="1"/>
    <col min="274" max="276" width="5.140625" style="4" bestFit="1" customWidth="1"/>
    <col min="277" max="277" width="1.7109375" style="4" customWidth="1"/>
    <col min="278" max="280" width="5.140625" style="4" bestFit="1" customWidth="1"/>
    <col min="281" max="281" width="1.7109375" style="4" customWidth="1"/>
    <col min="282" max="282" width="4.85546875" style="4" bestFit="1" customWidth="1"/>
    <col min="283" max="284" width="4.42578125" style="4" customWidth="1"/>
    <col min="285" max="285" width="8.85546875" style="4" customWidth="1"/>
    <col min="286" max="286" width="12" style="4" customWidth="1"/>
    <col min="287" max="289" width="6" style="4" customWidth="1"/>
    <col min="290" max="290" width="1.7109375" style="4" customWidth="1"/>
    <col min="291" max="291" width="6.140625" style="4" customWidth="1"/>
    <col min="292" max="293" width="5.140625" style="4" customWidth="1"/>
    <col min="294" max="294" width="1.7109375" style="4" customWidth="1"/>
    <col min="295" max="297" width="5" style="4" customWidth="1"/>
    <col min="298" max="298" width="1.7109375" style="4" customWidth="1"/>
    <col min="299" max="301" width="5" style="4" customWidth="1"/>
    <col min="302" max="302" width="1.7109375" style="4" customWidth="1"/>
    <col min="303" max="305" width="5" style="4" customWidth="1"/>
    <col min="306" max="306" width="1.7109375" style="4" customWidth="1"/>
    <col min="307" max="309" width="5.140625" style="4" customWidth="1"/>
    <col min="310" max="310" width="1.7109375" style="4" customWidth="1"/>
    <col min="311" max="312" width="5" style="4" customWidth="1"/>
    <col min="313" max="313" width="5.28515625" style="4" customWidth="1"/>
    <col min="314" max="512" width="11.42578125" style="4"/>
    <col min="513" max="513" width="16.140625" style="4" customWidth="1"/>
    <col min="514" max="514" width="6" style="4" customWidth="1"/>
    <col min="515" max="515" width="6" style="4" bestFit="1" customWidth="1"/>
    <col min="516" max="516" width="5.7109375" style="4" bestFit="1" customWidth="1"/>
    <col min="517" max="517" width="1.7109375" style="4" customWidth="1"/>
    <col min="518" max="518" width="6" style="4" bestFit="1" customWidth="1"/>
    <col min="519" max="520" width="5" style="4" customWidth="1"/>
    <col min="521" max="521" width="1.7109375" style="4" customWidth="1"/>
    <col min="522" max="524" width="5" style="4" customWidth="1"/>
    <col min="525" max="525" width="1.7109375" style="4" customWidth="1"/>
    <col min="526" max="528" width="5.140625" style="4" bestFit="1" customWidth="1"/>
    <col min="529" max="529" width="1.7109375" style="4" customWidth="1"/>
    <col min="530" max="532" width="5.140625" style="4" bestFit="1" customWidth="1"/>
    <col min="533" max="533" width="1.7109375" style="4" customWidth="1"/>
    <col min="534" max="536" width="5.140625" style="4" bestFit="1" customWidth="1"/>
    <col min="537" max="537" width="1.7109375" style="4" customWidth="1"/>
    <col min="538" max="538" width="4.85546875" style="4" bestFit="1" customWidth="1"/>
    <col min="539" max="540" width="4.42578125" style="4" customWidth="1"/>
    <col min="541" max="541" width="8.85546875" style="4" customWidth="1"/>
    <col min="542" max="542" width="12" style="4" customWidth="1"/>
    <col min="543" max="545" width="6" style="4" customWidth="1"/>
    <col min="546" max="546" width="1.7109375" style="4" customWidth="1"/>
    <col min="547" max="547" width="6.140625" style="4" customWidth="1"/>
    <col min="548" max="549" width="5.140625" style="4" customWidth="1"/>
    <col min="550" max="550" width="1.7109375" style="4" customWidth="1"/>
    <col min="551" max="553" width="5" style="4" customWidth="1"/>
    <col min="554" max="554" width="1.7109375" style="4" customWidth="1"/>
    <col min="555" max="557" width="5" style="4" customWidth="1"/>
    <col min="558" max="558" width="1.7109375" style="4" customWidth="1"/>
    <col min="559" max="561" width="5" style="4" customWidth="1"/>
    <col min="562" max="562" width="1.7109375" style="4" customWidth="1"/>
    <col min="563" max="565" width="5.140625" style="4" customWidth="1"/>
    <col min="566" max="566" width="1.7109375" style="4" customWidth="1"/>
    <col min="567" max="568" width="5" style="4" customWidth="1"/>
    <col min="569" max="569" width="5.28515625" style="4" customWidth="1"/>
    <col min="570" max="768" width="11.42578125" style="4"/>
    <col min="769" max="769" width="16.140625" style="4" customWidth="1"/>
    <col min="770" max="770" width="6" style="4" customWidth="1"/>
    <col min="771" max="771" width="6" style="4" bestFit="1" customWidth="1"/>
    <col min="772" max="772" width="5.7109375" style="4" bestFit="1" customWidth="1"/>
    <col min="773" max="773" width="1.7109375" style="4" customWidth="1"/>
    <col min="774" max="774" width="6" style="4" bestFit="1" customWidth="1"/>
    <col min="775" max="776" width="5" style="4" customWidth="1"/>
    <col min="777" max="777" width="1.7109375" style="4" customWidth="1"/>
    <col min="778" max="780" width="5" style="4" customWidth="1"/>
    <col min="781" max="781" width="1.7109375" style="4" customWidth="1"/>
    <col min="782" max="784" width="5.140625" style="4" bestFit="1" customWidth="1"/>
    <col min="785" max="785" width="1.7109375" style="4" customWidth="1"/>
    <col min="786" max="788" width="5.140625" style="4" bestFit="1" customWidth="1"/>
    <col min="789" max="789" width="1.7109375" style="4" customWidth="1"/>
    <col min="790" max="792" width="5.140625" style="4" bestFit="1" customWidth="1"/>
    <col min="793" max="793" width="1.7109375" style="4" customWidth="1"/>
    <col min="794" max="794" width="4.85546875" style="4" bestFit="1" customWidth="1"/>
    <col min="795" max="796" width="4.42578125" style="4" customWidth="1"/>
    <col min="797" max="797" width="8.85546875" style="4" customWidth="1"/>
    <col min="798" max="798" width="12" style="4" customWidth="1"/>
    <col min="799" max="801" width="6" style="4" customWidth="1"/>
    <col min="802" max="802" width="1.7109375" style="4" customWidth="1"/>
    <col min="803" max="803" width="6.140625" style="4" customWidth="1"/>
    <col min="804" max="805" width="5.140625" style="4" customWidth="1"/>
    <col min="806" max="806" width="1.7109375" style="4" customWidth="1"/>
    <col min="807" max="809" width="5" style="4" customWidth="1"/>
    <col min="810" max="810" width="1.7109375" style="4" customWidth="1"/>
    <col min="811" max="813" width="5" style="4" customWidth="1"/>
    <col min="814" max="814" width="1.7109375" style="4" customWidth="1"/>
    <col min="815" max="817" width="5" style="4" customWidth="1"/>
    <col min="818" max="818" width="1.7109375" style="4" customWidth="1"/>
    <col min="819" max="821" width="5.140625" style="4" customWidth="1"/>
    <col min="822" max="822" width="1.7109375" style="4" customWidth="1"/>
    <col min="823" max="824" width="5" style="4" customWidth="1"/>
    <col min="825" max="825" width="5.28515625" style="4" customWidth="1"/>
    <col min="826" max="1024" width="11.42578125" style="4"/>
    <col min="1025" max="1025" width="16.140625" style="4" customWidth="1"/>
    <col min="1026" max="1026" width="6" style="4" customWidth="1"/>
    <col min="1027" max="1027" width="6" style="4" bestFit="1" customWidth="1"/>
    <col min="1028" max="1028" width="5.7109375" style="4" bestFit="1" customWidth="1"/>
    <col min="1029" max="1029" width="1.7109375" style="4" customWidth="1"/>
    <col min="1030" max="1030" width="6" style="4" bestFit="1" customWidth="1"/>
    <col min="1031" max="1032" width="5" style="4" customWidth="1"/>
    <col min="1033" max="1033" width="1.7109375" style="4" customWidth="1"/>
    <col min="1034" max="1036" width="5" style="4" customWidth="1"/>
    <col min="1037" max="1037" width="1.7109375" style="4" customWidth="1"/>
    <col min="1038" max="1040" width="5.140625" style="4" bestFit="1" customWidth="1"/>
    <col min="1041" max="1041" width="1.7109375" style="4" customWidth="1"/>
    <col min="1042" max="1044" width="5.140625" style="4" bestFit="1" customWidth="1"/>
    <col min="1045" max="1045" width="1.7109375" style="4" customWidth="1"/>
    <col min="1046" max="1048" width="5.140625" style="4" bestFit="1" customWidth="1"/>
    <col min="1049" max="1049" width="1.7109375" style="4" customWidth="1"/>
    <col min="1050" max="1050" width="4.85546875" style="4" bestFit="1" customWidth="1"/>
    <col min="1051" max="1052" width="4.42578125" style="4" customWidth="1"/>
    <col min="1053" max="1053" width="8.85546875" style="4" customWidth="1"/>
    <col min="1054" max="1054" width="12" style="4" customWidth="1"/>
    <col min="1055" max="1057" width="6" style="4" customWidth="1"/>
    <col min="1058" max="1058" width="1.7109375" style="4" customWidth="1"/>
    <col min="1059" max="1059" width="6.140625" style="4" customWidth="1"/>
    <col min="1060" max="1061" width="5.140625" style="4" customWidth="1"/>
    <col min="1062" max="1062" width="1.7109375" style="4" customWidth="1"/>
    <col min="1063" max="1065" width="5" style="4" customWidth="1"/>
    <col min="1066" max="1066" width="1.7109375" style="4" customWidth="1"/>
    <col min="1067" max="1069" width="5" style="4" customWidth="1"/>
    <col min="1070" max="1070" width="1.7109375" style="4" customWidth="1"/>
    <col min="1071" max="1073" width="5" style="4" customWidth="1"/>
    <col min="1074" max="1074" width="1.7109375" style="4" customWidth="1"/>
    <col min="1075" max="1077" width="5.140625" style="4" customWidth="1"/>
    <col min="1078" max="1078" width="1.7109375" style="4" customWidth="1"/>
    <col min="1079" max="1080" width="5" style="4" customWidth="1"/>
    <col min="1081" max="1081" width="5.28515625" style="4" customWidth="1"/>
    <col min="1082" max="1280" width="11.42578125" style="4"/>
    <col min="1281" max="1281" width="16.140625" style="4" customWidth="1"/>
    <col min="1282" max="1282" width="6" style="4" customWidth="1"/>
    <col min="1283" max="1283" width="6" style="4" bestFit="1" customWidth="1"/>
    <col min="1284" max="1284" width="5.7109375" style="4" bestFit="1" customWidth="1"/>
    <col min="1285" max="1285" width="1.7109375" style="4" customWidth="1"/>
    <col min="1286" max="1286" width="6" style="4" bestFit="1" customWidth="1"/>
    <col min="1287" max="1288" width="5" style="4" customWidth="1"/>
    <col min="1289" max="1289" width="1.7109375" style="4" customWidth="1"/>
    <col min="1290" max="1292" width="5" style="4" customWidth="1"/>
    <col min="1293" max="1293" width="1.7109375" style="4" customWidth="1"/>
    <col min="1294" max="1296" width="5.140625" style="4" bestFit="1" customWidth="1"/>
    <col min="1297" max="1297" width="1.7109375" style="4" customWidth="1"/>
    <col min="1298" max="1300" width="5.140625" style="4" bestFit="1" customWidth="1"/>
    <col min="1301" max="1301" width="1.7109375" style="4" customWidth="1"/>
    <col min="1302" max="1304" width="5.140625" style="4" bestFit="1" customWidth="1"/>
    <col min="1305" max="1305" width="1.7109375" style="4" customWidth="1"/>
    <col min="1306" max="1306" width="4.85546875" style="4" bestFit="1" customWidth="1"/>
    <col min="1307" max="1308" width="4.42578125" style="4" customWidth="1"/>
    <col min="1309" max="1309" width="8.85546875" style="4" customWidth="1"/>
    <col min="1310" max="1310" width="12" style="4" customWidth="1"/>
    <col min="1311" max="1313" width="6" style="4" customWidth="1"/>
    <col min="1314" max="1314" width="1.7109375" style="4" customWidth="1"/>
    <col min="1315" max="1315" width="6.140625" style="4" customWidth="1"/>
    <col min="1316" max="1317" width="5.140625" style="4" customWidth="1"/>
    <col min="1318" max="1318" width="1.7109375" style="4" customWidth="1"/>
    <col min="1319" max="1321" width="5" style="4" customWidth="1"/>
    <col min="1322" max="1322" width="1.7109375" style="4" customWidth="1"/>
    <col min="1323" max="1325" width="5" style="4" customWidth="1"/>
    <col min="1326" max="1326" width="1.7109375" style="4" customWidth="1"/>
    <col min="1327" max="1329" width="5" style="4" customWidth="1"/>
    <col min="1330" max="1330" width="1.7109375" style="4" customWidth="1"/>
    <col min="1331" max="1333" width="5.140625" style="4" customWidth="1"/>
    <col min="1334" max="1334" width="1.7109375" style="4" customWidth="1"/>
    <col min="1335" max="1336" width="5" style="4" customWidth="1"/>
    <col min="1337" max="1337" width="5.28515625" style="4" customWidth="1"/>
    <col min="1338" max="1536" width="11.42578125" style="4"/>
    <col min="1537" max="1537" width="16.140625" style="4" customWidth="1"/>
    <col min="1538" max="1538" width="6" style="4" customWidth="1"/>
    <col min="1539" max="1539" width="6" style="4" bestFit="1" customWidth="1"/>
    <col min="1540" max="1540" width="5.7109375" style="4" bestFit="1" customWidth="1"/>
    <col min="1541" max="1541" width="1.7109375" style="4" customWidth="1"/>
    <col min="1542" max="1542" width="6" style="4" bestFit="1" customWidth="1"/>
    <col min="1543" max="1544" width="5" style="4" customWidth="1"/>
    <col min="1545" max="1545" width="1.7109375" style="4" customWidth="1"/>
    <col min="1546" max="1548" width="5" style="4" customWidth="1"/>
    <col min="1549" max="1549" width="1.7109375" style="4" customWidth="1"/>
    <col min="1550" max="1552" width="5.140625" style="4" bestFit="1" customWidth="1"/>
    <col min="1553" max="1553" width="1.7109375" style="4" customWidth="1"/>
    <col min="1554" max="1556" width="5.140625" style="4" bestFit="1" customWidth="1"/>
    <col min="1557" max="1557" width="1.7109375" style="4" customWidth="1"/>
    <col min="1558" max="1560" width="5.140625" style="4" bestFit="1" customWidth="1"/>
    <col min="1561" max="1561" width="1.7109375" style="4" customWidth="1"/>
    <col min="1562" max="1562" width="4.85546875" style="4" bestFit="1" customWidth="1"/>
    <col min="1563" max="1564" width="4.42578125" style="4" customWidth="1"/>
    <col min="1565" max="1565" width="8.85546875" style="4" customWidth="1"/>
    <col min="1566" max="1566" width="12" style="4" customWidth="1"/>
    <col min="1567" max="1569" width="6" style="4" customWidth="1"/>
    <col min="1570" max="1570" width="1.7109375" style="4" customWidth="1"/>
    <col min="1571" max="1571" width="6.140625" style="4" customWidth="1"/>
    <col min="1572" max="1573" width="5.140625" style="4" customWidth="1"/>
    <col min="1574" max="1574" width="1.7109375" style="4" customWidth="1"/>
    <col min="1575" max="1577" width="5" style="4" customWidth="1"/>
    <col min="1578" max="1578" width="1.7109375" style="4" customWidth="1"/>
    <col min="1579" max="1581" width="5" style="4" customWidth="1"/>
    <col min="1582" max="1582" width="1.7109375" style="4" customWidth="1"/>
    <col min="1583" max="1585" width="5" style="4" customWidth="1"/>
    <col min="1586" max="1586" width="1.7109375" style="4" customWidth="1"/>
    <col min="1587" max="1589" width="5.140625" style="4" customWidth="1"/>
    <col min="1590" max="1590" width="1.7109375" style="4" customWidth="1"/>
    <col min="1591" max="1592" width="5" style="4" customWidth="1"/>
    <col min="1593" max="1593" width="5.28515625" style="4" customWidth="1"/>
    <col min="1594" max="1792" width="11.42578125" style="4"/>
    <col min="1793" max="1793" width="16.140625" style="4" customWidth="1"/>
    <col min="1794" max="1794" width="6" style="4" customWidth="1"/>
    <col min="1795" max="1795" width="6" style="4" bestFit="1" customWidth="1"/>
    <col min="1796" max="1796" width="5.7109375" style="4" bestFit="1" customWidth="1"/>
    <col min="1797" max="1797" width="1.7109375" style="4" customWidth="1"/>
    <col min="1798" max="1798" width="6" style="4" bestFit="1" customWidth="1"/>
    <col min="1799" max="1800" width="5" style="4" customWidth="1"/>
    <col min="1801" max="1801" width="1.7109375" style="4" customWidth="1"/>
    <col min="1802" max="1804" width="5" style="4" customWidth="1"/>
    <col min="1805" max="1805" width="1.7109375" style="4" customWidth="1"/>
    <col min="1806" max="1808" width="5.140625" style="4" bestFit="1" customWidth="1"/>
    <col min="1809" max="1809" width="1.7109375" style="4" customWidth="1"/>
    <col min="1810" max="1812" width="5.140625" style="4" bestFit="1" customWidth="1"/>
    <col min="1813" max="1813" width="1.7109375" style="4" customWidth="1"/>
    <col min="1814" max="1816" width="5.140625" style="4" bestFit="1" customWidth="1"/>
    <col min="1817" max="1817" width="1.7109375" style="4" customWidth="1"/>
    <col min="1818" max="1818" width="4.85546875" style="4" bestFit="1" customWidth="1"/>
    <col min="1819" max="1820" width="4.42578125" style="4" customWidth="1"/>
    <col min="1821" max="1821" width="8.85546875" style="4" customWidth="1"/>
    <col min="1822" max="1822" width="12" style="4" customWidth="1"/>
    <col min="1823" max="1825" width="6" style="4" customWidth="1"/>
    <col min="1826" max="1826" width="1.7109375" style="4" customWidth="1"/>
    <col min="1827" max="1827" width="6.140625" style="4" customWidth="1"/>
    <col min="1828" max="1829" width="5.140625" style="4" customWidth="1"/>
    <col min="1830" max="1830" width="1.7109375" style="4" customWidth="1"/>
    <col min="1831" max="1833" width="5" style="4" customWidth="1"/>
    <col min="1834" max="1834" width="1.7109375" style="4" customWidth="1"/>
    <col min="1835" max="1837" width="5" style="4" customWidth="1"/>
    <col min="1838" max="1838" width="1.7109375" style="4" customWidth="1"/>
    <col min="1839" max="1841" width="5" style="4" customWidth="1"/>
    <col min="1842" max="1842" width="1.7109375" style="4" customWidth="1"/>
    <col min="1843" max="1845" width="5.140625" style="4" customWidth="1"/>
    <col min="1846" max="1846" width="1.7109375" style="4" customWidth="1"/>
    <col min="1847" max="1848" width="5" style="4" customWidth="1"/>
    <col min="1849" max="1849" width="5.28515625" style="4" customWidth="1"/>
    <col min="1850" max="2048" width="11.42578125" style="4"/>
    <col min="2049" max="2049" width="16.140625" style="4" customWidth="1"/>
    <col min="2050" max="2050" width="6" style="4" customWidth="1"/>
    <col min="2051" max="2051" width="6" style="4" bestFit="1" customWidth="1"/>
    <col min="2052" max="2052" width="5.7109375" style="4" bestFit="1" customWidth="1"/>
    <col min="2053" max="2053" width="1.7109375" style="4" customWidth="1"/>
    <col min="2054" max="2054" width="6" style="4" bestFit="1" customWidth="1"/>
    <col min="2055" max="2056" width="5" style="4" customWidth="1"/>
    <col min="2057" max="2057" width="1.7109375" style="4" customWidth="1"/>
    <col min="2058" max="2060" width="5" style="4" customWidth="1"/>
    <col min="2061" max="2061" width="1.7109375" style="4" customWidth="1"/>
    <col min="2062" max="2064" width="5.140625" style="4" bestFit="1" customWidth="1"/>
    <col min="2065" max="2065" width="1.7109375" style="4" customWidth="1"/>
    <col min="2066" max="2068" width="5.140625" style="4" bestFit="1" customWidth="1"/>
    <col min="2069" max="2069" width="1.7109375" style="4" customWidth="1"/>
    <col min="2070" max="2072" width="5.140625" style="4" bestFit="1" customWidth="1"/>
    <col min="2073" max="2073" width="1.7109375" style="4" customWidth="1"/>
    <col min="2074" max="2074" width="4.85546875" style="4" bestFit="1" customWidth="1"/>
    <col min="2075" max="2076" width="4.42578125" style="4" customWidth="1"/>
    <col min="2077" max="2077" width="8.85546875" style="4" customWidth="1"/>
    <col min="2078" max="2078" width="12" style="4" customWidth="1"/>
    <col min="2079" max="2081" width="6" style="4" customWidth="1"/>
    <col min="2082" max="2082" width="1.7109375" style="4" customWidth="1"/>
    <col min="2083" max="2083" width="6.140625" style="4" customWidth="1"/>
    <col min="2084" max="2085" width="5.140625" style="4" customWidth="1"/>
    <col min="2086" max="2086" width="1.7109375" style="4" customWidth="1"/>
    <col min="2087" max="2089" width="5" style="4" customWidth="1"/>
    <col min="2090" max="2090" width="1.7109375" style="4" customWidth="1"/>
    <col min="2091" max="2093" width="5" style="4" customWidth="1"/>
    <col min="2094" max="2094" width="1.7109375" style="4" customWidth="1"/>
    <col min="2095" max="2097" width="5" style="4" customWidth="1"/>
    <col min="2098" max="2098" width="1.7109375" style="4" customWidth="1"/>
    <col min="2099" max="2101" width="5.140625" style="4" customWidth="1"/>
    <col min="2102" max="2102" width="1.7109375" style="4" customWidth="1"/>
    <col min="2103" max="2104" width="5" style="4" customWidth="1"/>
    <col min="2105" max="2105" width="5.28515625" style="4" customWidth="1"/>
    <col min="2106" max="2304" width="11.42578125" style="4"/>
    <col min="2305" max="2305" width="16.140625" style="4" customWidth="1"/>
    <col min="2306" max="2306" width="6" style="4" customWidth="1"/>
    <col min="2307" max="2307" width="6" style="4" bestFit="1" customWidth="1"/>
    <col min="2308" max="2308" width="5.7109375" style="4" bestFit="1" customWidth="1"/>
    <col min="2309" max="2309" width="1.7109375" style="4" customWidth="1"/>
    <col min="2310" max="2310" width="6" style="4" bestFit="1" customWidth="1"/>
    <col min="2311" max="2312" width="5" style="4" customWidth="1"/>
    <col min="2313" max="2313" width="1.7109375" style="4" customWidth="1"/>
    <col min="2314" max="2316" width="5" style="4" customWidth="1"/>
    <col min="2317" max="2317" width="1.7109375" style="4" customWidth="1"/>
    <col min="2318" max="2320" width="5.140625" style="4" bestFit="1" customWidth="1"/>
    <col min="2321" max="2321" width="1.7109375" style="4" customWidth="1"/>
    <col min="2322" max="2324" width="5.140625" style="4" bestFit="1" customWidth="1"/>
    <col min="2325" max="2325" width="1.7109375" style="4" customWidth="1"/>
    <col min="2326" max="2328" width="5.140625" style="4" bestFit="1" customWidth="1"/>
    <col min="2329" max="2329" width="1.7109375" style="4" customWidth="1"/>
    <col min="2330" max="2330" width="4.85546875" style="4" bestFit="1" customWidth="1"/>
    <col min="2331" max="2332" width="4.42578125" style="4" customWidth="1"/>
    <col min="2333" max="2333" width="8.85546875" style="4" customWidth="1"/>
    <col min="2334" max="2334" width="12" style="4" customWidth="1"/>
    <col min="2335" max="2337" width="6" style="4" customWidth="1"/>
    <col min="2338" max="2338" width="1.7109375" style="4" customWidth="1"/>
    <col min="2339" max="2339" width="6.140625" style="4" customWidth="1"/>
    <col min="2340" max="2341" width="5.140625" style="4" customWidth="1"/>
    <col min="2342" max="2342" width="1.7109375" style="4" customWidth="1"/>
    <col min="2343" max="2345" width="5" style="4" customWidth="1"/>
    <col min="2346" max="2346" width="1.7109375" style="4" customWidth="1"/>
    <col min="2347" max="2349" width="5" style="4" customWidth="1"/>
    <col min="2350" max="2350" width="1.7109375" style="4" customWidth="1"/>
    <col min="2351" max="2353" width="5" style="4" customWidth="1"/>
    <col min="2354" max="2354" width="1.7109375" style="4" customWidth="1"/>
    <col min="2355" max="2357" width="5.140625" style="4" customWidth="1"/>
    <col min="2358" max="2358" width="1.7109375" style="4" customWidth="1"/>
    <col min="2359" max="2360" width="5" style="4" customWidth="1"/>
    <col min="2361" max="2361" width="5.28515625" style="4" customWidth="1"/>
    <col min="2362" max="2560" width="11.42578125" style="4"/>
    <col min="2561" max="2561" width="16.140625" style="4" customWidth="1"/>
    <col min="2562" max="2562" width="6" style="4" customWidth="1"/>
    <col min="2563" max="2563" width="6" style="4" bestFit="1" customWidth="1"/>
    <col min="2564" max="2564" width="5.7109375" style="4" bestFit="1" customWidth="1"/>
    <col min="2565" max="2565" width="1.7109375" style="4" customWidth="1"/>
    <col min="2566" max="2566" width="6" style="4" bestFit="1" customWidth="1"/>
    <col min="2567" max="2568" width="5" style="4" customWidth="1"/>
    <col min="2569" max="2569" width="1.7109375" style="4" customWidth="1"/>
    <col min="2570" max="2572" width="5" style="4" customWidth="1"/>
    <col min="2573" max="2573" width="1.7109375" style="4" customWidth="1"/>
    <col min="2574" max="2576" width="5.140625" style="4" bestFit="1" customWidth="1"/>
    <col min="2577" max="2577" width="1.7109375" style="4" customWidth="1"/>
    <col min="2578" max="2580" width="5.140625" style="4" bestFit="1" customWidth="1"/>
    <col min="2581" max="2581" width="1.7109375" style="4" customWidth="1"/>
    <col min="2582" max="2584" width="5.140625" style="4" bestFit="1" customWidth="1"/>
    <col min="2585" max="2585" width="1.7109375" style="4" customWidth="1"/>
    <col min="2586" max="2586" width="4.85546875" style="4" bestFit="1" customWidth="1"/>
    <col min="2587" max="2588" width="4.42578125" style="4" customWidth="1"/>
    <col min="2589" max="2589" width="8.85546875" style="4" customWidth="1"/>
    <col min="2590" max="2590" width="12" style="4" customWidth="1"/>
    <col min="2591" max="2593" width="6" style="4" customWidth="1"/>
    <col min="2594" max="2594" width="1.7109375" style="4" customWidth="1"/>
    <col min="2595" max="2595" width="6.140625" style="4" customWidth="1"/>
    <col min="2596" max="2597" width="5.140625" style="4" customWidth="1"/>
    <col min="2598" max="2598" width="1.7109375" style="4" customWidth="1"/>
    <col min="2599" max="2601" width="5" style="4" customWidth="1"/>
    <col min="2602" max="2602" width="1.7109375" style="4" customWidth="1"/>
    <col min="2603" max="2605" width="5" style="4" customWidth="1"/>
    <col min="2606" max="2606" width="1.7109375" style="4" customWidth="1"/>
    <col min="2607" max="2609" width="5" style="4" customWidth="1"/>
    <col min="2610" max="2610" width="1.7109375" style="4" customWidth="1"/>
    <col min="2611" max="2613" width="5.140625" style="4" customWidth="1"/>
    <col min="2614" max="2614" width="1.7109375" style="4" customWidth="1"/>
    <col min="2615" max="2616" width="5" style="4" customWidth="1"/>
    <col min="2617" max="2617" width="5.28515625" style="4" customWidth="1"/>
    <col min="2618" max="2816" width="11.42578125" style="4"/>
    <col min="2817" max="2817" width="16.140625" style="4" customWidth="1"/>
    <col min="2818" max="2818" width="6" style="4" customWidth="1"/>
    <col min="2819" max="2819" width="6" style="4" bestFit="1" customWidth="1"/>
    <col min="2820" max="2820" width="5.7109375" style="4" bestFit="1" customWidth="1"/>
    <col min="2821" max="2821" width="1.7109375" style="4" customWidth="1"/>
    <col min="2822" max="2822" width="6" style="4" bestFit="1" customWidth="1"/>
    <col min="2823" max="2824" width="5" style="4" customWidth="1"/>
    <col min="2825" max="2825" width="1.7109375" style="4" customWidth="1"/>
    <col min="2826" max="2828" width="5" style="4" customWidth="1"/>
    <col min="2829" max="2829" width="1.7109375" style="4" customWidth="1"/>
    <col min="2830" max="2832" width="5.140625" style="4" bestFit="1" customWidth="1"/>
    <col min="2833" max="2833" width="1.7109375" style="4" customWidth="1"/>
    <col min="2834" max="2836" width="5.140625" style="4" bestFit="1" customWidth="1"/>
    <col min="2837" max="2837" width="1.7109375" style="4" customWidth="1"/>
    <col min="2838" max="2840" width="5.140625" style="4" bestFit="1" customWidth="1"/>
    <col min="2841" max="2841" width="1.7109375" style="4" customWidth="1"/>
    <col min="2842" max="2842" width="4.85546875" style="4" bestFit="1" customWidth="1"/>
    <col min="2843" max="2844" width="4.42578125" style="4" customWidth="1"/>
    <col min="2845" max="2845" width="8.85546875" style="4" customWidth="1"/>
    <col min="2846" max="2846" width="12" style="4" customWidth="1"/>
    <col min="2847" max="2849" width="6" style="4" customWidth="1"/>
    <col min="2850" max="2850" width="1.7109375" style="4" customWidth="1"/>
    <col min="2851" max="2851" width="6.140625" style="4" customWidth="1"/>
    <col min="2852" max="2853" width="5.140625" style="4" customWidth="1"/>
    <col min="2854" max="2854" width="1.7109375" style="4" customWidth="1"/>
    <col min="2855" max="2857" width="5" style="4" customWidth="1"/>
    <col min="2858" max="2858" width="1.7109375" style="4" customWidth="1"/>
    <col min="2859" max="2861" width="5" style="4" customWidth="1"/>
    <col min="2862" max="2862" width="1.7109375" style="4" customWidth="1"/>
    <col min="2863" max="2865" width="5" style="4" customWidth="1"/>
    <col min="2866" max="2866" width="1.7109375" style="4" customWidth="1"/>
    <col min="2867" max="2869" width="5.140625" style="4" customWidth="1"/>
    <col min="2870" max="2870" width="1.7109375" style="4" customWidth="1"/>
    <col min="2871" max="2872" width="5" style="4" customWidth="1"/>
    <col min="2873" max="2873" width="5.28515625" style="4" customWidth="1"/>
    <col min="2874" max="3072" width="11.42578125" style="4"/>
    <col min="3073" max="3073" width="16.140625" style="4" customWidth="1"/>
    <col min="3074" max="3074" width="6" style="4" customWidth="1"/>
    <col min="3075" max="3075" width="6" style="4" bestFit="1" customWidth="1"/>
    <col min="3076" max="3076" width="5.7109375" style="4" bestFit="1" customWidth="1"/>
    <col min="3077" max="3077" width="1.7109375" style="4" customWidth="1"/>
    <col min="3078" max="3078" width="6" style="4" bestFit="1" customWidth="1"/>
    <col min="3079" max="3080" width="5" style="4" customWidth="1"/>
    <col min="3081" max="3081" width="1.7109375" style="4" customWidth="1"/>
    <col min="3082" max="3084" width="5" style="4" customWidth="1"/>
    <col min="3085" max="3085" width="1.7109375" style="4" customWidth="1"/>
    <col min="3086" max="3088" width="5.140625" style="4" bestFit="1" customWidth="1"/>
    <col min="3089" max="3089" width="1.7109375" style="4" customWidth="1"/>
    <col min="3090" max="3092" width="5.140625" style="4" bestFit="1" customWidth="1"/>
    <col min="3093" max="3093" width="1.7109375" style="4" customWidth="1"/>
    <col min="3094" max="3096" width="5.140625" style="4" bestFit="1" customWidth="1"/>
    <col min="3097" max="3097" width="1.7109375" style="4" customWidth="1"/>
    <col min="3098" max="3098" width="4.85546875" style="4" bestFit="1" customWidth="1"/>
    <col min="3099" max="3100" width="4.42578125" style="4" customWidth="1"/>
    <col min="3101" max="3101" width="8.85546875" style="4" customWidth="1"/>
    <col min="3102" max="3102" width="12" style="4" customWidth="1"/>
    <col min="3103" max="3105" width="6" style="4" customWidth="1"/>
    <col min="3106" max="3106" width="1.7109375" style="4" customWidth="1"/>
    <col min="3107" max="3107" width="6.140625" style="4" customWidth="1"/>
    <col min="3108" max="3109" width="5.140625" style="4" customWidth="1"/>
    <col min="3110" max="3110" width="1.7109375" style="4" customWidth="1"/>
    <col min="3111" max="3113" width="5" style="4" customWidth="1"/>
    <col min="3114" max="3114" width="1.7109375" style="4" customWidth="1"/>
    <col min="3115" max="3117" width="5" style="4" customWidth="1"/>
    <col min="3118" max="3118" width="1.7109375" style="4" customWidth="1"/>
    <col min="3119" max="3121" width="5" style="4" customWidth="1"/>
    <col min="3122" max="3122" width="1.7109375" style="4" customWidth="1"/>
    <col min="3123" max="3125" width="5.140625" style="4" customWidth="1"/>
    <col min="3126" max="3126" width="1.7109375" style="4" customWidth="1"/>
    <col min="3127" max="3128" width="5" style="4" customWidth="1"/>
    <col min="3129" max="3129" width="5.28515625" style="4" customWidth="1"/>
    <col min="3130" max="3328" width="11.42578125" style="4"/>
    <col min="3329" max="3329" width="16.140625" style="4" customWidth="1"/>
    <col min="3330" max="3330" width="6" style="4" customWidth="1"/>
    <col min="3331" max="3331" width="6" style="4" bestFit="1" customWidth="1"/>
    <col min="3332" max="3332" width="5.7109375" style="4" bestFit="1" customWidth="1"/>
    <col min="3333" max="3333" width="1.7109375" style="4" customWidth="1"/>
    <col min="3334" max="3334" width="6" style="4" bestFit="1" customWidth="1"/>
    <col min="3335" max="3336" width="5" style="4" customWidth="1"/>
    <col min="3337" max="3337" width="1.7109375" style="4" customWidth="1"/>
    <col min="3338" max="3340" width="5" style="4" customWidth="1"/>
    <col min="3341" max="3341" width="1.7109375" style="4" customWidth="1"/>
    <col min="3342" max="3344" width="5.140625" style="4" bestFit="1" customWidth="1"/>
    <col min="3345" max="3345" width="1.7109375" style="4" customWidth="1"/>
    <col min="3346" max="3348" width="5.140625" style="4" bestFit="1" customWidth="1"/>
    <col min="3349" max="3349" width="1.7109375" style="4" customWidth="1"/>
    <col min="3350" max="3352" width="5.140625" style="4" bestFit="1" customWidth="1"/>
    <col min="3353" max="3353" width="1.7109375" style="4" customWidth="1"/>
    <col min="3354" max="3354" width="4.85546875" style="4" bestFit="1" customWidth="1"/>
    <col min="3355" max="3356" width="4.42578125" style="4" customWidth="1"/>
    <col min="3357" max="3357" width="8.85546875" style="4" customWidth="1"/>
    <col min="3358" max="3358" width="12" style="4" customWidth="1"/>
    <col min="3359" max="3361" width="6" style="4" customWidth="1"/>
    <col min="3362" max="3362" width="1.7109375" style="4" customWidth="1"/>
    <col min="3363" max="3363" width="6.140625" style="4" customWidth="1"/>
    <col min="3364" max="3365" width="5.140625" style="4" customWidth="1"/>
    <col min="3366" max="3366" width="1.7109375" style="4" customWidth="1"/>
    <col min="3367" max="3369" width="5" style="4" customWidth="1"/>
    <col min="3370" max="3370" width="1.7109375" style="4" customWidth="1"/>
    <col min="3371" max="3373" width="5" style="4" customWidth="1"/>
    <col min="3374" max="3374" width="1.7109375" style="4" customWidth="1"/>
    <col min="3375" max="3377" width="5" style="4" customWidth="1"/>
    <col min="3378" max="3378" width="1.7109375" style="4" customWidth="1"/>
    <col min="3379" max="3381" width="5.140625" style="4" customWidth="1"/>
    <col min="3382" max="3382" width="1.7109375" style="4" customWidth="1"/>
    <col min="3383" max="3384" width="5" style="4" customWidth="1"/>
    <col min="3385" max="3385" width="5.28515625" style="4" customWidth="1"/>
    <col min="3386" max="3584" width="11.42578125" style="4"/>
    <col min="3585" max="3585" width="16.140625" style="4" customWidth="1"/>
    <col min="3586" max="3586" width="6" style="4" customWidth="1"/>
    <col min="3587" max="3587" width="6" style="4" bestFit="1" customWidth="1"/>
    <col min="3588" max="3588" width="5.7109375" style="4" bestFit="1" customWidth="1"/>
    <col min="3589" max="3589" width="1.7109375" style="4" customWidth="1"/>
    <col min="3590" max="3590" width="6" style="4" bestFit="1" customWidth="1"/>
    <col min="3591" max="3592" width="5" style="4" customWidth="1"/>
    <col min="3593" max="3593" width="1.7109375" style="4" customWidth="1"/>
    <col min="3594" max="3596" width="5" style="4" customWidth="1"/>
    <col min="3597" max="3597" width="1.7109375" style="4" customWidth="1"/>
    <col min="3598" max="3600" width="5.140625" style="4" bestFit="1" customWidth="1"/>
    <col min="3601" max="3601" width="1.7109375" style="4" customWidth="1"/>
    <col min="3602" max="3604" width="5.140625" style="4" bestFit="1" customWidth="1"/>
    <col min="3605" max="3605" width="1.7109375" style="4" customWidth="1"/>
    <col min="3606" max="3608" width="5.140625" style="4" bestFit="1" customWidth="1"/>
    <col min="3609" max="3609" width="1.7109375" style="4" customWidth="1"/>
    <col min="3610" max="3610" width="4.85546875" style="4" bestFit="1" customWidth="1"/>
    <col min="3611" max="3612" width="4.42578125" style="4" customWidth="1"/>
    <col min="3613" max="3613" width="8.85546875" style="4" customWidth="1"/>
    <col min="3614" max="3614" width="12" style="4" customWidth="1"/>
    <col min="3615" max="3617" width="6" style="4" customWidth="1"/>
    <col min="3618" max="3618" width="1.7109375" style="4" customWidth="1"/>
    <col min="3619" max="3619" width="6.140625" style="4" customWidth="1"/>
    <col min="3620" max="3621" width="5.140625" style="4" customWidth="1"/>
    <col min="3622" max="3622" width="1.7109375" style="4" customWidth="1"/>
    <col min="3623" max="3625" width="5" style="4" customWidth="1"/>
    <col min="3626" max="3626" width="1.7109375" style="4" customWidth="1"/>
    <col min="3627" max="3629" width="5" style="4" customWidth="1"/>
    <col min="3630" max="3630" width="1.7109375" style="4" customWidth="1"/>
    <col min="3631" max="3633" width="5" style="4" customWidth="1"/>
    <col min="3634" max="3634" width="1.7109375" style="4" customWidth="1"/>
    <col min="3635" max="3637" width="5.140625" style="4" customWidth="1"/>
    <col min="3638" max="3638" width="1.7109375" style="4" customWidth="1"/>
    <col min="3639" max="3640" width="5" style="4" customWidth="1"/>
    <col min="3641" max="3641" width="5.28515625" style="4" customWidth="1"/>
    <col min="3642" max="3840" width="11.42578125" style="4"/>
    <col min="3841" max="3841" width="16.140625" style="4" customWidth="1"/>
    <col min="3842" max="3842" width="6" style="4" customWidth="1"/>
    <col min="3843" max="3843" width="6" style="4" bestFit="1" customWidth="1"/>
    <col min="3844" max="3844" width="5.7109375" style="4" bestFit="1" customWidth="1"/>
    <col min="3845" max="3845" width="1.7109375" style="4" customWidth="1"/>
    <col min="3846" max="3846" width="6" style="4" bestFit="1" customWidth="1"/>
    <col min="3847" max="3848" width="5" style="4" customWidth="1"/>
    <col min="3849" max="3849" width="1.7109375" style="4" customWidth="1"/>
    <col min="3850" max="3852" width="5" style="4" customWidth="1"/>
    <col min="3853" max="3853" width="1.7109375" style="4" customWidth="1"/>
    <col min="3854" max="3856" width="5.140625" style="4" bestFit="1" customWidth="1"/>
    <col min="3857" max="3857" width="1.7109375" style="4" customWidth="1"/>
    <col min="3858" max="3860" width="5.140625" style="4" bestFit="1" customWidth="1"/>
    <col min="3861" max="3861" width="1.7109375" style="4" customWidth="1"/>
    <col min="3862" max="3864" width="5.140625" style="4" bestFit="1" customWidth="1"/>
    <col min="3865" max="3865" width="1.7109375" style="4" customWidth="1"/>
    <col min="3866" max="3866" width="4.85546875" style="4" bestFit="1" customWidth="1"/>
    <col min="3867" max="3868" width="4.42578125" style="4" customWidth="1"/>
    <col min="3869" max="3869" width="8.85546875" style="4" customWidth="1"/>
    <col min="3870" max="3870" width="12" style="4" customWidth="1"/>
    <col min="3871" max="3873" width="6" style="4" customWidth="1"/>
    <col min="3874" max="3874" width="1.7109375" style="4" customWidth="1"/>
    <col min="3875" max="3875" width="6.140625" style="4" customWidth="1"/>
    <col min="3876" max="3877" width="5.140625" style="4" customWidth="1"/>
    <col min="3878" max="3878" width="1.7109375" style="4" customWidth="1"/>
    <col min="3879" max="3881" width="5" style="4" customWidth="1"/>
    <col min="3882" max="3882" width="1.7109375" style="4" customWidth="1"/>
    <col min="3883" max="3885" width="5" style="4" customWidth="1"/>
    <col min="3886" max="3886" width="1.7109375" style="4" customWidth="1"/>
    <col min="3887" max="3889" width="5" style="4" customWidth="1"/>
    <col min="3890" max="3890" width="1.7109375" style="4" customWidth="1"/>
    <col min="3891" max="3893" width="5.140625" style="4" customWidth="1"/>
    <col min="3894" max="3894" width="1.7109375" style="4" customWidth="1"/>
    <col min="3895" max="3896" width="5" style="4" customWidth="1"/>
    <col min="3897" max="3897" width="5.28515625" style="4" customWidth="1"/>
    <col min="3898" max="4096" width="11.42578125" style="4"/>
    <col min="4097" max="4097" width="16.140625" style="4" customWidth="1"/>
    <col min="4098" max="4098" width="6" style="4" customWidth="1"/>
    <col min="4099" max="4099" width="6" style="4" bestFit="1" customWidth="1"/>
    <col min="4100" max="4100" width="5.7109375" style="4" bestFit="1" customWidth="1"/>
    <col min="4101" max="4101" width="1.7109375" style="4" customWidth="1"/>
    <col min="4102" max="4102" width="6" style="4" bestFit="1" customWidth="1"/>
    <col min="4103" max="4104" width="5" style="4" customWidth="1"/>
    <col min="4105" max="4105" width="1.7109375" style="4" customWidth="1"/>
    <col min="4106" max="4108" width="5" style="4" customWidth="1"/>
    <col min="4109" max="4109" width="1.7109375" style="4" customWidth="1"/>
    <col min="4110" max="4112" width="5.140625" style="4" bestFit="1" customWidth="1"/>
    <col min="4113" max="4113" width="1.7109375" style="4" customWidth="1"/>
    <col min="4114" max="4116" width="5.140625" style="4" bestFit="1" customWidth="1"/>
    <col min="4117" max="4117" width="1.7109375" style="4" customWidth="1"/>
    <col min="4118" max="4120" width="5.140625" style="4" bestFit="1" customWidth="1"/>
    <col min="4121" max="4121" width="1.7109375" style="4" customWidth="1"/>
    <col min="4122" max="4122" width="4.85546875" style="4" bestFit="1" customWidth="1"/>
    <col min="4123" max="4124" width="4.42578125" style="4" customWidth="1"/>
    <col min="4125" max="4125" width="8.85546875" style="4" customWidth="1"/>
    <col min="4126" max="4126" width="12" style="4" customWidth="1"/>
    <col min="4127" max="4129" width="6" style="4" customWidth="1"/>
    <col min="4130" max="4130" width="1.7109375" style="4" customWidth="1"/>
    <col min="4131" max="4131" width="6.140625" style="4" customWidth="1"/>
    <col min="4132" max="4133" width="5.140625" style="4" customWidth="1"/>
    <col min="4134" max="4134" width="1.7109375" style="4" customWidth="1"/>
    <col min="4135" max="4137" width="5" style="4" customWidth="1"/>
    <col min="4138" max="4138" width="1.7109375" style="4" customWidth="1"/>
    <col min="4139" max="4141" width="5" style="4" customWidth="1"/>
    <col min="4142" max="4142" width="1.7109375" style="4" customWidth="1"/>
    <col min="4143" max="4145" width="5" style="4" customWidth="1"/>
    <col min="4146" max="4146" width="1.7109375" style="4" customWidth="1"/>
    <col min="4147" max="4149" width="5.140625" style="4" customWidth="1"/>
    <col min="4150" max="4150" width="1.7109375" style="4" customWidth="1"/>
    <col min="4151" max="4152" width="5" style="4" customWidth="1"/>
    <col min="4153" max="4153" width="5.28515625" style="4" customWidth="1"/>
    <col min="4154" max="4352" width="11.42578125" style="4"/>
    <col min="4353" max="4353" width="16.140625" style="4" customWidth="1"/>
    <col min="4354" max="4354" width="6" style="4" customWidth="1"/>
    <col min="4355" max="4355" width="6" style="4" bestFit="1" customWidth="1"/>
    <col min="4356" max="4356" width="5.7109375" style="4" bestFit="1" customWidth="1"/>
    <col min="4357" max="4357" width="1.7109375" style="4" customWidth="1"/>
    <col min="4358" max="4358" width="6" style="4" bestFit="1" customWidth="1"/>
    <col min="4359" max="4360" width="5" style="4" customWidth="1"/>
    <col min="4361" max="4361" width="1.7109375" style="4" customWidth="1"/>
    <col min="4362" max="4364" width="5" style="4" customWidth="1"/>
    <col min="4365" max="4365" width="1.7109375" style="4" customWidth="1"/>
    <col min="4366" max="4368" width="5.140625" style="4" bestFit="1" customWidth="1"/>
    <col min="4369" max="4369" width="1.7109375" style="4" customWidth="1"/>
    <col min="4370" max="4372" width="5.140625" style="4" bestFit="1" customWidth="1"/>
    <col min="4373" max="4373" width="1.7109375" style="4" customWidth="1"/>
    <col min="4374" max="4376" width="5.140625" style="4" bestFit="1" customWidth="1"/>
    <col min="4377" max="4377" width="1.7109375" style="4" customWidth="1"/>
    <col min="4378" max="4378" width="4.85546875" style="4" bestFit="1" customWidth="1"/>
    <col min="4379" max="4380" width="4.42578125" style="4" customWidth="1"/>
    <col min="4381" max="4381" width="8.85546875" style="4" customWidth="1"/>
    <col min="4382" max="4382" width="12" style="4" customWidth="1"/>
    <col min="4383" max="4385" width="6" style="4" customWidth="1"/>
    <col min="4386" max="4386" width="1.7109375" style="4" customWidth="1"/>
    <col min="4387" max="4387" width="6.140625" style="4" customWidth="1"/>
    <col min="4388" max="4389" width="5.140625" style="4" customWidth="1"/>
    <col min="4390" max="4390" width="1.7109375" style="4" customWidth="1"/>
    <col min="4391" max="4393" width="5" style="4" customWidth="1"/>
    <col min="4394" max="4394" width="1.7109375" style="4" customWidth="1"/>
    <col min="4395" max="4397" width="5" style="4" customWidth="1"/>
    <col min="4398" max="4398" width="1.7109375" style="4" customWidth="1"/>
    <col min="4399" max="4401" width="5" style="4" customWidth="1"/>
    <col min="4402" max="4402" width="1.7109375" style="4" customWidth="1"/>
    <col min="4403" max="4405" width="5.140625" style="4" customWidth="1"/>
    <col min="4406" max="4406" width="1.7109375" style="4" customWidth="1"/>
    <col min="4407" max="4408" width="5" style="4" customWidth="1"/>
    <col min="4409" max="4409" width="5.28515625" style="4" customWidth="1"/>
    <col min="4410" max="4608" width="11.42578125" style="4"/>
    <col min="4609" max="4609" width="16.140625" style="4" customWidth="1"/>
    <col min="4610" max="4610" width="6" style="4" customWidth="1"/>
    <col min="4611" max="4611" width="6" style="4" bestFit="1" customWidth="1"/>
    <col min="4612" max="4612" width="5.7109375" style="4" bestFit="1" customWidth="1"/>
    <col min="4613" max="4613" width="1.7109375" style="4" customWidth="1"/>
    <col min="4614" max="4614" width="6" style="4" bestFit="1" customWidth="1"/>
    <col min="4615" max="4616" width="5" style="4" customWidth="1"/>
    <col min="4617" max="4617" width="1.7109375" style="4" customWidth="1"/>
    <col min="4618" max="4620" width="5" style="4" customWidth="1"/>
    <col min="4621" max="4621" width="1.7109375" style="4" customWidth="1"/>
    <col min="4622" max="4624" width="5.140625" style="4" bestFit="1" customWidth="1"/>
    <col min="4625" max="4625" width="1.7109375" style="4" customWidth="1"/>
    <col min="4626" max="4628" width="5.140625" style="4" bestFit="1" customWidth="1"/>
    <col min="4629" max="4629" width="1.7109375" style="4" customWidth="1"/>
    <col min="4630" max="4632" width="5.140625" style="4" bestFit="1" customWidth="1"/>
    <col min="4633" max="4633" width="1.7109375" style="4" customWidth="1"/>
    <col min="4634" max="4634" width="4.85546875" style="4" bestFit="1" customWidth="1"/>
    <col min="4635" max="4636" width="4.42578125" style="4" customWidth="1"/>
    <col min="4637" max="4637" width="8.85546875" style="4" customWidth="1"/>
    <col min="4638" max="4638" width="12" style="4" customWidth="1"/>
    <col min="4639" max="4641" width="6" style="4" customWidth="1"/>
    <col min="4642" max="4642" width="1.7109375" style="4" customWidth="1"/>
    <col min="4643" max="4643" width="6.140625" style="4" customWidth="1"/>
    <col min="4644" max="4645" width="5.140625" style="4" customWidth="1"/>
    <col min="4646" max="4646" width="1.7109375" style="4" customWidth="1"/>
    <col min="4647" max="4649" width="5" style="4" customWidth="1"/>
    <col min="4650" max="4650" width="1.7109375" style="4" customWidth="1"/>
    <col min="4651" max="4653" width="5" style="4" customWidth="1"/>
    <col min="4654" max="4654" width="1.7109375" style="4" customWidth="1"/>
    <col min="4655" max="4657" width="5" style="4" customWidth="1"/>
    <col min="4658" max="4658" width="1.7109375" style="4" customWidth="1"/>
    <col min="4659" max="4661" width="5.140625" style="4" customWidth="1"/>
    <col min="4662" max="4662" width="1.7109375" style="4" customWidth="1"/>
    <col min="4663" max="4664" width="5" style="4" customWidth="1"/>
    <col min="4665" max="4665" width="5.28515625" style="4" customWidth="1"/>
    <col min="4666" max="4864" width="11.42578125" style="4"/>
    <col min="4865" max="4865" width="16.140625" style="4" customWidth="1"/>
    <col min="4866" max="4866" width="6" style="4" customWidth="1"/>
    <col min="4867" max="4867" width="6" style="4" bestFit="1" customWidth="1"/>
    <col min="4868" max="4868" width="5.7109375" style="4" bestFit="1" customWidth="1"/>
    <col min="4869" max="4869" width="1.7109375" style="4" customWidth="1"/>
    <col min="4870" max="4870" width="6" style="4" bestFit="1" customWidth="1"/>
    <col min="4871" max="4872" width="5" style="4" customWidth="1"/>
    <col min="4873" max="4873" width="1.7109375" style="4" customWidth="1"/>
    <col min="4874" max="4876" width="5" style="4" customWidth="1"/>
    <col min="4877" max="4877" width="1.7109375" style="4" customWidth="1"/>
    <col min="4878" max="4880" width="5.140625" style="4" bestFit="1" customWidth="1"/>
    <col min="4881" max="4881" width="1.7109375" style="4" customWidth="1"/>
    <col min="4882" max="4884" width="5.140625" style="4" bestFit="1" customWidth="1"/>
    <col min="4885" max="4885" width="1.7109375" style="4" customWidth="1"/>
    <col min="4886" max="4888" width="5.140625" style="4" bestFit="1" customWidth="1"/>
    <col min="4889" max="4889" width="1.7109375" style="4" customWidth="1"/>
    <col min="4890" max="4890" width="4.85546875" style="4" bestFit="1" customWidth="1"/>
    <col min="4891" max="4892" width="4.42578125" style="4" customWidth="1"/>
    <col min="4893" max="4893" width="8.85546875" style="4" customWidth="1"/>
    <col min="4894" max="4894" width="12" style="4" customWidth="1"/>
    <col min="4895" max="4897" width="6" style="4" customWidth="1"/>
    <col min="4898" max="4898" width="1.7109375" style="4" customWidth="1"/>
    <col min="4899" max="4899" width="6.140625" style="4" customWidth="1"/>
    <col min="4900" max="4901" width="5.140625" style="4" customWidth="1"/>
    <col min="4902" max="4902" width="1.7109375" style="4" customWidth="1"/>
    <col min="4903" max="4905" width="5" style="4" customWidth="1"/>
    <col min="4906" max="4906" width="1.7109375" style="4" customWidth="1"/>
    <col min="4907" max="4909" width="5" style="4" customWidth="1"/>
    <col min="4910" max="4910" width="1.7109375" style="4" customWidth="1"/>
    <col min="4911" max="4913" width="5" style="4" customWidth="1"/>
    <col min="4914" max="4914" width="1.7109375" style="4" customWidth="1"/>
    <col min="4915" max="4917" width="5.140625" style="4" customWidth="1"/>
    <col min="4918" max="4918" width="1.7109375" style="4" customWidth="1"/>
    <col min="4919" max="4920" width="5" style="4" customWidth="1"/>
    <col min="4921" max="4921" width="5.28515625" style="4" customWidth="1"/>
    <col min="4922" max="5120" width="11.42578125" style="4"/>
    <col min="5121" max="5121" width="16.140625" style="4" customWidth="1"/>
    <col min="5122" max="5122" width="6" style="4" customWidth="1"/>
    <col min="5123" max="5123" width="6" style="4" bestFit="1" customWidth="1"/>
    <col min="5124" max="5124" width="5.7109375" style="4" bestFit="1" customWidth="1"/>
    <col min="5125" max="5125" width="1.7109375" style="4" customWidth="1"/>
    <col min="5126" max="5126" width="6" style="4" bestFit="1" customWidth="1"/>
    <col min="5127" max="5128" width="5" style="4" customWidth="1"/>
    <col min="5129" max="5129" width="1.7109375" style="4" customWidth="1"/>
    <col min="5130" max="5132" width="5" style="4" customWidth="1"/>
    <col min="5133" max="5133" width="1.7109375" style="4" customWidth="1"/>
    <col min="5134" max="5136" width="5.140625" style="4" bestFit="1" customWidth="1"/>
    <col min="5137" max="5137" width="1.7109375" style="4" customWidth="1"/>
    <col min="5138" max="5140" width="5.140625" style="4" bestFit="1" customWidth="1"/>
    <col min="5141" max="5141" width="1.7109375" style="4" customWidth="1"/>
    <col min="5142" max="5144" width="5.140625" style="4" bestFit="1" customWidth="1"/>
    <col min="5145" max="5145" width="1.7109375" style="4" customWidth="1"/>
    <col min="5146" max="5146" width="4.85546875" style="4" bestFit="1" customWidth="1"/>
    <col min="5147" max="5148" width="4.42578125" style="4" customWidth="1"/>
    <col min="5149" max="5149" width="8.85546875" style="4" customWidth="1"/>
    <col min="5150" max="5150" width="12" style="4" customWidth="1"/>
    <col min="5151" max="5153" width="6" style="4" customWidth="1"/>
    <col min="5154" max="5154" width="1.7109375" style="4" customWidth="1"/>
    <col min="5155" max="5155" width="6.140625" style="4" customWidth="1"/>
    <col min="5156" max="5157" width="5.140625" style="4" customWidth="1"/>
    <col min="5158" max="5158" width="1.7109375" style="4" customWidth="1"/>
    <col min="5159" max="5161" width="5" style="4" customWidth="1"/>
    <col min="5162" max="5162" width="1.7109375" style="4" customWidth="1"/>
    <col min="5163" max="5165" width="5" style="4" customWidth="1"/>
    <col min="5166" max="5166" width="1.7109375" style="4" customWidth="1"/>
    <col min="5167" max="5169" width="5" style="4" customWidth="1"/>
    <col min="5170" max="5170" width="1.7109375" style="4" customWidth="1"/>
    <col min="5171" max="5173" width="5.140625" style="4" customWidth="1"/>
    <col min="5174" max="5174" width="1.7109375" style="4" customWidth="1"/>
    <col min="5175" max="5176" width="5" style="4" customWidth="1"/>
    <col min="5177" max="5177" width="5.28515625" style="4" customWidth="1"/>
    <col min="5178" max="5376" width="11.42578125" style="4"/>
    <col min="5377" max="5377" width="16.140625" style="4" customWidth="1"/>
    <col min="5378" max="5378" width="6" style="4" customWidth="1"/>
    <col min="5379" max="5379" width="6" style="4" bestFit="1" customWidth="1"/>
    <col min="5380" max="5380" width="5.7109375" style="4" bestFit="1" customWidth="1"/>
    <col min="5381" max="5381" width="1.7109375" style="4" customWidth="1"/>
    <col min="5382" max="5382" width="6" style="4" bestFit="1" customWidth="1"/>
    <col min="5383" max="5384" width="5" style="4" customWidth="1"/>
    <col min="5385" max="5385" width="1.7109375" style="4" customWidth="1"/>
    <col min="5386" max="5388" width="5" style="4" customWidth="1"/>
    <col min="5389" max="5389" width="1.7109375" style="4" customWidth="1"/>
    <col min="5390" max="5392" width="5.140625" style="4" bestFit="1" customWidth="1"/>
    <col min="5393" max="5393" width="1.7109375" style="4" customWidth="1"/>
    <col min="5394" max="5396" width="5.140625" style="4" bestFit="1" customWidth="1"/>
    <col min="5397" max="5397" width="1.7109375" style="4" customWidth="1"/>
    <col min="5398" max="5400" width="5.140625" style="4" bestFit="1" customWidth="1"/>
    <col min="5401" max="5401" width="1.7109375" style="4" customWidth="1"/>
    <col min="5402" max="5402" width="4.85546875" style="4" bestFit="1" customWidth="1"/>
    <col min="5403" max="5404" width="4.42578125" style="4" customWidth="1"/>
    <col min="5405" max="5405" width="8.85546875" style="4" customWidth="1"/>
    <col min="5406" max="5406" width="12" style="4" customWidth="1"/>
    <col min="5407" max="5409" width="6" style="4" customWidth="1"/>
    <col min="5410" max="5410" width="1.7109375" style="4" customWidth="1"/>
    <col min="5411" max="5411" width="6.140625" style="4" customWidth="1"/>
    <col min="5412" max="5413" width="5.140625" style="4" customWidth="1"/>
    <col min="5414" max="5414" width="1.7109375" style="4" customWidth="1"/>
    <col min="5415" max="5417" width="5" style="4" customWidth="1"/>
    <col min="5418" max="5418" width="1.7109375" style="4" customWidth="1"/>
    <col min="5419" max="5421" width="5" style="4" customWidth="1"/>
    <col min="5422" max="5422" width="1.7109375" style="4" customWidth="1"/>
    <col min="5423" max="5425" width="5" style="4" customWidth="1"/>
    <col min="5426" max="5426" width="1.7109375" style="4" customWidth="1"/>
    <col min="5427" max="5429" width="5.140625" style="4" customWidth="1"/>
    <col min="5430" max="5430" width="1.7109375" style="4" customWidth="1"/>
    <col min="5431" max="5432" width="5" style="4" customWidth="1"/>
    <col min="5433" max="5433" width="5.28515625" style="4" customWidth="1"/>
    <col min="5434" max="5632" width="11.42578125" style="4"/>
    <col min="5633" max="5633" width="16.140625" style="4" customWidth="1"/>
    <col min="5634" max="5634" width="6" style="4" customWidth="1"/>
    <col min="5635" max="5635" width="6" style="4" bestFit="1" customWidth="1"/>
    <col min="5636" max="5636" width="5.7109375" style="4" bestFit="1" customWidth="1"/>
    <col min="5637" max="5637" width="1.7109375" style="4" customWidth="1"/>
    <col min="5638" max="5638" width="6" style="4" bestFit="1" customWidth="1"/>
    <col min="5639" max="5640" width="5" style="4" customWidth="1"/>
    <col min="5641" max="5641" width="1.7109375" style="4" customWidth="1"/>
    <col min="5642" max="5644" width="5" style="4" customWidth="1"/>
    <col min="5645" max="5645" width="1.7109375" style="4" customWidth="1"/>
    <col min="5646" max="5648" width="5.140625" style="4" bestFit="1" customWidth="1"/>
    <col min="5649" max="5649" width="1.7109375" style="4" customWidth="1"/>
    <col min="5650" max="5652" width="5.140625" style="4" bestFit="1" customWidth="1"/>
    <col min="5653" max="5653" width="1.7109375" style="4" customWidth="1"/>
    <col min="5654" max="5656" width="5.140625" style="4" bestFit="1" customWidth="1"/>
    <col min="5657" max="5657" width="1.7109375" style="4" customWidth="1"/>
    <col min="5658" max="5658" width="4.85546875" style="4" bestFit="1" customWidth="1"/>
    <col min="5659" max="5660" width="4.42578125" style="4" customWidth="1"/>
    <col min="5661" max="5661" width="8.85546875" style="4" customWidth="1"/>
    <col min="5662" max="5662" width="12" style="4" customWidth="1"/>
    <col min="5663" max="5665" width="6" style="4" customWidth="1"/>
    <col min="5666" max="5666" width="1.7109375" style="4" customWidth="1"/>
    <col min="5667" max="5667" width="6.140625" style="4" customWidth="1"/>
    <col min="5668" max="5669" width="5.140625" style="4" customWidth="1"/>
    <col min="5670" max="5670" width="1.7109375" style="4" customWidth="1"/>
    <col min="5671" max="5673" width="5" style="4" customWidth="1"/>
    <col min="5674" max="5674" width="1.7109375" style="4" customWidth="1"/>
    <col min="5675" max="5677" width="5" style="4" customWidth="1"/>
    <col min="5678" max="5678" width="1.7109375" style="4" customWidth="1"/>
    <col min="5679" max="5681" width="5" style="4" customWidth="1"/>
    <col min="5682" max="5682" width="1.7109375" style="4" customWidth="1"/>
    <col min="5683" max="5685" width="5.140625" style="4" customWidth="1"/>
    <col min="5686" max="5686" width="1.7109375" style="4" customWidth="1"/>
    <col min="5687" max="5688" width="5" style="4" customWidth="1"/>
    <col min="5689" max="5689" width="5.28515625" style="4" customWidth="1"/>
    <col min="5690" max="5888" width="11.42578125" style="4"/>
    <col min="5889" max="5889" width="16.140625" style="4" customWidth="1"/>
    <col min="5890" max="5890" width="6" style="4" customWidth="1"/>
    <col min="5891" max="5891" width="6" style="4" bestFit="1" customWidth="1"/>
    <col min="5892" max="5892" width="5.7109375" style="4" bestFit="1" customWidth="1"/>
    <col min="5893" max="5893" width="1.7109375" style="4" customWidth="1"/>
    <col min="5894" max="5894" width="6" style="4" bestFit="1" customWidth="1"/>
    <col min="5895" max="5896" width="5" style="4" customWidth="1"/>
    <col min="5897" max="5897" width="1.7109375" style="4" customWidth="1"/>
    <col min="5898" max="5900" width="5" style="4" customWidth="1"/>
    <col min="5901" max="5901" width="1.7109375" style="4" customWidth="1"/>
    <col min="5902" max="5904" width="5.140625" style="4" bestFit="1" customWidth="1"/>
    <col min="5905" max="5905" width="1.7109375" style="4" customWidth="1"/>
    <col min="5906" max="5908" width="5.140625" style="4" bestFit="1" customWidth="1"/>
    <col min="5909" max="5909" width="1.7109375" style="4" customWidth="1"/>
    <col min="5910" max="5912" width="5.140625" style="4" bestFit="1" customWidth="1"/>
    <col min="5913" max="5913" width="1.7109375" style="4" customWidth="1"/>
    <col min="5914" max="5914" width="4.85546875" style="4" bestFit="1" customWidth="1"/>
    <col min="5915" max="5916" width="4.42578125" style="4" customWidth="1"/>
    <col min="5917" max="5917" width="8.85546875" style="4" customWidth="1"/>
    <col min="5918" max="5918" width="12" style="4" customWidth="1"/>
    <col min="5919" max="5921" width="6" style="4" customWidth="1"/>
    <col min="5922" max="5922" width="1.7109375" style="4" customWidth="1"/>
    <col min="5923" max="5923" width="6.140625" style="4" customWidth="1"/>
    <col min="5924" max="5925" width="5.140625" style="4" customWidth="1"/>
    <col min="5926" max="5926" width="1.7109375" style="4" customWidth="1"/>
    <col min="5927" max="5929" width="5" style="4" customWidth="1"/>
    <col min="5930" max="5930" width="1.7109375" style="4" customWidth="1"/>
    <col min="5931" max="5933" width="5" style="4" customWidth="1"/>
    <col min="5934" max="5934" width="1.7109375" style="4" customWidth="1"/>
    <col min="5935" max="5937" width="5" style="4" customWidth="1"/>
    <col min="5938" max="5938" width="1.7109375" style="4" customWidth="1"/>
    <col min="5939" max="5941" width="5.140625" style="4" customWidth="1"/>
    <col min="5942" max="5942" width="1.7109375" style="4" customWidth="1"/>
    <col min="5943" max="5944" width="5" style="4" customWidth="1"/>
    <col min="5945" max="5945" width="5.28515625" style="4" customWidth="1"/>
    <col min="5946" max="6144" width="11.42578125" style="4"/>
    <col min="6145" max="6145" width="16.140625" style="4" customWidth="1"/>
    <col min="6146" max="6146" width="6" style="4" customWidth="1"/>
    <col min="6147" max="6147" width="6" style="4" bestFit="1" customWidth="1"/>
    <col min="6148" max="6148" width="5.7109375" style="4" bestFit="1" customWidth="1"/>
    <col min="6149" max="6149" width="1.7109375" style="4" customWidth="1"/>
    <col min="6150" max="6150" width="6" style="4" bestFit="1" customWidth="1"/>
    <col min="6151" max="6152" width="5" style="4" customWidth="1"/>
    <col min="6153" max="6153" width="1.7109375" style="4" customWidth="1"/>
    <col min="6154" max="6156" width="5" style="4" customWidth="1"/>
    <col min="6157" max="6157" width="1.7109375" style="4" customWidth="1"/>
    <col min="6158" max="6160" width="5.140625" style="4" bestFit="1" customWidth="1"/>
    <col min="6161" max="6161" width="1.7109375" style="4" customWidth="1"/>
    <col min="6162" max="6164" width="5.140625" style="4" bestFit="1" customWidth="1"/>
    <col min="6165" max="6165" width="1.7109375" style="4" customWidth="1"/>
    <col min="6166" max="6168" width="5.140625" style="4" bestFit="1" customWidth="1"/>
    <col min="6169" max="6169" width="1.7109375" style="4" customWidth="1"/>
    <col min="6170" max="6170" width="4.85546875" style="4" bestFit="1" customWidth="1"/>
    <col min="6171" max="6172" width="4.42578125" style="4" customWidth="1"/>
    <col min="6173" max="6173" width="8.85546875" style="4" customWidth="1"/>
    <col min="6174" max="6174" width="12" style="4" customWidth="1"/>
    <col min="6175" max="6177" width="6" style="4" customWidth="1"/>
    <col min="6178" max="6178" width="1.7109375" style="4" customWidth="1"/>
    <col min="6179" max="6179" width="6.140625" style="4" customWidth="1"/>
    <col min="6180" max="6181" width="5.140625" style="4" customWidth="1"/>
    <col min="6182" max="6182" width="1.7109375" style="4" customWidth="1"/>
    <col min="6183" max="6185" width="5" style="4" customWidth="1"/>
    <col min="6186" max="6186" width="1.7109375" style="4" customWidth="1"/>
    <col min="6187" max="6189" width="5" style="4" customWidth="1"/>
    <col min="6190" max="6190" width="1.7109375" style="4" customWidth="1"/>
    <col min="6191" max="6193" width="5" style="4" customWidth="1"/>
    <col min="6194" max="6194" width="1.7109375" style="4" customWidth="1"/>
    <col min="6195" max="6197" width="5.140625" style="4" customWidth="1"/>
    <col min="6198" max="6198" width="1.7109375" style="4" customWidth="1"/>
    <col min="6199" max="6200" width="5" style="4" customWidth="1"/>
    <col min="6201" max="6201" width="5.28515625" style="4" customWidth="1"/>
    <col min="6202" max="6400" width="11.42578125" style="4"/>
    <col min="6401" max="6401" width="16.140625" style="4" customWidth="1"/>
    <col min="6402" max="6402" width="6" style="4" customWidth="1"/>
    <col min="6403" max="6403" width="6" style="4" bestFit="1" customWidth="1"/>
    <col min="6404" max="6404" width="5.7109375" style="4" bestFit="1" customWidth="1"/>
    <col min="6405" max="6405" width="1.7109375" style="4" customWidth="1"/>
    <col min="6406" max="6406" width="6" style="4" bestFit="1" customWidth="1"/>
    <col min="6407" max="6408" width="5" style="4" customWidth="1"/>
    <col min="6409" max="6409" width="1.7109375" style="4" customWidth="1"/>
    <col min="6410" max="6412" width="5" style="4" customWidth="1"/>
    <col min="6413" max="6413" width="1.7109375" style="4" customWidth="1"/>
    <col min="6414" max="6416" width="5.140625" style="4" bestFit="1" customWidth="1"/>
    <col min="6417" max="6417" width="1.7109375" style="4" customWidth="1"/>
    <col min="6418" max="6420" width="5.140625" style="4" bestFit="1" customWidth="1"/>
    <col min="6421" max="6421" width="1.7109375" style="4" customWidth="1"/>
    <col min="6422" max="6424" width="5.140625" style="4" bestFit="1" customWidth="1"/>
    <col min="6425" max="6425" width="1.7109375" style="4" customWidth="1"/>
    <col min="6426" max="6426" width="4.85546875" style="4" bestFit="1" customWidth="1"/>
    <col min="6427" max="6428" width="4.42578125" style="4" customWidth="1"/>
    <col min="6429" max="6429" width="8.85546875" style="4" customWidth="1"/>
    <col min="6430" max="6430" width="12" style="4" customWidth="1"/>
    <col min="6431" max="6433" width="6" style="4" customWidth="1"/>
    <col min="6434" max="6434" width="1.7109375" style="4" customWidth="1"/>
    <col min="6435" max="6435" width="6.140625" style="4" customWidth="1"/>
    <col min="6436" max="6437" width="5.140625" style="4" customWidth="1"/>
    <col min="6438" max="6438" width="1.7109375" style="4" customWidth="1"/>
    <col min="6439" max="6441" width="5" style="4" customWidth="1"/>
    <col min="6442" max="6442" width="1.7109375" style="4" customWidth="1"/>
    <col min="6443" max="6445" width="5" style="4" customWidth="1"/>
    <col min="6446" max="6446" width="1.7109375" style="4" customWidth="1"/>
    <col min="6447" max="6449" width="5" style="4" customWidth="1"/>
    <col min="6450" max="6450" width="1.7109375" style="4" customWidth="1"/>
    <col min="6451" max="6453" width="5.140625" style="4" customWidth="1"/>
    <col min="6454" max="6454" width="1.7109375" style="4" customWidth="1"/>
    <col min="6455" max="6456" width="5" style="4" customWidth="1"/>
    <col min="6457" max="6457" width="5.28515625" style="4" customWidth="1"/>
    <col min="6458" max="6656" width="11.42578125" style="4"/>
    <col min="6657" max="6657" width="16.140625" style="4" customWidth="1"/>
    <col min="6658" max="6658" width="6" style="4" customWidth="1"/>
    <col min="6659" max="6659" width="6" style="4" bestFit="1" customWidth="1"/>
    <col min="6660" max="6660" width="5.7109375" style="4" bestFit="1" customWidth="1"/>
    <col min="6661" max="6661" width="1.7109375" style="4" customWidth="1"/>
    <col min="6662" max="6662" width="6" style="4" bestFit="1" customWidth="1"/>
    <col min="6663" max="6664" width="5" style="4" customWidth="1"/>
    <col min="6665" max="6665" width="1.7109375" style="4" customWidth="1"/>
    <col min="6666" max="6668" width="5" style="4" customWidth="1"/>
    <col min="6669" max="6669" width="1.7109375" style="4" customWidth="1"/>
    <col min="6670" max="6672" width="5.140625" style="4" bestFit="1" customWidth="1"/>
    <col min="6673" max="6673" width="1.7109375" style="4" customWidth="1"/>
    <col min="6674" max="6676" width="5.140625" style="4" bestFit="1" customWidth="1"/>
    <col min="6677" max="6677" width="1.7109375" style="4" customWidth="1"/>
    <col min="6678" max="6680" width="5.140625" style="4" bestFit="1" customWidth="1"/>
    <col min="6681" max="6681" width="1.7109375" style="4" customWidth="1"/>
    <col min="6682" max="6682" width="4.85546875" style="4" bestFit="1" customWidth="1"/>
    <col min="6683" max="6684" width="4.42578125" style="4" customWidth="1"/>
    <col min="6685" max="6685" width="8.85546875" style="4" customWidth="1"/>
    <col min="6686" max="6686" width="12" style="4" customWidth="1"/>
    <col min="6687" max="6689" width="6" style="4" customWidth="1"/>
    <col min="6690" max="6690" width="1.7109375" style="4" customWidth="1"/>
    <col min="6691" max="6691" width="6.140625" style="4" customWidth="1"/>
    <col min="6692" max="6693" width="5.140625" style="4" customWidth="1"/>
    <col min="6694" max="6694" width="1.7109375" style="4" customWidth="1"/>
    <col min="6695" max="6697" width="5" style="4" customWidth="1"/>
    <col min="6698" max="6698" width="1.7109375" style="4" customWidth="1"/>
    <col min="6699" max="6701" width="5" style="4" customWidth="1"/>
    <col min="6702" max="6702" width="1.7109375" style="4" customWidth="1"/>
    <col min="6703" max="6705" width="5" style="4" customWidth="1"/>
    <col min="6706" max="6706" width="1.7109375" style="4" customWidth="1"/>
    <col min="6707" max="6709" width="5.140625" style="4" customWidth="1"/>
    <col min="6710" max="6710" width="1.7109375" style="4" customWidth="1"/>
    <col min="6711" max="6712" width="5" style="4" customWidth="1"/>
    <col min="6713" max="6713" width="5.28515625" style="4" customWidth="1"/>
    <col min="6714" max="6912" width="11.42578125" style="4"/>
    <col min="6913" max="6913" width="16.140625" style="4" customWidth="1"/>
    <col min="6914" max="6914" width="6" style="4" customWidth="1"/>
    <col min="6915" max="6915" width="6" style="4" bestFit="1" customWidth="1"/>
    <col min="6916" max="6916" width="5.7109375" style="4" bestFit="1" customWidth="1"/>
    <col min="6917" max="6917" width="1.7109375" style="4" customWidth="1"/>
    <col min="6918" max="6918" width="6" style="4" bestFit="1" customWidth="1"/>
    <col min="6919" max="6920" width="5" style="4" customWidth="1"/>
    <col min="6921" max="6921" width="1.7109375" style="4" customWidth="1"/>
    <col min="6922" max="6924" width="5" style="4" customWidth="1"/>
    <col min="6925" max="6925" width="1.7109375" style="4" customWidth="1"/>
    <col min="6926" max="6928" width="5.140625" style="4" bestFit="1" customWidth="1"/>
    <col min="6929" max="6929" width="1.7109375" style="4" customWidth="1"/>
    <col min="6930" max="6932" width="5.140625" style="4" bestFit="1" customWidth="1"/>
    <col min="6933" max="6933" width="1.7109375" style="4" customWidth="1"/>
    <col min="6934" max="6936" width="5.140625" style="4" bestFit="1" customWidth="1"/>
    <col min="6937" max="6937" width="1.7109375" style="4" customWidth="1"/>
    <col min="6938" max="6938" width="4.85546875" style="4" bestFit="1" customWidth="1"/>
    <col min="6939" max="6940" width="4.42578125" style="4" customWidth="1"/>
    <col min="6941" max="6941" width="8.85546875" style="4" customWidth="1"/>
    <col min="6942" max="6942" width="12" style="4" customWidth="1"/>
    <col min="6943" max="6945" width="6" style="4" customWidth="1"/>
    <col min="6946" max="6946" width="1.7109375" style="4" customWidth="1"/>
    <col min="6947" max="6947" width="6.140625" style="4" customWidth="1"/>
    <col min="6948" max="6949" width="5.140625" style="4" customWidth="1"/>
    <col min="6950" max="6950" width="1.7109375" style="4" customWidth="1"/>
    <col min="6951" max="6953" width="5" style="4" customWidth="1"/>
    <col min="6954" max="6954" width="1.7109375" style="4" customWidth="1"/>
    <col min="6955" max="6957" width="5" style="4" customWidth="1"/>
    <col min="6958" max="6958" width="1.7109375" style="4" customWidth="1"/>
    <col min="6959" max="6961" width="5" style="4" customWidth="1"/>
    <col min="6962" max="6962" width="1.7109375" style="4" customWidth="1"/>
    <col min="6963" max="6965" width="5.140625" style="4" customWidth="1"/>
    <col min="6966" max="6966" width="1.7109375" style="4" customWidth="1"/>
    <col min="6967" max="6968" width="5" style="4" customWidth="1"/>
    <col min="6969" max="6969" width="5.28515625" style="4" customWidth="1"/>
    <col min="6970" max="7168" width="11.42578125" style="4"/>
    <col min="7169" max="7169" width="16.140625" style="4" customWidth="1"/>
    <col min="7170" max="7170" width="6" style="4" customWidth="1"/>
    <col min="7171" max="7171" width="6" style="4" bestFit="1" customWidth="1"/>
    <col min="7172" max="7172" width="5.7109375" style="4" bestFit="1" customWidth="1"/>
    <col min="7173" max="7173" width="1.7109375" style="4" customWidth="1"/>
    <col min="7174" max="7174" width="6" style="4" bestFit="1" customWidth="1"/>
    <col min="7175" max="7176" width="5" style="4" customWidth="1"/>
    <col min="7177" max="7177" width="1.7109375" style="4" customWidth="1"/>
    <col min="7178" max="7180" width="5" style="4" customWidth="1"/>
    <col min="7181" max="7181" width="1.7109375" style="4" customWidth="1"/>
    <col min="7182" max="7184" width="5.140625" style="4" bestFit="1" customWidth="1"/>
    <col min="7185" max="7185" width="1.7109375" style="4" customWidth="1"/>
    <col min="7186" max="7188" width="5.140625" style="4" bestFit="1" customWidth="1"/>
    <col min="7189" max="7189" width="1.7109375" style="4" customWidth="1"/>
    <col min="7190" max="7192" width="5.140625" style="4" bestFit="1" customWidth="1"/>
    <col min="7193" max="7193" width="1.7109375" style="4" customWidth="1"/>
    <col min="7194" max="7194" width="4.85546875" style="4" bestFit="1" customWidth="1"/>
    <col min="7195" max="7196" width="4.42578125" style="4" customWidth="1"/>
    <col min="7197" max="7197" width="8.85546875" style="4" customWidth="1"/>
    <col min="7198" max="7198" width="12" style="4" customWidth="1"/>
    <col min="7199" max="7201" width="6" style="4" customWidth="1"/>
    <col min="7202" max="7202" width="1.7109375" style="4" customWidth="1"/>
    <col min="7203" max="7203" width="6.140625" style="4" customWidth="1"/>
    <col min="7204" max="7205" width="5.140625" style="4" customWidth="1"/>
    <col min="7206" max="7206" width="1.7109375" style="4" customWidth="1"/>
    <col min="7207" max="7209" width="5" style="4" customWidth="1"/>
    <col min="7210" max="7210" width="1.7109375" style="4" customWidth="1"/>
    <col min="7211" max="7213" width="5" style="4" customWidth="1"/>
    <col min="7214" max="7214" width="1.7109375" style="4" customWidth="1"/>
    <col min="7215" max="7217" width="5" style="4" customWidth="1"/>
    <col min="7218" max="7218" width="1.7109375" style="4" customWidth="1"/>
    <col min="7219" max="7221" width="5.140625" style="4" customWidth="1"/>
    <col min="7222" max="7222" width="1.7109375" style="4" customWidth="1"/>
    <col min="7223" max="7224" width="5" style="4" customWidth="1"/>
    <col min="7225" max="7225" width="5.28515625" style="4" customWidth="1"/>
    <col min="7226" max="7424" width="11.42578125" style="4"/>
    <col min="7425" max="7425" width="16.140625" style="4" customWidth="1"/>
    <col min="7426" max="7426" width="6" style="4" customWidth="1"/>
    <col min="7427" max="7427" width="6" style="4" bestFit="1" customWidth="1"/>
    <col min="7428" max="7428" width="5.7109375" style="4" bestFit="1" customWidth="1"/>
    <col min="7429" max="7429" width="1.7109375" style="4" customWidth="1"/>
    <col min="7430" max="7430" width="6" style="4" bestFit="1" customWidth="1"/>
    <col min="7431" max="7432" width="5" style="4" customWidth="1"/>
    <col min="7433" max="7433" width="1.7109375" style="4" customWidth="1"/>
    <col min="7434" max="7436" width="5" style="4" customWidth="1"/>
    <col min="7437" max="7437" width="1.7109375" style="4" customWidth="1"/>
    <col min="7438" max="7440" width="5.140625" style="4" bestFit="1" customWidth="1"/>
    <col min="7441" max="7441" width="1.7109375" style="4" customWidth="1"/>
    <col min="7442" max="7444" width="5.140625" style="4" bestFit="1" customWidth="1"/>
    <col min="7445" max="7445" width="1.7109375" style="4" customWidth="1"/>
    <col min="7446" max="7448" width="5.140625" style="4" bestFit="1" customWidth="1"/>
    <col min="7449" max="7449" width="1.7109375" style="4" customWidth="1"/>
    <col min="7450" max="7450" width="4.85546875" style="4" bestFit="1" customWidth="1"/>
    <col min="7451" max="7452" width="4.42578125" style="4" customWidth="1"/>
    <col min="7453" max="7453" width="8.85546875" style="4" customWidth="1"/>
    <col min="7454" max="7454" width="12" style="4" customWidth="1"/>
    <col min="7455" max="7457" width="6" style="4" customWidth="1"/>
    <col min="7458" max="7458" width="1.7109375" style="4" customWidth="1"/>
    <col min="7459" max="7459" width="6.140625" style="4" customWidth="1"/>
    <col min="7460" max="7461" width="5.140625" style="4" customWidth="1"/>
    <col min="7462" max="7462" width="1.7109375" style="4" customWidth="1"/>
    <col min="7463" max="7465" width="5" style="4" customWidth="1"/>
    <col min="7466" max="7466" width="1.7109375" style="4" customWidth="1"/>
    <col min="7467" max="7469" width="5" style="4" customWidth="1"/>
    <col min="7470" max="7470" width="1.7109375" style="4" customWidth="1"/>
    <col min="7471" max="7473" width="5" style="4" customWidth="1"/>
    <col min="7474" max="7474" width="1.7109375" style="4" customWidth="1"/>
    <col min="7475" max="7477" width="5.140625" style="4" customWidth="1"/>
    <col min="7478" max="7478" width="1.7109375" style="4" customWidth="1"/>
    <col min="7479" max="7480" width="5" style="4" customWidth="1"/>
    <col min="7481" max="7481" width="5.28515625" style="4" customWidth="1"/>
    <col min="7482" max="7680" width="11.42578125" style="4"/>
    <col min="7681" max="7681" width="16.140625" style="4" customWidth="1"/>
    <col min="7682" max="7682" width="6" style="4" customWidth="1"/>
    <col min="7683" max="7683" width="6" style="4" bestFit="1" customWidth="1"/>
    <col min="7684" max="7684" width="5.7109375" style="4" bestFit="1" customWidth="1"/>
    <col min="7685" max="7685" width="1.7109375" style="4" customWidth="1"/>
    <col min="7686" max="7686" width="6" style="4" bestFit="1" customWidth="1"/>
    <col min="7687" max="7688" width="5" style="4" customWidth="1"/>
    <col min="7689" max="7689" width="1.7109375" style="4" customWidth="1"/>
    <col min="7690" max="7692" width="5" style="4" customWidth="1"/>
    <col min="7693" max="7693" width="1.7109375" style="4" customWidth="1"/>
    <col min="7694" max="7696" width="5.140625" style="4" bestFit="1" customWidth="1"/>
    <col min="7697" max="7697" width="1.7109375" style="4" customWidth="1"/>
    <col min="7698" max="7700" width="5.140625" style="4" bestFit="1" customWidth="1"/>
    <col min="7701" max="7701" width="1.7109375" style="4" customWidth="1"/>
    <col min="7702" max="7704" width="5.140625" style="4" bestFit="1" customWidth="1"/>
    <col min="7705" max="7705" width="1.7109375" style="4" customWidth="1"/>
    <col min="7706" max="7706" width="4.85546875" style="4" bestFit="1" customWidth="1"/>
    <col min="7707" max="7708" width="4.42578125" style="4" customWidth="1"/>
    <col min="7709" max="7709" width="8.85546875" style="4" customWidth="1"/>
    <col min="7710" max="7710" width="12" style="4" customWidth="1"/>
    <col min="7711" max="7713" width="6" style="4" customWidth="1"/>
    <col min="7714" max="7714" width="1.7109375" style="4" customWidth="1"/>
    <col min="7715" max="7715" width="6.140625" style="4" customWidth="1"/>
    <col min="7716" max="7717" width="5.140625" style="4" customWidth="1"/>
    <col min="7718" max="7718" width="1.7109375" style="4" customWidth="1"/>
    <col min="7719" max="7721" width="5" style="4" customWidth="1"/>
    <col min="7722" max="7722" width="1.7109375" style="4" customWidth="1"/>
    <col min="7723" max="7725" width="5" style="4" customWidth="1"/>
    <col min="7726" max="7726" width="1.7109375" style="4" customWidth="1"/>
    <col min="7727" max="7729" width="5" style="4" customWidth="1"/>
    <col min="7730" max="7730" width="1.7109375" style="4" customWidth="1"/>
    <col min="7731" max="7733" width="5.140625" style="4" customWidth="1"/>
    <col min="7734" max="7734" width="1.7109375" style="4" customWidth="1"/>
    <col min="7735" max="7736" width="5" style="4" customWidth="1"/>
    <col min="7737" max="7737" width="5.28515625" style="4" customWidth="1"/>
    <col min="7738" max="7936" width="11.42578125" style="4"/>
    <col min="7937" max="7937" width="16.140625" style="4" customWidth="1"/>
    <col min="7938" max="7938" width="6" style="4" customWidth="1"/>
    <col min="7939" max="7939" width="6" style="4" bestFit="1" customWidth="1"/>
    <col min="7940" max="7940" width="5.7109375" style="4" bestFit="1" customWidth="1"/>
    <col min="7941" max="7941" width="1.7109375" style="4" customWidth="1"/>
    <col min="7942" max="7942" width="6" style="4" bestFit="1" customWidth="1"/>
    <col min="7943" max="7944" width="5" style="4" customWidth="1"/>
    <col min="7945" max="7945" width="1.7109375" style="4" customWidth="1"/>
    <col min="7946" max="7948" width="5" style="4" customWidth="1"/>
    <col min="7949" max="7949" width="1.7109375" style="4" customWidth="1"/>
    <col min="7950" max="7952" width="5.140625" style="4" bestFit="1" customWidth="1"/>
    <col min="7953" max="7953" width="1.7109375" style="4" customWidth="1"/>
    <col min="7954" max="7956" width="5.140625" style="4" bestFit="1" customWidth="1"/>
    <col min="7957" max="7957" width="1.7109375" style="4" customWidth="1"/>
    <col min="7958" max="7960" width="5.140625" style="4" bestFit="1" customWidth="1"/>
    <col min="7961" max="7961" width="1.7109375" style="4" customWidth="1"/>
    <col min="7962" max="7962" width="4.85546875" style="4" bestFit="1" customWidth="1"/>
    <col min="7963" max="7964" width="4.42578125" style="4" customWidth="1"/>
    <col min="7965" max="7965" width="8.85546875" style="4" customWidth="1"/>
    <col min="7966" max="7966" width="12" style="4" customWidth="1"/>
    <col min="7967" max="7969" width="6" style="4" customWidth="1"/>
    <col min="7970" max="7970" width="1.7109375" style="4" customWidth="1"/>
    <col min="7971" max="7971" width="6.140625" style="4" customWidth="1"/>
    <col min="7972" max="7973" width="5.140625" style="4" customWidth="1"/>
    <col min="7974" max="7974" width="1.7109375" style="4" customWidth="1"/>
    <col min="7975" max="7977" width="5" style="4" customWidth="1"/>
    <col min="7978" max="7978" width="1.7109375" style="4" customWidth="1"/>
    <col min="7979" max="7981" width="5" style="4" customWidth="1"/>
    <col min="7982" max="7982" width="1.7109375" style="4" customWidth="1"/>
    <col min="7983" max="7985" width="5" style="4" customWidth="1"/>
    <col min="7986" max="7986" width="1.7109375" style="4" customWidth="1"/>
    <col min="7987" max="7989" width="5.140625" style="4" customWidth="1"/>
    <col min="7990" max="7990" width="1.7109375" style="4" customWidth="1"/>
    <col min="7991" max="7992" width="5" style="4" customWidth="1"/>
    <col min="7993" max="7993" width="5.28515625" style="4" customWidth="1"/>
    <col min="7994" max="8192" width="11.42578125" style="4"/>
    <col min="8193" max="8193" width="16.140625" style="4" customWidth="1"/>
    <col min="8194" max="8194" width="6" style="4" customWidth="1"/>
    <col min="8195" max="8195" width="6" style="4" bestFit="1" customWidth="1"/>
    <col min="8196" max="8196" width="5.7109375" style="4" bestFit="1" customWidth="1"/>
    <col min="8197" max="8197" width="1.7109375" style="4" customWidth="1"/>
    <col min="8198" max="8198" width="6" style="4" bestFit="1" customWidth="1"/>
    <col min="8199" max="8200" width="5" style="4" customWidth="1"/>
    <col min="8201" max="8201" width="1.7109375" style="4" customWidth="1"/>
    <col min="8202" max="8204" width="5" style="4" customWidth="1"/>
    <col min="8205" max="8205" width="1.7109375" style="4" customWidth="1"/>
    <col min="8206" max="8208" width="5.140625" style="4" bestFit="1" customWidth="1"/>
    <col min="8209" max="8209" width="1.7109375" style="4" customWidth="1"/>
    <col min="8210" max="8212" width="5.140625" style="4" bestFit="1" customWidth="1"/>
    <col min="8213" max="8213" width="1.7109375" style="4" customWidth="1"/>
    <col min="8214" max="8216" width="5.140625" style="4" bestFit="1" customWidth="1"/>
    <col min="8217" max="8217" width="1.7109375" style="4" customWidth="1"/>
    <col min="8218" max="8218" width="4.85546875" style="4" bestFit="1" customWidth="1"/>
    <col min="8219" max="8220" width="4.42578125" style="4" customWidth="1"/>
    <col min="8221" max="8221" width="8.85546875" style="4" customWidth="1"/>
    <col min="8222" max="8222" width="12" style="4" customWidth="1"/>
    <col min="8223" max="8225" width="6" style="4" customWidth="1"/>
    <col min="8226" max="8226" width="1.7109375" style="4" customWidth="1"/>
    <col min="8227" max="8227" width="6.140625" style="4" customWidth="1"/>
    <col min="8228" max="8229" width="5.140625" style="4" customWidth="1"/>
    <col min="8230" max="8230" width="1.7109375" style="4" customWidth="1"/>
    <col min="8231" max="8233" width="5" style="4" customWidth="1"/>
    <col min="8234" max="8234" width="1.7109375" style="4" customWidth="1"/>
    <col min="8235" max="8237" width="5" style="4" customWidth="1"/>
    <col min="8238" max="8238" width="1.7109375" style="4" customWidth="1"/>
    <col min="8239" max="8241" width="5" style="4" customWidth="1"/>
    <col min="8242" max="8242" width="1.7109375" style="4" customWidth="1"/>
    <col min="8243" max="8245" width="5.140625" style="4" customWidth="1"/>
    <col min="8246" max="8246" width="1.7109375" style="4" customWidth="1"/>
    <col min="8247" max="8248" width="5" style="4" customWidth="1"/>
    <col min="8249" max="8249" width="5.28515625" style="4" customWidth="1"/>
    <col min="8250" max="8448" width="11.42578125" style="4"/>
    <col min="8449" max="8449" width="16.140625" style="4" customWidth="1"/>
    <col min="8450" max="8450" width="6" style="4" customWidth="1"/>
    <col min="8451" max="8451" width="6" style="4" bestFit="1" customWidth="1"/>
    <col min="8452" max="8452" width="5.7109375" style="4" bestFit="1" customWidth="1"/>
    <col min="8453" max="8453" width="1.7109375" style="4" customWidth="1"/>
    <col min="8454" max="8454" width="6" style="4" bestFit="1" customWidth="1"/>
    <col min="8455" max="8456" width="5" style="4" customWidth="1"/>
    <col min="8457" max="8457" width="1.7109375" style="4" customWidth="1"/>
    <col min="8458" max="8460" width="5" style="4" customWidth="1"/>
    <col min="8461" max="8461" width="1.7109375" style="4" customWidth="1"/>
    <col min="8462" max="8464" width="5.140625" style="4" bestFit="1" customWidth="1"/>
    <col min="8465" max="8465" width="1.7109375" style="4" customWidth="1"/>
    <col min="8466" max="8468" width="5.140625" style="4" bestFit="1" customWidth="1"/>
    <col min="8469" max="8469" width="1.7109375" style="4" customWidth="1"/>
    <col min="8470" max="8472" width="5.140625" style="4" bestFit="1" customWidth="1"/>
    <col min="8473" max="8473" width="1.7109375" style="4" customWidth="1"/>
    <col min="8474" max="8474" width="4.85546875" style="4" bestFit="1" customWidth="1"/>
    <col min="8475" max="8476" width="4.42578125" style="4" customWidth="1"/>
    <col min="8477" max="8477" width="8.85546875" style="4" customWidth="1"/>
    <col min="8478" max="8478" width="12" style="4" customWidth="1"/>
    <col min="8479" max="8481" width="6" style="4" customWidth="1"/>
    <col min="8482" max="8482" width="1.7109375" style="4" customWidth="1"/>
    <col min="8483" max="8483" width="6.140625" style="4" customWidth="1"/>
    <col min="8484" max="8485" width="5.140625" style="4" customWidth="1"/>
    <col min="8486" max="8486" width="1.7109375" style="4" customWidth="1"/>
    <col min="8487" max="8489" width="5" style="4" customWidth="1"/>
    <col min="8490" max="8490" width="1.7109375" style="4" customWidth="1"/>
    <col min="8491" max="8493" width="5" style="4" customWidth="1"/>
    <col min="8494" max="8494" width="1.7109375" style="4" customWidth="1"/>
    <col min="8495" max="8497" width="5" style="4" customWidth="1"/>
    <col min="8498" max="8498" width="1.7109375" style="4" customWidth="1"/>
    <col min="8499" max="8501" width="5.140625" style="4" customWidth="1"/>
    <col min="8502" max="8502" width="1.7109375" style="4" customWidth="1"/>
    <col min="8503" max="8504" width="5" style="4" customWidth="1"/>
    <col min="8505" max="8505" width="5.28515625" style="4" customWidth="1"/>
    <col min="8506" max="8704" width="11.42578125" style="4"/>
    <col min="8705" max="8705" width="16.140625" style="4" customWidth="1"/>
    <col min="8706" max="8706" width="6" style="4" customWidth="1"/>
    <col min="8707" max="8707" width="6" style="4" bestFit="1" customWidth="1"/>
    <col min="8708" max="8708" width="5.7109375" style="4" bestFit="1" customWidth="1"/>
    <col min="8709" max="8709" width="1.7109375" style="4" customWidth="1"/>
    <col min="8710" max="8710" width="6" style="4" bestFit="1" customWidth="1"/>
    <col min="8711" max="8712" width="5" style="4" customWidth="1"/>
    <col min="8713" max="8713" width="1.7109375" style="4" customWidth="1"/>
    <col min="8714" max="8716" width="5" style="4" customWidth="1"/>
    <col min="8717" max="8717" width="1.7109375" style="4" customWidth="1"/>
    <col min="8718" max="8720" width="5.140625" style="4" bestFit="1" customWidth="1"/>
    <col min="8721" max="8721" width="1.7109375" style="4" customWidth="1"/>
    <col min="8722" max="8724" width="5.140625" style="4" bestFit="1" customWidth="1"/>
    <col min="8725" max="8725" width="1.7109375" style="4" customWidth="1"/>
    <col min="8726" max="8728" width="5.140625" style="4" bestFit="1" customWidth="1"/>
    <col min="8729" max="8729" width="1.7109375" style="4" customWidth="1"/>
    <col min="8730" max="8730" width="4.85546875" style="4" bestFit="1" customWidth="1"/>
    <col min="8731" max="8732" width="4.42578125" style="4" customWidth="1"/>
    <col min="8733" max="8733" width="8.85546875" style="4" customWidth="1"/>
    <col min="8734" max="8734" width="12" style="4" customWidth="1"/>
    <col min="8735" max="8737" width="6" style="4" customWidth="1"/>
    <col min="8738" max="8738" width="1.7109375" style="4" customWidth="1"/>
    <col min="8739" max="8739" width="6.140625" style="4" customWidth="1"/>
    <col min="8740" max="8741" width="5.140625" style="4" customWidth="1"/>
    <col min="8742" max="8742" width="1.7109375" style="4" customWidth="1"/>
    <col min="8743" max="8745" width="5" style="4" customWidth="1"/>
    <col min="8746" max="8746" width="1.7109375" style="4" customWidth="1"/>
    <col min="8747" max="8749" width="5" style="4" customWidth="1"/>
    <col min="8750" max="8750" width="1.7109375" style="4" customWidth="1"/>
    <col min="8751" max="8753" width="5" style="4" customWidth="1"/>
    <col min="8754" max="8754" width="1.7109375" style="4" customWidth="1"/>
    <col min="8755" max="8757" width="5.140625" style="4" customWidth="1"/>
    <col min="8758" max="8758" width="1.7109375" style="4" customWidth="1"/>
    <col min="8759" max="8760" width="5" style="4" customWidth="1"/>
    <col min="8761" max="8761" width="5.28515625" style="4" customWidth="1"/>
    <col min="8762" max="8960" width="11.42578125" style="4"/>
    <col min="8961" max="8961" width="16.140625" style="4" customWidth="1"/>
    <col min="8962" max="8962" width="6" style="4" customWidth="1"/>
    <col min="8963" max="8963" width="6" style="4" bestFit="1" customWidth="1"/>
    <col min="8964" max="8964" width="5.7109375" style="4" bestFit="1" customWidth="1"/>
    <col min="8965" max="8965" width="1.7109375" style="4" customWidth="1"/>
    <col min="8966" max="8966" width="6" style="4" bestFit="1" customWidth="1"/>
    <col min="8967" max="8968" width="5" style="4" customWidth="1"/>
    <col min="8969" max="8969" width="1.7109375" style="4" customWidth="1"/>
    <col min="8970" max="8972" width="5" style="4" customWidth="1"/>
    <col min="8973" max="8973" width="1.7109375" style="4" customWidth="1"/>
    <col min="8974" max="8976" width="5.140625" style="4" bestFit="1" customWidth="1"/>
    <col min="8977" max="8977" width="1.7109375" style="4" customWidth="1"/>
    <col min="8978" max="8980" width="5.140625" style="4" bestFit="1" customWidth="1"/>
    <col min="8981" max="8981" width="1.7109375" style="4" customWidth="1"/>
    <col min="8982" max="8984" width="5.140625" style="4" bestFit="1" customWidth="1"/>
    <col min="8985" max="8985" width="1.7109375" style="4" customWidth="1"/>
    <col min="8986" max="8986" width="4.85546875" style="4" bestFit="1" customWidth="1"/>
    <col min="8987" max="8988" width="4.42578125" style="4" customWidth="1"/>
    <col min="8989" max="8989" width="8.85546875" style="4" customWidth="1"/>
    <col min="8990" max="8990" width="12" style="4" customWidth="1"/>
    <col min="8991" max="8993" width="6" style="4" customWidth="1"/>
    <col min="8994" max="8994" width="1.7109375" style="4" customWidth="1"/>
    <col min="8995" max="8995" width="6.140625" style="4" customWidth="1"/>
    <col min="8996" max="8997" width="5.140625" style="4" customWidth="1"/>
    <col min="8998" max="8998" width="1.7109375" style="4" customWidth="1"/>
    <col min="8999" max="9001" width="5" style="4" customWidth="1"/>
    <col min="9002" max="9002" width="1.7109375" style="4" customWidth="1"/>
    <col min="9003" max="9005" width="5" style="4" customWidth="1"/>
    <col min="9006" max="9006" width="1.7109375" style="4" customWidth="1"/>
    <col min="9007" max="9009" width="5" style="4" customWidth="1"/>
    <col min="9010" max="9010" width="1.7109375" style="4" customWidth="1"/>
    <col min="9011" max="9013" width="5.140625" style="4" customWidth="1"/>
    <col min="9014" max="9014" width="1.7109375" style="4" customWidth="1"/>
    <col min="9015" max="9016" width="5" style="4" customWidth="1"/>
    <col min="9017" max="9017" width="5.28515625" style="4" customWidth="1"/>
    <col min="9018" max="9216" width="11.42578125" style="4"/>
    <col min="9217" max="9217" width="16.140625" style="4" customWidth="1"/>
    <col min="9218" max="9218" width="6" style="4" customWidth="1"/>
    <col min="9219" max="9219" width="6" style="4" bestFit="1" customWidth="1"/>
    <col min="9220" max="9220" width="5.7109375" style="4" bestFit="1" customWidth="1"/>
    <col min="9221" max="9221" width="1.7109375" style="4" customWidth="1"/>
    <col min="9222" max="9222" width="6" style="4" bestFit="1" customWidth="1"/>
    <col min="9223" max="9224" width="5" style="4" customWidth="1"/>
    <col min="9225" max="9225" width="1.7109375" style="4" customWidth="1"/>
    <col min="9226" max="9228" width="5" style="4" customWidth="1"/>
    <col min="9229" max="9229" width="1.7109375" style="4" customWidth="1"/>
    <col min="9230" max="9232" width="5.140625" style="4" bestFit="1" customWidth="1"/>
    <col min="9233" max="9233" width="1.7109375" style="4" customWidth="1"/>
    <col min="9234" max="9236" width="5.140625" style="4" bestFit="1" customWidth="1"/>
    <col min="9237" max="9237" width="1.7109375" style="4" customWidth="1"/>
    <col min="9238" max="9240" width="5.140625" style="4" bestFit="1" customWidth="1"/>
    <col min="9241" max="9241" width="1.7109375" style="4" customWidth="1"/>
    <col min="9242" max="9242" width="4.85546875" style="4" bestFit="1" customWidth="1"/>
    <col min="9243" max="9244" width="4.42578125" style="4" customWidth="1"/>
    <col min="9245" max="9245" width="8.85546875" style="4" customWidth="1"/>
    <col min="9246" max="9246" width="12" style="4" customWidth="1"/>
    <col min="9247" max="9249" width="6" style="4" customWidth="1"/>
    <col min="9250" max="9250" width="1.7109375" style="4" customWidth="1"/>
    <col min="9251" max="9251" width="6.140625" style="4" customWidth="1"/>
    <col min="9252" max="9253" width="5.140625" style="4" customWidth="1"/>
    <col min="9254" max="9254" width="1.7109375" style="4" customWidth="1"/>
    <col min="9255" max="9257" width="5" style="4" customWidth="1"/>
    <col min="9258" max="9258" width="1.7109375" style="4" customWidth="1"/>
    <col min="9259" max="9261" width="5" style="4" customWidth="1"/>
    <col min="9262" max="9262" width="1.7109375" style="4" customWidth="1"/>
    <col min="9263" max="9265" width="5" style="4" customWidth="1"/>
    <col min="9266" max="9266" width="1.7109375" style="4" customWidth="1"/>
    <col min="9267" max="9269" width="5.140625" style="4" customWidth="1"/>
    <col min="9270" max="9270" width="1.7109375" style="4" customWidth="1"/>
    <col min="9271" max="9272" width="5" style="4" customWidth="1"/>
    <col min="9273" max="9273" width="5.28515625" style="4" customWidth="1"/>
    <col min="9274" max="9472" width="11.42578125" style="4"/>
    <col min="9473" max="9473" width="16.140625" style="4" customWidth="1"/>
    <col min="9474" max="9474" width="6" style="4" customWidth="1"/>
    <col min="9475" max="9475" width="6" style="4" bestFit="1" customWidth="1"/>
    <col min="9476" max="9476" width="5.7109375" style="4" bestFit="1" customWidth="1"/>
    <col min="9477" max="9477" width="1.7109375" style="4" customWidth="1"/>
    <col min="9478" max="9478" width="6" style="4" bestFit="1" customWidth="1"/>
    <col min="9479" max="9480" width="5" style="4" customWidth="1"/>
    <col min="9481" max="9481" width="1.7109375" style="4" customWidth="1"/>
    <col min="9482" max="9484" width="5" style="4" customWidth="1"/>
    <col min="9485" max="9485" width="1.7109375" style="4" customWidth="1"/>
    <col min="9486" max="9488" width="5.140625" style="4" bestFit="1" customWidth="1"/>
    <col min="9489" max="9489" width="1.7109375" style="4" customWidth="1"/>
    <col min="9490" max="9492" width="5.140625" style="4" bestFit="1" customWidth="1"/>
    <col min="9493" max="9493" width="1.7109375" style="4" customWidth="1"/>
    <col min="9494" max="9496" width="5.140625" style="4" bestFit="1" customWidth="1"/>
    <col min="9497" max="9497" width="1.7109375" style="4" customWidth="1"/>
    <col min="9498" max="9498" width="4.85546875" style="4" bestFit="1" customWidth="1"/>
    <col min="9499" max="9500" width="4.42578125" style="4" customWidth="1"/>
    <col min="9501" max="9501" width="8.85546875" style="4" customWidth="1"/>
    <col min="9502" max="9502" width="12" style="4" customWidth="1"/>
    <col min="9503" max="9505" width="6" style="4" customWidth="1"/>
    <col min="9506" max="9506" width="1.7109375" style="4" customWidth="1"/>
    <col min="9507" max="9507" width="6.140625" style="4" customWidth="1"/>
    <col min="9508" max="9509" width="5.140625" style="4" customWidth="1"/>
    <col min="9510" max="9510" width="1.7109375" style="4" customWidth="1"/>
    <col min="9511" max="9513" width="5" style="4" customWidth="1"/>
    <col min="9514" max="9514" width="1.7109375" style="4" customWidth="1"/>
    <col min="9515" max="9517" width="5" style="4" customWidth="1"/>
    <col min="9518" max="9518" width="1.7109375" style="4" customWidth="1"/>
    <col min="9519" max="9521" width="5" style="4" customWidth="1"/>
    <col min="9522" max="9522" width="1.7109375" style="4" customWidth="1"/>
    <col min="9523" max="9525" width="5.140625" style="4" customWidth="1"/>
    <col min="9526" max="9526" width="1.7109375" style="4" customWidth="1"/>
    <col min="9527" max="9528" width="5" style="4" customWidth="1"/>
    <col min="9529" max="9529" width="5.28515625" style="4" customWidth="1"/>
    <col min="9530" max="9728" width="11.42578125" style="4"/>
    <col min="9729" max="9729" width="16.140625" style="4" customWidth="1"/>
    <col min="9730" max="9730" width="6" style="4" customWidth="1"/>
    <col min="9731" max="9731" width="6" style="4" bestFit="1" customWidth="1"/>
    <col min="9732" max="9732" width="5.7109375" style="4" bestFit="1" customWidth="1"/>
    <col min="9733" max="9733" width="1.7109375" style="4" customWidth="1"/>
    <col min="9734" max="9734" width="6" style="4" bestFit="1" customWidth="1"/>
    <col min="9735" max="9736" width="5" style="4" customWidth="1"/>
    <col min="9737" max="9737" width="1.7109375" style="4" customWidth="1"/>
    <col min="9738" max="9740" width="5" style="4" customWidth="1"/>
    <col min="9741" max="9741" width="1.7109375" style="4" customWidth="1"/>
    <col min="9742" max="9744" width="5.140625" style="4" bestFit="1" customWidth="1"/>
    <col min="9745" max="9745" width="1.7109375" style="4" customWidth="1"/>
    <col min="9746" max="9748" width="5.140625" style="4" bestFit="1" customWidth="1"/>
    <col min="9749" max="9749" width="1.7109375" style="4" customWidth="1"/>
    <col min="9750" max="9752" width="5.140625" style="4" bestFit="1" customWidth="1"/>
    <col min="9753" max="9753" width="1.7109375" style="4" customWidth="1"/>
    <col min="9754" max="9754" width="4.85546875" style="4" bestFit="1" customWidth="1"/>
    <col min="9755" max="9756" width="4.42578125" style="4" customWidth="1"/>
    <col min="9757" max="9757" width="8.85546875" style="4" customWidth="1"/>
    <col min="9758" max="9758" width="12" style="4" customWidth="1"/>
    <col min="9759" max="9761" width="6" style="4" customWidth="1"/>
    <col min="9762" max="9762" width="1.7109375" style="4" customWidth="1"/>
    <col min="9763" max="9763" width="6.140625" style="4" customWidth="1"/>
    <col min="9764" max="9765" width="5.140625" style="4" customWidth="1"/>
    <col min="9766" max="9766" width="1.7109375" style="4" customWidth="1"/>
    <col min="9767" max="9769" width="5" style="4" customWidth="1"/>
    <col min="9770" max="9770" width="1.7109375" style="4" customWidth="1"/>
    <col min="9771" max="9773" width="5" style="4" customWidth="1"/>
    <col min="9774" max="9774" width="1.7109375" style="4" customWidth="1"/>
    <col min="9775" max="9777" width="5" style="4" customWidth="1"/>
    <col min="9778" max="9778" width="1.7109375" style="4" customWidth="1"/>
    <col min="9779" max="9781" width="5.140625" style="4" customWidth="1"/>
    <col min="9782" max="9782" width="1.7109375" style="4" customWidth="1"/>
    <col min="9783" max="9784" width="5" style="4" customWidth="1"/>
    <col min="9785" max="9785" width="5.28515625" style="4" customWidth="1"/>
    <col min="9786" max="9984" width="11.42578125" style="4"/>
    <col min="9985" max="9985" width="16.140625" style="4" customWidth="1"/>
    <col min="9986" max="9986" width="6" style="4" customWidth="1"/>
    <col min="9987" max="9987" width="6" style="4" bestFit="1" customWidth="1"/>
    <col min="9988" max="9988" width="5.7109375" style="4" bestFit="1" customWidth="1"/>
    <col min="9989" max="9989" width="1.7109375" style="4" customWidth="1"/>
    <col min="9990" max="9990" width="6" style="4" bestFit="1" customWidth="1"/>
    <col min="9991" max="9992" width="5" style="4" customWidth="1"/>
    <col min="9993" max="9993" width="1.7109375" style="4" customWidth="1"/>
    <col min="9994" max="9996" width="5" style="4" customWidth="1"/>
    <col min="9997" max="9997" width="1.7109375" style="4" customWidth="1"/>
    <col min="9998" max="10000" width="5.140625" style="4" bestFit="1" customWidth="1"/>
    <col min="10001" max="10001" width="1.7109375" style="4" customWidth="1"/>
    <col min="10002" max="10004" width="5.140625" style="4" bestFit="1" customWidth="1"/>
    <col min="10005" max="10005" width="1.7109375" style="4" customWidth="1"/>
    <col min="10006" max="10008" width="5.140625" style="4" bestFit="1" customWidth="1"/>
    <col min="10009" max="10009" width="1.7109375" style="4" customWidth="1"/>
    <col min="10010" max="10010" width="4.85546875" style="4" bestFit="1" customWidth="1"/>
    <col min="10011" max="10012" width="4.42578125" style="4" customWidth="1"/>
    <col min="10013" max="10013" width="8.85546875" style="4" customWidth="1"/>
    <col min="10014" max="10014" width="12" style="4" customWidth="1"/>
    <col min="10015" max="10017" width="6" style="4" customWidth="1"/>
    <col min="10018" max="10018" width="1.7109375" style="4" customWidth="1"/>
    <col min="10019" max="10019" width="6.140625" style="4" customWidth="1"/>
    <col min="10020" max="10021" width="5.140625" style="4" customWidth="1"/>
    <col min="10022" max="10022" width="1.7109375" style="4" customWidth="1"/>
    <col min="10023" max="10025" width="5" style="4" customWidth="1"/>
    <col min="10026" max="10026" width="1.7109375" style="4" customWidth="1"/>
    <col min="10027" max="10029" width="5" style="4" customWidth="1"/>
    <col min="10030" max="10030" width="1.7109375" style="4" customWidth="1"/>
    <col min="10031" max="10033" width="5" style="4" customWidth="1"/>
    <col min="10034" max="10034" width="1.7109375" style="4" customWidth="1"/>
    <col min="10035" max="10037" width="5.140625" style="4" customWidth="1"/>
    <col min="10038" max="10038" width="1.7109375" style="4" customWidth="1"/>
    <col min="10039" max="10040" width="5" style="4" customWidth="1"/>
    <col min="10041" max="10041" width="5.28515625" style="4" customWidth="1"/>
    <col min="10042" max="10240" width="11.42578125" style="4"/>
    <col min="10241" max="10241" width="16.140625" style="4" customWidth="1"/>
    <col min="10242" max="10242" width="6" style="4" customWidth="1"/>
    <col min="10243" max="10243" width="6" style="4" bestFit="1" customWidth="1"/>
    <col min="10244" max="10244" width="5.7109375" style="4" bestFit="1" customWidth="1"/>
    <col min="10245" max="10245" width="1.7109375" style="4" customWidth="1"/>
    <col min="10246" max="10246" width="6" style="4" bestFit="1" customWidth="1"/>
    <col min="10247" max="10248" width="5" style="4" customWidth="1"/>
    <col min="10249" max="10249" width="1.7109375" style="4" customWidth="1"/>
    <col min="10250" max="10252" width="5" style="4" customWidth="1"/>
    <col min="10253" max="10253" width="1.7109375" style="4" customWidth="1"/>
    <col min="10254" max="10256" width="5.140625" style="4" bestFit="1" customWidth="1"/>
    <col min="10257" max="10257" width="1.7109375" style="4" customWidth="1"/>
    <col min="10258" max="10260" width="5.140625" style="4" bestFit="1" customWidth="1"/>
    <col min="10261" max="10261" width="1.7109375" style="4" customWidth="1"/>
    <col min="10262" max="10264" width="5.140625" style="4" bestFit="1" customWidth="1"/>
    <col min="10265" max="10265" width="1.7109375" style="4" customWidth="1"/>
    <col min="10266" max="10266" width="4.85546875" style="4" bestFit="1" customWidth="1"/>
    <col min="10267" max="10268" width="4.42578125" style="4" customWidth="1"/>
    <col min="10269" max="10269" width="8.85546875" style="4" customWidth="1"/>
    <col min="10270" max="10270" width="12" style="4" customWidth="1"/>
    <col min="10271" max="10273" width="6" style="4" customWidth="1"/>
    <col min="10274" max="10274" width="1.7109375" style="4" customWidth="1"/>
    <col min="10275" max="10275" width="6.140625" style="4" customWidth="1"/>
    <col min="10276" max="10277" width="5.140625" style="4" customWidth="1"/>
    <col min="10278" max="10278" width="1.7109375" style="4" customWidth="1"/>
    <col min="10279" max="10281" width="5" style="4" customWidth="1"/>
    <col min="10282" max="10282" width="1.7109375" style="4" customWidth="1"/>
    <col min="10283" max="10285" width="5" style="4" customWidth="1"/>
    <col min="10286" max="10286" width="1.7109375" style="4" customWidth="1"/>
    <col min="10287" max="10289" width="5" style="4" customWidth="1"/>
    <col min="10290" max="10290" width="1.7109375" style="4" customWidth="1"/>
    <col min="10291" max="10293" width="5.140625" style="4" customWidth="1"/>
    <col min="10294" max="10294" width="1.7109375" style="4" customWidth="1"/>
    <col min="10295" max="10296" width="5" style="4" customWidth="1"/>
    <col min="10297" max="10297" width="5.28515625" style="4" customWidth="1"/>
    <col min="10298" max="10496" width="11.42578125" style="4"/>
    <col min="10497" max="10497" width="16.140625" style="4" customWidth="1"/>
    <col min="10498" max="10498" width="6" style="4" customWidth="1"/>
    <col min="10499" max="10499" width="6" style="4" bestFit="1" customWidth="1"/>
    <col min="10500" max="10500" width="5.7109375" style="4" bestFit="1" customWidth="1"/>
    <col min="10501" max="10501" width="1.7109375" style="4" customWidth="1"/>
    <col min="10502" max="10502" width="6" style="4" bestFit="1" customWidth="1"/>
    <col min="10503" max="10504" width="5" style="4" customWidth="1"/>
    <col min="10505" max="10505" width="1.7109375" style="4" customWidth="1"/>
    <col min="10506" max="10508" width="5" style="4" customWidth="1"/>
    <col min="10509" max="10509" width="1.7109375" style="4" customWidth="1"/>
    <col min="10510" max="10512" width="5.140625" style="4" bestFit="1" customWidth="1"/>
    <col min="10513" max="10513" width="1.7109375" style="4" customWidth="1"/>
    <col min="10514" max="10516" width="5.140625" style="4" bestFit="1" customWidth="1"/>
    <col min="10517" max="10517" width="1.7109375" style="4" customWidth="1"/>
    <col min="10518" max="10520" width="5.140625" style="4" bestFit="1" customWidth="1"/>
    <col min="10521" max="10521" width="1.7109375" style="4" customWidth="1"/>
    <col min="10522" max="10522" width="4.85546875" style="4" bestFit="1" customWidth="1"/>
    <col min="10523" max="10524" width="4.42578125" style="4" customWidth="1"/>
    <col min="10525" max="10525" width="8.85546875" style="4" customWidth="1"/>
    <col min="10526" max="10526" width="12" style="4" customWidth="1"/>
    <col min="10527" max="10529" width="6" style="4" customWidth="1"/>
    <col min="10530" max="10530" width="1.7109375" style="4" customWidth="1"/>
    <col min="10531" max="10531" width="6.140625" style="4" customWidth="1"/>
    <col min="10532" max="10533" width="5.140625" style="4" customWidth="1"/>
    <col min="10534" max="10534" width="1.7109375" style="4" customWidth="1"/>
    <col min="10535" max="10537" width="5" style="4" customWidth="1"/>
    <col min="10538" max="10538" width="1.7109375" style="4" customWidth="1"/>
    <col min="10539" max="10541" width="5" style="4" customWidth="1"/>
    <col min="10542" max="10542" width="1.7109375" style="4" customWidth="1"/>
    <col min="10543" max="10545" width="5" style="4" customWidth="1"/>
    <col min="10546" max="10546" width="1.7109375" style="4" customWidth="1"/>
    <col min="10547" max="10549" width="5.140625" style="4" customWidth="1"/>
    <col min="10550" max="10550" width="1.7109375" style="4" customWidth="1"/>
    <col min="10551" max="10552" width="5" style="4" customWidth="1"/>
    <col min="10553" max="10553" width="5.28515625" style="4" customWidth="1"/>
    <col min="10554" max="10752" width="11.42578125" style="4"/>
    <col min="10753" max="10753" width="16.140625" style="4" customWidth="1"/>
    <col min="10754" max="10754" width="6" style="4" customWidth="1"/>
    <col min="10755" max="10755" width="6" style="4" bestFit="1" customWidth="1"/>
    <col min="10756" max="10756" width="5.7109375" style="4" bestFit="1" customWidth="1"/>
    <col min="10757" max="10757" width="1.7109375" style="4" customWidth="1"/>
    <col min="10758" max="10758" width="6" style="4" bestFit="1" customWidth="1"/>
    <col min="10759" max="10760" width="5" style="4" customWidth="1"/>
    <col min="10761" max="10761" width="1.7109375" style="4" customWidth="1"/>
    <col min="10762" max="10764" width="5" style="4" customWidth="1"/>
    <col min="10765" max="10765" width="1.7109375" style="4" customWidth="1"/>
    <col min="10766" max="10768" width="5.140625" style="4" bestFit="1" customWidth="1"/>
    <col min="10769" max="10769" width="1.7109375" style="4" customWidth="1"/>
    <col min="10770" max="10772" width="5.140625" style="4" bestFit="1" customWidth="1"/>
    <col min="10773" max="10773" width="1.7109375" style="4" customWidth="1"/>
    <col min="10774" max="10776" width="5.140625" style="4" bestFit="1" customWidth="1"/>
    <col min="10777" max="10777" width="1.7109375" style="4" customWidth="1"/>
    <col min="10778" max="10778" width="4.85546875" style="4" bestFit="1" customWidth="1"/>
    <col min="10779" max="10780" width="4.42578125" style="4" customWidth="1"/>
    <col min="10781" max="10781" width="8.85546875" style="4" customWidth="1"/>
    <col min="10782" max="10782" width="12" style="4" customWidth="1"/>
    <col min="10783" max="10785" width="6" style="4" customWidth="1"/>
    <col min="10786" max="10786" width="1.7109375" style="4" customWidth="1"/>
    <col min="10787" max="10787" width="6.140625" style="4" customWidth="1"/>
    <col min="10788" max="10789" width="5.140625" style="4" customWidth="1"/>
    <col min="10790" max="10790" width="1.7109375" style="4" customWidth="1"/>
    <col min="10791" max="10793" width="5" style="4" customWidth="1"/>
    <col min="10794" max="10794" width="1.7109375" style="4" customWidth="1"/>
    <col min="10795" max="10797" width="5" style="4" customWidth="1"/>
    <col min="10798" max="10798" width="1.7109375" style="4" customWidth="1"/>
    <col min="10799" max="10801" width="5" style="4" customWidth="1"/>
    <col min="10802" max="10802" width="1.7109375" style="4" customWidth="1"/>
    <col min="10803" max="10805" width="5.140625" style="4" customWidth="1"/>
    <col min="10806" max="10806" width="1.7109375" style="4" customWidth="1"/>
    <col min="10807" max="10808" width="5" style="4" customWidth="1"/>
    <col min="10809" max="10809" width="5.28515625" style="4" customWidth="1"/>
    <col min="10810" max="11008" width="11.42578125" style="4"/>
    <col min="11009" max="11009" width="16.140625" style="4" customWidth="1"/>
    <col min="11010" max="11010" width="6" style="4" customWidth="1"/>
    <col min="11011" max="11011" width="6" style="4" bestFit="1" customWidth="1"/>
    <col min="11012" max="11012" width="5.7109375" style="4" bestFit="1" customWidth="1"/>
    <col min="11013" max="11013" width="1.7109375" style="4" customWidth="1"/>
    <col min="11014" max="11014" width="6" style="4" bestFit="1" customWidth="1"/>
    <col min="11015" max="11016" width="5" style="4" customWidth="1"/>
    <col min="11017" max="11017" width="1.7109375" style="4" customWidth="1"/>
    <col min="11018" max="11020" width="5" style="4" customWidth="1"/>
    <col min="11021" max="11021" width="1.7109375" style="4" customWidth="1"/>
    <col min="11022" max="11024" width="5.140625" style="4" bestFit="1" customWidth="1"/>
    <col min="11025" max="11025" width="1.7109375" style="4" customWidth="1"/>
    <col min="11026" max="11028" width="5.140625" style="4" bestFit="1" customWidth="1"/>
    <col min="11029" max="11029" width="1.7109375" style="4" customWidth="1"/>
    <col min="11030" max="11032" width="5.140625" style="4" bestFit="1" customWidth="1"/>
    <col min="11033" max="11033" width="1.7109375" style="4" customWidth="1"/>
    <col min="11034" max="11034" width="4.85546875" style="4" bestFit="1" customWidth="1"/>
    <col min="11035" max="11036" width="4.42578125" style="4" customWidth="1"/>
    <col min="11037" max="11037" width="8.85546875" style="4" customWidth="1"/>
    <col min="11038" max="11038" width="12" style="4" customWidth="1"/>
    <col min="11039" max="11041" width="6" style="4" customWidth="1"/>
    <col min="11042" max="11042" width="1.7109375" style="4" customWidth="1"/>
    <col min="11043" max="11043" width="6.140625" style="4" customWidth="1"/>
    <col min="11044" max="11045" width="5.140625" style="4" customWidth="1"/>
    <col min="11046" max="11046" width="1.7109375" style="4" customWidth="1"/>
    <col min="11047" max="11049" width="5" style="4" customWidth="1"/>
    <col min="11050" max="11050" width="1.7109375" style="4" customWidth="1"/>
    <col min="11051" max="11053" width="5" style="4" customWidth="1"/>
    <col min="11054" max="11054" width="1.7109375" style="4" customWidth="1"/>
    <col min="11055" max="11057" width="5" style="4" customWidth="1"/>
    <col min="11058" max="11058" width="1.7109375" style="4" customWidth="1"/>
    <col min="11059" max="11061" width="5.140625" style="4" customWidth="1"/>
    <col min="11062" max="11062" width="1.7109375" style="4" customWidth="1"/>
    <col min="11063" max="11064" width="5" style="4" customWidth="1"/>
    <col min="11065" max="11065" width="5.28515625" style="4" customWidth="1"/>
    <col min="11066" max="11264" width="11.42578125" style="4"/>
    <col min="11265" max="11265" width="16.140625" style="4" customWidth="1"/>
    <col min="11266" max="11266" width="6" style="4" customWidth="1"/>
    <col min="11267" max="11267" width="6" style="4" bestFit="1" customWidth="1"/>
    <col min="11268" max="11268" width="5.7109375" style="4" bestFit="1" customWidth="1"/>
    <col min="11269" max="11269" width="1.7109375" style="4" customWidth="1"/>
    <col min="11270" max="11270" width="6" style="4" bestFit="1" customWidth="1"/>
    <col min="11271" max="11272" width="5" style="4" customWidth="1"/>
    <col min="11273" max="11273" width="1.7109375" style="4" customWidth="1"/>
    <col min="11274" max="11276" width="5" style="4" customWidth="1"/>
    <col min="11277" max="11277" width="1.7109375" style="4" customWidth="1"/>
    <col min="11278" max="11280" width="5.140625" style="4" bestFit="1" customWidth="1"/>
    <col min="11281" max="11281" width="1.7109375" style="4" customWidth="1"/>
    <col min="11282" max="11284" width="5.140625" style="4" bestFit="1" customWidth="1"/>
    <col min="11285" max="11285" width="1.7109375" style="4" customWidth="1"/>
    <col min="11286" max="11288" width="5.140625" style="4" bestFit="1" customWidth="1"/>
    <col min="11289" max="11289" width="1.7109375" style="4" customWidth="1"/>
    <col min="11290" max="11290" width="4.85546875" style="4" bestFit="1" customWidth="1"/>
    <col min="11291" max="11292" width="4.42578125" style="4" customWidth="1"/>
    <col min="11293" max="11293" width="8.85546875" style="4" customWidth="1"/>
    <col min="11294" max="11294" width="12" style="4" customWidth="1"/>
    <col min="11295" max="11297" width="6" style="4" customWidth="1"/>
    <col min="11298" max="11298" width="1.7109375" style="4" customWidth="1"/>
    <col min="11299" max="11299" width="6.140625" style="4" customWidth="1"/>
    <col min="11300" max="11301" width="5.140625" style="4" customWidth="1"/>
    <col min="11302" max="11302" width="1.7109375" style="4" customWidth="1"/>
    <col min="11303" max="11305" width="5" style="4" customWidth="1"/>
    <col min="11306" max="11306" width="1.7109375" style="4" customWidth="1"/>
    <col min="11307" max="11309" width="5" style="4" customWidth="1"/>
    <col min="11310" max="11310" width="1.7109375" style="4" customWidth="1"/>
    <col min="11311" max="11313" width="5" style="4" customWidth="1"/>
    <col min="11314" max="11314" width="1.7109375" style="4" customWidth="1"/>
    <col min="11315" max="11317" width="5.140625" style="4" customWidth="1"/>
    <col min="11318" max="11318" width="1.7109375" style="4" customWidth="1"/>
    <col min="11319" max="11320" width="5" style="4" customWidth="1"/>
    <col min="11321" max="11321" width="5.28515625" style="4" customWidth="1"/>
    <col min="11322" max="11520" width="11.42578125" style="4"/>
    <col min="11521" max="11521" width="16.140625" style="4" customWidth="1"/>
    <col min="11522" max="11522" width="6" style="4" customWidth="1"/>
    <col min="11523" max="11523" width="6" style="4" bestFit="1" customWidth="1"/>
    <col min="11524" max="11524" width="5.7109375" style="4" bestFit="1" customWidth="1"/>
    <col min="11525" max="11525" width="1.7109375" style="4" customWidth="1"/>
    <col min="11526" max="11526" width="6" style="4" bestFit="1" customWidth="1"/>
    <col min="11527" max="11528" width="5" style="4" customWidth="1"/>
    <col min="11529" max="11529" width="1.7109375" style="4" customWidth="1"/>
    <col min="11530" max="11532" width="5" style="4" customWidth="1"/>
    <col min="11533" max="11533" width="1.7109375" style="4" customWidth="1"/>
    <col min="11534" max="11536" width="5.140625" style="4" bestFit="1" customWidth="1"/>
    <col min="11537" max="11537" width="1.7109375" style="4" customWidth="1"/>
    <col min="11538" max="11540" width="5.140625" style="4" bestFit="1" customWidth="1"/>
    <col min="11541" max="11541" width="1.7109375" style="4" customWidth="1"/>
    <col min="11542" max="11544" width="5.140625" style="4" bestFit="1" customWidth="1"/>
    <col min="11545" max="11545" width="1.7109375" style="4" customWidth="1"/>
    <col min="11546" max="11546" width="4.85546875" style="4" bestFit="1" customWidth="1"/>
    <col min="11547" max="11548" width="4.42578125" style="4" customWidth="1"/>
    <col min="11549" max="11549" width="8.85546875" style="4" customWidth="1"/>
    <col min="11550" max="11550" width="12" style="4" customWidth="1"/>
    <col min="11551" max="11553" width="6" style="4" customWidth="1"/>
    <col min="11554" max="11554" width="1.7109375" style="4" customWidth="1"/>
    <col min="11555" max="11555" width="6.140625" style="4" customWidth="1"/>
    <col min="11556" max="11557" width="5.140625" style="4" customWidth="1"/>
    <col min="11558" max="11558" width="1.7109375" style="4" customWidth="1"/>
    <col min="11559" max="11561" width="5" style="4" customWidth="1"/>
    <col min="11562" max="11562" width="1.7109375" style="4" customWidth="1"/>
    <col min="11563" max="11565" width="5" style="4" customWidth="1"/>
    <col min="11566" max="11566" width="1.7109375" style="4" customWidth="1"/>
    <col min="11567" max="11569" width="5" style="4" customWidth="1"/>
    <col min="11570" max="11570" width="1.7109375" style="4" customWidth="1"/>
    <col min="11571" max="11573" width="5.140625" style="4" customWidth="1"/>
    <col min="11574" max="11574" width="1.7109375" style="4" customWidth="1"/>
    <col min="11575" max="11576" width="5" style="4" customWidth="1"/>
    <col min="11577" max="11577" width="5.28515625" style="4" customWidth="1"/>
    <col min="11578" max="11776" width="11.42578125" style="4"/>
    <col min="11777" max="11777" width="16.140625" style="4" customWidth="1"/>
    <col min="11778" max="11778" width="6" style="4" customWidth="1"/>
    <col min="11779" max="11779" width="6" style="4" bestFit="1" customWidth="1"/>
    <col min="11780" max="11780" width="5.7109375" style="4" bestFit="1" customWidth="1"/>
    <col min="11781" max="11781" width="1.7109375" style="4" customWidth="1"/>
    <col min="11782" max="11782" width="6" style="4" bestFit="1" customWidth="1"/>
    <col min="11783" max="11784" width="5" style="4" customWidth="1"/>
    <col min="11785" max="11785" width="1.7109375" style="4" customWidth="1"/>
    <col min="11786" max="11788" width="5" style="4" customWidth="1"/>
    <col min="11789" max="11789" width="1.7109375" style="4" customWidth="1"/>
    <col min="11790" max="11792" width="5.140625" style="4" bestFit="1" customWidth="1"/>
    <col min="11793" max="11793" width="1.7109375" style="4" customWidth="1"/>
    <col min="11794" max="11796" width="5.140625" style="4" bestFit="1" customWidth="1"/>
    <col min="11797" max="11797" width="1.7109375" style="4" customWidth="1"/>
    <col min="11798" max="11800" width="5.140625" style="4" bestFit="1" customWidth="1"/>
    <col min="11801" max="11801" width="1.7109375" style="4" customWidth="1"/>
    <col min="11802" max="11802" width="4.85546875" style="4" bestFit="1" customWidth="1"/>
    <col min="11803" max="11804" width="4.42578125" style="4" customWidth="1"/>
    <col min="11805" max="11805" width="8.85546875" style="4" customWidth="1"/>
    <col min="11806" max="11806" width="12" style="4" customWidth="1"/>
    <col min="11807" max="11809" width="6" style="4" customWidth="1"/>
    <col min="11810" max="11810" width="1.7109375" style="4" customWidth="1"/>
    <col min="11811" max="11811" width="6.140625" style="4" customWidth="1"/>
    <col min="11812" max="11813" width="5.140625" style="4" customWidth="1"/>
    <col min="11814" max="11814" width="1.7109375" style="4" customWidth="1"/>
    <col min="11815" max="11817" width="5" style="4" customWidth="1"/>
    <col min="11818" max="11818" width="1.7109375" style="4" customWidth="1"/>
    <col min="11819" max="11821" width="5" style="4" customWidth="1"/>
    <col min="11822" max="11822" width="1.7109375" style="4" customWidth="1"/>
    <col min="11823" max="11825" width="5" style="4" customWidth="1"/>
    <col min="11826" max="11826" width="1.7109375" style="4" customWidth="1"/>
    <col min="11827" max="11829" width="5.140625" style="4" customWidth="1"/>
    <col min="11830" max="11830" width="1.7109375" style="4" customWidth="1"/>
    <col min="11831" max="11832" width="5" style="4" customWidth="1"/>
    <col min="11833" max="11833" width="5.28515625" style="4" customWidth="1"/>
    <col min="11834" max="12032" width="11.42578125" style="4"/>
    <col min="12033" max="12033" width="16.140625" style="4" customWidth="1"/>
    <col min="12034" max="12034" width="6" style="4" customWidth="1"/>
    <col min="12035" max="12035" width="6" style="4" bestFit="1" customWidth="1"/>
    <col min="12036" max="12036" width="5.7109375" style="4" bestFit="1" customWidth="1"/>
    <col min="12037" max="12037" width="1.7109375" style="4" customWidth="1"/>
    <col min="12038" max="12038" width="6" style="4" bestFit="1" customWidth="1"/>
    <col min="12039" max="12040" width="5" style="4" customWidth="1"/>
    <col min="12041" max="12041" width="1.7109375" style="4" customWidth="1"/>
    <col min="12042" max="12044" width="5" style="4" customWidth="1"/>
    <col min="12045" max="12045" width="1.7109375" style="4" customWidth="1"/>
    <col min="12046" max="12048" width="5.140625" style="4" bestFit="1" customWidth="1"/>
    <col min="12049" max="12049" width="1.7109375" style="4" customWidth="1"/>
    <col min="12050" max="12052" width="5.140625" style="4" bestFit="1" customWidth="1"/>
    <col min="12053" max="12053" width="1.7109375" style="4" customWidth="1"/>
    <col min="12054" max="12056" width="5.140625" style="4" bestFit="1" customWidth="1"/>
    <col min="12057" max="12057" width="1.7109375" style="4" customWidth="1"/>
    <col min="12058" max="12058" width="4.85546875" style="4" bestFit="1" customWidth="1"/>
    <col min="12059" max="12060" width="4.42578125" style="4" customWidth="1"/>
    <col min="12061" max="12061" width="8.85546875" style="4" customWidth="1"/>
    <col min="12062" max="12062" width="12" style="4" customWidth="1"/>
    <col min="12063" max="12065" width="6" style="4" customWidth="1"/>
    <col min="12066" max="12066" width="1.7109375" style="4" customWidth="1"/>
    <col min="12067" max="12067" width="6.140625" style="4" customWidth="1"/>
    <col min="12068" max="12069" width="5.140625" style="4" customWidth="1"/>
    <col min="12070" max="12070" width="1.7109375" style="4" customWidth="1"/>
    <col min="12071" max="12073" width="5" style="4" customWidth="1"/>
    <col min="12074" max="12074" width="1.7109375" style="4" customWidth="1"/>
    <col min="12075" max="12077" width="5" style="4" customWidth="1"/>
    <col min="12078" max="12078" width="1.7109375" style="4" customWidth="1"/>
    <col min="12079" max="12081" width="5" style="4" customWidth="1"/>
    <col min="12082" max="12082" width="1.7109375" style="4" customWidth="1"/>
    <col min="12083" max="12085" width="5.140625" style="4" customWidth="1"/>
    <col min="12086" max="12086" width="1.7109375" style="4" customWidth="1"/>
    <col min="12087" max="12088" width="5" style="4" customWidth="1"/>
    <col min="12089" max="12089" width="5.28515625" style="4" customWidth="1"/>
    <col min="12090" max="12288" width="11.42578125" style="4"/>
    <col min="12289" max="12289" width="16.140625" style="4" customWidth="1"/>
    <col min="12290" max="12290" width="6" style="4" customWidth="1"/>
    <col min="12291" max="12291" width="6" style="4" bestFit="1" customWidth="1"/>
    <col min="12292" max="12292" width="5.7109375" style="4" bestFit="1" customWidth="1"/>
    <col min="12293" max="12293" width="1.7109375" style="4" customWidth="1"/>
    <col min="12294" max="12294" width="6" style="4" bestFit="1" customWidth="1"/>
    <col min="12295" max="12296" width="5" style="4" customWidth="1"/>
    <col min="12297" max="12297" width="1.7109375" style="4" customWidth="1"/>
    <col min="12298" max="12300" width="5" style="4" customWidth="1"/>
    <col min="12301" max="12301" width="1.7109375" style="4" customWidth="1"/>
    <col min="12302" max="12304" width="5.140625" style="4" bestFit="1" customWidth="1"/>
    <col min="12305" max="12305" width="1.7109375" style="4" customWidth="1"/>
    <col min="12306" max="12308" width="5.140625" style="4" bestFit="1" customWidth="1"/>
    <col min="12309" max="12309" width="1.7109375" style="4" customWidth="1"/>
    <col min="12310" max="12312" width="5.140625" style="4" bestFit="1" customWidth="1"/>
    <col min="12313" max="12313" width="1.7109375" style="4" customWidth="1"/>
    <col min="12314" max="12314" width="4.85546875" style="4" bestFit="1" customWidth="1"/>
    <col min="12315" max="12316" width="4.42578125" style="4" customWidth="1"/>
    <col min="12317" max="12317" width="8.85546875" style="4" customWidth="1"/>
    <col min="12318" max="12318" width="12" style="4" customWidth="1"/>
    <col min="12319" max="12321" width="6" style="4" customWidth="1"/>
    <col min="12322" max="12322" width="1.7109375" style="4" customWidth="1"/>
    <col min="12323" max="12323" width="6.140625" style="4" customWidth="1"/>
    <col min="12324" max="12325" width="5.140625" style="4" customWidth="1"/>
    <col min="12326" max="12326" width="1.7109375" style="4" customWidth="1"/>
    <col min="12327" max="12329" width="5" style="4" customWidth="1"/>
    <col min="12330" max="12330" width="1.7109375" style="4" customWidth="1"/>
    <col min="12331" max="12333" width="5" style="4" customWidth="1"/>
    <col min="12334" max="12334" width="1.7109375" style="4" customWidth="1"/>
    <col min="12335" max="12337" width="5" style="4" customWidth="1"/>
    <col min="12338" max="12338" width="1.7109375" style="4" customWidth="1"/>
    <col min="12339" max="12341" width="5.140625" style="4" customWidth="1"/>
    <col min="12342" max="12342" width="1.7109375" style="4" customWidth="1"/>
    <col min="12343" max="12344" width="5" style="4" customWidth="1"/>
    <col min="12345" max="12345" width="5.28515625" style="4" customWidth="1"/>
    <col min="12346" max="12544" width="11.42578125" style="4"/>
    <col min="12545" max="12545" width="16.140625" style="4" customWidth="1"/>
    <col min="12546" max="12546" width="6" style="4" customWidth="1"/>
    <col min="12547" max="12547" width="6" style="4" bestFit="1" customWidth="1"/>
    <col min="12548" max="12548" width="5.7109375" style="4" bestFit="1" customWidth="1"/>
    <col min="12549" max="12549" width="1.7109375" style="4" customWidth="1"/>
    <col min="12550" max="12550" width="6" style="4" bestFit="1" customWidth="1"/>
    <col min="12551" max="12552" width="5" style="4" customWidth="1"/>
    <col min="12553" max="12553" width="1.7109375" style="4" customWidth="1"/>
    <col min="12554" max="12556" width="5" style="4" customWidth="1"/>
    <col min="12557" max="12557" width="1.7109375" style="4" customWidth="1"/>
    <col min="12558" max="12560" width="5.140625" style="4" bestFit="1" customWidth="1"/>
    <col min="12561" max="12561" width="1.7109375" style="4" customWidth="1"/>
    <col min="12562" max="12564" width="5.140625" style="4" bestFit="1" customWidth="1"/>
    <col min="12565" max="12565" width="1.7109375" style="4" customWidth="1"/>
    <col min="12566" max="12568" width="5.140625" style="4" bestFit="1" customWidth="1"/>
    <col min="12569" max="12569" width="1.7109375" style="4" customWidth="1"/>
    <col min="12570" max="12570" width="4.85546875" style="4" bestFit="1" customWidth="1"/>
    <col min="12571" max="12572" width="4.42578125" style="4" customWidth="1"/>
    <col min="12573" max="12573" width="8.85546875" style="4" customWidth="1"/>
    <col min="12574" max="12574" width="12" style="4" customWidth="1"/>
    <col min="12575" max="12577" width="6" style="4" customWidth="1"/>
    <col min="12578" max="12578" width="1.7109375" style="4" customWidth="1"/>
    <col min="12579" max="12579" width="6.140625" style="4" customWidth="1"/>
    <col min="12580" max="12581" width="5.140625" style="4" customWidth="1"/>
    <col min="12582" max="12582" width="1.7109375" style="4" customWidth="1"/>
    <col min="12583" max="12585" width="5" style="4" customWidth="1"/>
    <col min="12586" max="12586" width="1.7109375" style="4" customWidth="1"/>
    <col min="12587" max="12589" width="5" style="4" customWidth="1"/>
    <col min="12590" max="12590" width="1.7109375" style="4" customWidth="1"/>
    <col min="12591" max="12593" width="5" style="4" customWidth="1"/>
    <col min="12594" max="12594" width="1.7109375" style="4" customWidth="1"/>
    <col min="12595" max="12597" width="5.140625" style="4" customWidth="1"/>
    <col min="12598" max="12598" width="1.7109375" style="4" customWidth="1"/>
    <col min="12599" max="12600" width="5" style="4" customWidth="1"/>
    <col min="12601" max="12601" width="5.28515625" style="4" customWidth="1"/>
    <col min="12602" max="12800" width="11.42578125" style="4"/>
    <col min="12801" max="12801" width="16.140625" style="4" customWidth="1"/>
    <col min="12802" max="12802" width="6" style="4" customWidth="1"/>
    <col min="12803" max="12803" width="6" style="4" bestFit="1" customWidth="1"/>
    <col min="12804" max="12804" width="5.7109375" style="4" bestFit="1" customWidth="1"/>
    <col min="12805" max="12805" width="1.7109375" style="4" customWidth="1"/>
    <col min="12806" max="12806" width="6" style="4" bestFit="1" customWidth="1"/>
    <col min="12807" max="12808" width="5" style="4" customWidth="1"/>
    <col min="12809" max="12809" width="1.7109375" style="4" customWidth="1"/>
    <col min="12810" max="12812" width="5" style="4" customWidth="1"/>
    <col min="12813" max="12813" width="1.7109375" style="4" customWidth="1"/>
    <col min="12814" max="12816" width="5.140625" style="4" bestFit="1" customWidth="1"/>
    <col min="12817" max="12817" width="1.7109375" style="4" customWidth="1"/>
    <col min="12818" max="12820" width="5.140625" style="4" bestFit="1" customWidth="1"/>
    <col min="12821" max="12821" width="1.7109375" style="4" customWidth="1"/>
    <col min="12822" max="12824" width="5.140625" style="4" bestFit="1" customWidth="1"/>
    <col min="12825" max="12825" width="1.7109375" style="4" customWidth="1"/>
    <col min="12826" max="12826" width="4.85546875" style="4" bestFit="1" customWidth="1"/>
    <col min="12827" max="12828" width="4.42578125" style="4" customWidth="1"/>
    <col min="12829" max="12829" width="8.85546875" style="4" customWidth="1"/>
    <col min="12830" max="12830" width="12" style="4" customWidth="1"/>
    <col min="12831" max="12833" width="6" style="4" customWidth="1"/>
    <col min="12834" max="12834" width="1.7109375" style="4" customWidth="1"/>
    <col min="12835" max="12835" width="6.140625" style="4" customWidth="1"/>
    <col min="12836" max="12837" width="5.140625" style="4" customWidth="1"/>
    <col min="12838" max="12838" width="1.7109375" style="4" customWidth="1"/>
    <col min="12839" max="12841" width="5" style="4" customWidth="1"/>
    <col min="12842" max="12842" width="1.7109375" style="4" customWidth="1"/>
    <col min="12843" max="12845" width="5" style="4" customWidth="1"/>
    <col min="12846" max="12846" width="1.7109375" style="4" customWidth="1"/>
    <col min="12847" max="12849" width="5" style="4" customWidth="1"/>
    <col min="12850" max="12850" width="1.7109375" style="4" customWidth="1"/>
    <col min="12851" max="12853" width="5.140625" style="4" customWidth="1"/>
    <col min="12854" max="12854" width="1.7109375" style="4" customWidth="1"/>
    <col min="12855" max="12856" width="5" style="4" customWidth="1"/>
    <col min="12857" max="12857" width="5.28515625" style="4" customWidth="1"/>
    <col min="12858" max="13056" width="11.42578125" style="4"/>
    <col min="13057" max="13057" width="16.140625" style="4" customWidth="1"/>
    <col min="13058" max="13058" width="6" style="4" customWidth="1"/>
    <col min="13059" max="13059" width="6" style="4" bestFit="1" customWidth="1"/>
    <col min="13060" max="13060" width="5.7109375" style="4" bestFit="1" customWidth="1"/>
    <col min="13061" max="13061" width="1.7109375" style="4" customWidth="1"/>
    <col min="13062" max="13062" width="6" style="4" bestFit="1" customWidth="1"/>
    <col min="13063" max="13064" width="5" style="4" customWidth="1"/>
    <col min="13065" max="13065" width="1.7109375" style="4" customWidth="1"/>
    <col min="13066" max="13068" width="5" style="4" customWidth="1"/>
    <col min="13069" max="13069" width="1.7109375" style="4" customWidth="1"/>
    <col min="13070" max="13072" width="5.140625" style="4" bestFit="1" customWidth="1"/>
    <col min="13073" max="13073" width="1.7109375" style="4" customWidth="1"/>
    <col min="13074" max="13076" width="5.140625" style="4" bestFit="1" customWidth="1"/>
    <col min="13077" max="13077" width="1.7109375" style="4" customWidth="1"/>
    <col min="13078" max="13080" width="5.140625" style="4" bestFit="1" customWidth="1"/>
    <col min="13081" max="13081" width="1.7109375" style="4" customWidth="1"/>
    <col min="13082" max="13082" width="4.85546875" style="4" bestFit="1" customWidth="1"/>
    <col min="13083" max="13084" width="4.42578125" style="4" customWidth="1"/>
    <col min="13085" max="13085" width="8.85546875" style="4" customWidth="1"/>
    <col min="13086" max="13086" width="12" style="4" customWidth="1"/>
    <col min="13087" max="13089" width="6" style="4" customWidth="1"/>
    <col min="13090" max="13090" width="1.7109375" style="4" customWidth="1"/>
    <col min="13091" max="13091" width="6.140625" style="4" customWidth="1"/>
    <col min="13092" max="13093" width="5.140625" style="4" customWidth="1"/>
    <col min="13094" max="13094" width="1.7109375" style="4" customWidth="1"/>
    <col min="13095" max="13097" width="5" style="4" customWidth="1"/>
    <col min="13098" max="13098" width="1.7109375" style="4" customWidth="1"/>
    <col min="13099" max="13101" width="5" style="4" customWidth="1"/>
    <col min="13102" max="13102" width="1.7109375" style="4" customWidth="1"/>
    <col min="13103" max="13105" width="5" style="4" customWidth="1"/>
    <col min="13106" max="13106" width="1.7109375" style="4" customWidth="1"/>
    <col min="13107" max="13109" width="5.140625" style="4" customWidth="1"/>
    <col min="13110" max="13110" width="1.7109375" style="4" customWidth="1"/>
    <col min="13111" max="13112" width="5" style="4" customWidth="1"/>
    <col min="13113" max="13113" width="5.28515625" style="4" customWidth="1"/>
    <col min="13114" max="13312" width="11.42578125" style="4"/>
    <col min="13313" max="13313" width="16.140625" style="4" customWidth="1"/>
    <col min="13314" max="13314" width="6" style="4" customWidth="1"/>
    <col min="13315" max="13315" width="6" style="4" bestFit="1" customWidth="1"/>
    <col min="13316" max="13316" width="5.7109375" style="4" bestFit="1" customWidth="1"/>
    <col min="13317" max="13317" width="1.7109375" style="4" customWidth="1"/>
    <col min="13318" max="13318" width="6" style="4" bestFit="1" customWidth="1"/>
    <col min="13319" max="13320" width="5" style="4" customWidth="1"/>
    <col min="13321" max="13321" width="1.7109375" style="4" customWidth="1"/>
    <col min="13322" max="13324" width="5" style="4" customWidth="1"/>
    <col min="13325" max="13325" width="1.7109375" style="4" customWidth="1"/>
    <col min="13326" max="13328" width="5.140625" style="4" bestFit="1" customWidth="1"/>
    <col min="13329" max="13329" width="1.7109375" style="4" customWidth="1"/>
    <col min="13330" max="13332" width="5.140625" style="4" bestFit="1" customWidth="1"/>
    <col min="13333" max="13333" width="1.7109375" style="4" customWidth="1"/>
    <col min="13334" max="13336" width="5.140625" style="4" bestFit="1" customWidth="1"/>
    <col min="13337" max="13337" width="1.7109375" style="4" customWidth="1"/>
    <col min="13338" max="13338" width="4.85546875" style="4" bestFit="1" customWidth="1"/>
    <col min="13339" max="13340" width="4.42578125" style="4" customWidth="1"/>
    <col min="13341" max="13341" width="8.85546875" style="4" customWidth="1"/>
    <col min="13342" max="13342" width="12" style="4" customWidth="1"/>
    <col min="13343" max="13345" width="6" style="4" customWidth="1"/>
    <col min="13346" max="13346" width="1.7109375" style="4" customWidth="1"/>
    <col min="13347" max="13347" width="6.140625" style="4" customWidth="1"/>
    <col min="13348" max="13349" width="5.140625" style="4" customWidth="1"/>
    <col min="13350" max="13350" width="1.7109375" style="4" customWidth="1"/>
    <col min="13351" max="13353" width="5" style="4" customWidth="1"/>
    <col min="13354" max="13354" width="1.7109375" style="4" customWidth="1"/>
    <col min="13355" max="13357" width="5" style="4" customWidth="1"/>
    <col min="13358" max="13358" width="1.7109375" style="4" customWidth="1"/>
    <col min="13359" max="13361" width="5" style="4" customWidth="1"/>
    <col min="13362" max="13362" width="1.7109375" style="4" customWidth="1"/>
    <col min="13363" max="13365" width="5.140625" style="4" customWidth="1"/>
    <col min="13366" max="13366" width="1.7109375" style="4" customWidth="1"/>
    <col min="13367" max="13368" width="5" style="4" customWidth="1"/>
    <col min="13369" max="13369" width="5.28515625" style="4" customWidth="1"/>
    <col min="13370" max="13568" width="11.42578125" style="4"/>
    <col min="13569" max="13569" width="16.140625" style="4" customWidth="1"/>
    <col min="13570" max="13570" width="6" style="4" customWidth="1"/>
    <col min="13571" max="13571" width="6" style="4" bestFit="1" customWidth="1"/>
    <col min="13572" max="13572" width="5.7109375" style="4" bestFit="1" customWidth="1"/>
    <col min="13573" max="13573" width="1.7109375" style="4" customWidth="1"/>
    <col min="13574" max="13574" width="6" style="4" bestFit="1" customWidth="1"/>
    <col min="13575" max="13576" width="5" style="4" customWidth="1"/>
    <col min="13577" max="13577" width="1.7109375" style="4" customWidth="1"/>
    <col min="13578" max="13580" width="5" style="4" customWidth="1"/>
    <col min="13581" max="13581" width="1.7109375" style="4" customWidth="1"/>
    <col min="13582" max="13584" width="5.140625" style="4" bestFit="1" customWidth="1"/>
    <col min="13585" max="13585" width="1.7109375" style="4" customWidth="1"/>
    <col min="13586" max="13588" width="5.140625" style="4" bestFit="1" customWidth="1"/>
    <col min="13589" max="13589" width="1.7109375" style="4" customWidth="1"/>
    <col min="13590" max="13592" width="5.140625" style="4" bestFit="1" customWidth="1"/>
    <col min="13593" max="13593" width="1.7109375" style="4" customWidth="1"/>
    <col min="13594" max="13594" width="4.85546875" style="4" bestFit="1" customWidth="1"/>
    <col min="13595" max="13596" width="4.42578125" style="4" customWidth="1"/>
    <col min="13597" max="13597" width="8.85546875" style="4" customWidth="1"/>
    <col min="13598" max="13598" width="12" style="4" customWidth="1"/>
    <col min="13599" max="13601" width="6" style="4" customWidth="1"/>
    <col min="13602" max="13602" width="1.7109375" style="4" customWidth="1"/>
    <col min="13603" max="13603" width="6.140625" style="4" customWidth="1"/>
    <col min="13604" max="13605" width="5.140625" style="4" customWidth="1"/>
    <col min="13606" max="13606" width="1.7109375" style="4" customWidth="1"/>
    <col min="13607" max="13609" width="5" style="4" customWidth="1"/>
    <col min="13610" max="13610" width="1.7109375" style="4" customWidth="1"/>
    <col min="13611" max="13613" width="5" style="4" customWidth="1"/>
    <col min="13614" max="13614" width="1.7109375" style="4" customWidth="1"/>
    <col min="13615" max="13617" width="5" style="4" customWidth="1"/>
    <col min="13618" max="13618" width="1.7109375" style="4" customWidth="1"/>
    <col min="13619" max="13621" width="5.140625" style="4" customWidth="1"/>
    <col min="13622" max="13622" width="1.7109375" style="4" customWidth="1"/>
    <col min="13623" max="13624" width="5" style="4" customWidth="1"/>
    <col min="13625" max="13625" width="5.28515625" style="4" customWidth="1"/>
    <col min="13626" max="13824" width="11.42578125" style="4"/>
    <col min="13825" max="13825" width="16.140625" style="4" customWidth="1"/>
    <col min="13826" max="13826" width="6" style="4" customWidth="1"/>
    <col min="13827" max="13827" width="6" style="4" bestFit="1" customWidth="1"/>
    <col min="13828" max="13828" width="5.7109375" style="4" bestFit="1" customWidth="1"/>
    <col min="13829" max="13829" width="1.7109375" style="4" customWidth="1"/>
    <col min="13830" max="13830" width="6" style="4" bestFit="1" customWidth="1"/>
    <col min="13831" max="13832" width="5" style="4" customWidth="1"/>
    <col min="13833" max="13833" width="1.7109375" style="4" customWidth="1"/>
    <col min="13834" max="13836" width="5" style="4" customWidth="1"/>
    <col min="13837" max="13837" width="1.7109375" style="4" customWidth="1"/>
    <col min="13838" max="13840" width="5.140625" style="4" bestFit="1" customWidth="1"/>
    <col min="13841" max="13841" width="1.7109375" style="4" customWidth="1"/>
    <col min="13842" max="13844" width="5.140625" style="4" bestFit="1" customWidth="1"/>
    <col min="13845" max="13845" width="1.7109375" style="4" customWidth="1"/>
    <col min="13846" max="13848" width="5.140625" style="4" bestFit="1" customWidth="1"/>
    <col min="13849" max="13849" width="1.7109375" style="4" customWidth="1"/>
    <col min="13850" max="13850" width="4.85546875" style="4" bestFit="1" customWidth="1"/>
    <col min="13851" max="13852" width="4.42578125" style="4" customWidth="1"/>
    <col min="13853" max="13853" width="8.85546875" style="4" customWidth="1"/>
    <col min="13854" max="13854" width="12" style="4" customWidth="1"/>
    <col min="13855" max="13857" width="6" style="4" customWidth="1"/>
    <col min="13858" max="13858" width="1.7109375" style="4" customWidth="1"/>
    <col min="13859" max="13859" width="6.140625" style="4" customWidth="1"/>
    <col min="13860" max="13861" width="5.140625" style="4" customWidth="1"/>
    <col min="13862" max="13862" width="1.7109375" style="4" customWidth="1"/>
    <col min="13863" max="13865" width="5" style="4" customWidth="1"/>
    <col min="13866" max="13866" width="1.7109375" style="4" customWidth="1"/>
    <col min="13867" max="13869" width="5" style="4" customWidth="1"/>
    <col min="13870" max="13870" width="1.7109375" style="4" customWidth="1"/>
    <col min="13871" max="13873" width="5" style="4" customWidth="1"/>
    <col min="13874" max="13874" width="1.7109375" style="4" customWidth="1"/>
    <col min="13875" max="13877" width="5.140625" style="4" customWidth="1"/>
    <col min="13878" max="13878" width="1.7109375" style="4" customWidth="1"/>
    <col min="13879" max="13880" width="5" style="4" customWidth="1"/>
    <col min="13881" max="13881" width="5.28515625" style="4" customWidth="1"/>
    <col min="13882" max="14080" width="11.42578125" style="4"/>
    <col min="14081" max="14081" width="16.140625" style="4" customWidth="1"/>
    <col min="14082" max="14082" width="6" style="4" customWidth="1"/>
    <col min="14083" max="14083" width="6" style="4" bestFit="1" customWidth="1"/>
    <col min="14084" max="14084" width="5.7109375" style="4" bestFit="1" customWidth="1"/>
    <col min="14085" max="14085" width="1.7109375" style="4" customWidth="1"/>
    <col min="14086" max="14086" width="6" style="4" bestFit="1" customWidth="1"/>
    <col min="14087" max="14088" width="5" style="4" customWidth="1"/>
    <col min="14089" max="14089" width="1.7109375" style="4" customWidth="1"/>
    <col min="14090" max="14092" width="5" style="4" customWidth="1"/>
    <col min="14093" max="14093" width="1.7109375" style="4" customWidth="1"/>
    <col min="14094" max="14096" width="5.140625" style="4" bestFit="1" customWidth="1"/>
    <col min="14097" max="14097" width="1.7109375" style="4" customWidth="1"/>
    <col min="14098" max="14100" width="5.140625" style="4" bestFit="1" customWidth="1"/>
    <col min="14101" max="14101" width="1.7109375" style="4" customWidth="1"/>
    <col min="14102" max="14104" width="5.140625" style="4" bestFit="1" customWidth="1"/>
    <col min="14105" max="14105" width="1.7109375" style="4" customWidth="1"/>
    <col min="14106" max="14106" width="4.85546875" style="4" bestFit="1" customWidth="1"/>
    <col min="14107" max="14108" width="4.42578125" style="4" customWidth="1"/>
    <col min="14109" max="14109" width="8.85546875" style="4" customWidth="1"/>
    <col min="14110" max="14110" width="12" style="4" customWidth="1"/>
    <col min="14111" max="14113" width="6" style="4" customWidth="1"/>
    <col min="14114" max="14114" width="1.7109375" style="4" customWidth="1"/>
    <col min="14115" max="14115" width="6.140625" style="4" customWidth="1"/>
    <col min="14116" max="14117" width="5.140625" style="4" customWidth="1"/>
    <col min="14118" max="14118" width="1.7109375" style="4" customWidth="1"/>
    <col min="14119" max="14121" width="5" style="4" customWidth="1"/>
    <col min="14122" max="14122" width="1.7109375" style="4" customWidth="1"/>
    <col min="14123" max="14125" width="5" style="4" customWidth="1"/>
    <col min="14126" max="14126" width="1.7109375" style="4" customWidth="1"/>
    <col min="14127" max="14129" width="5" style="4" customWidth="1"/>
    <col min="14130" max="14130" width="1.7109375" style="4" customWidth="1"/>
    <col min="14131" max="14133" width="5.140625" style="4" customWidth="1"/>
    <col min="14134" max="14134" width="1.7109375" style="4" customWidth="1"/>
    <col min="14135" max="14136" width="5" style="4" customWidth="1"/>
    <col min="14137" max="14137" width="5.28515625" style="4" customWidth="1"/>
    <col min="14138" max="14336" width="11.42578125" style="4"/>
    <col min="14337" max="14337" width="16.140625" style="4" customWidth="1"/>
    <col min="14338" max="14338" width="6" style="4" customWidth="1"/>
    <col min="14339" max="14339" width="6" style="4" bestFit="1" customWidth="1"/>
    <col min="14340" max="14340" width="5.7109375" style="4" bestFit="1" customWidth="1"/>
    <col min="14341" max="14341" width="1.7109375" style="4" customWidth="1"/>
    <col min="14342" max="14342" width="6" style="4" bestFit="1" customWidth="1"/>
    <col min="14343" max="14344" width="5" style="4" customWidth="1"/>
    <col min="14345" max="14345" width="1.7109375" style="4" customWidth="1"/>
    <col min="14346" max="14348" width="5" style="4" customWidth="1"/>
    <col min="14349" max="14349" width="1.7109375" style="4" customWidth="1"/>
    <col min="14350" max="14352" width="5.140625" style="4" bestFit="1" customWidth="1"/>
    <col min="14353" max="14353" width="1.7109375" style="4" customWidth="1"/>
    <col min="14354" max="14356" width="5.140625" style="4" bestFit="1" customWidth="1"/>
    <col min="14357" max="14357" width="1.7109375" style="4" customWidth="1"/>
    <col min="14358" max="14360" width="5.140625" style="4" bestFit="1" customWidth="1"/>
    <col min="14361" max="14361" width="1.7109375" style="4" customWidth="1"/>
    <col min="14362" max="14362" width="4.85546875" style="4" bestFit="1" customWidth="1"/>
    <col min="14363" max="14364" width="4.42578125" style="4" customWidth="1"/>
    <col min="14365" max="14365" width="8.85546875" style="4" customWidth="1"/>
    <col min="14366" max="14366" width="12" style="4" customWidth="1"/>
    <col min="14367" max="14369" width="6" style="4" customWidth="1"/>
    <col min="14370" max="14370" width="1.7109375" style="4" customWidth="1"/>
    <col min="14371" max="14371" width="6.140625" style="4" customWidth="1"/>
    <col min="14372" max="14373" width="5.140625" style="4" customWidth="1"/>
    <col min="14374" max="14374" width="1.7109375" style="4" customWidth="1"/>
    <col min="14375" max="14377" width="5" style="4" customWidth="1"/>
    <col min="14378" max="14378" width="1.7109375" style="4" customWidth="1"/>
    <col min="14379" max="14381" width="5" style="4" customWidth="1"/>
    <col min="14382" max="14382" width="1.7109375" style="4" customWidth="1"/>
    <col min="14383" max="14385" width="5" style="4" customWidth="1"/>
    <col min="14386" max="14386" width="1.7109375" style="4" customWidth="1"/>
    <col min="14387" max="14389" width="5.140625" style="4" customWidth="1"/>
    <col min="14390" max="14390" width="1.7109375" style="4" customWidth="1"/>
    <col min="14391" max="14392" width="5" style="4" customWidth="1"/>
    <col min="14393" max="14393" width="5.28515625" style="4" customWidth="1"/>
    <col min="14394" max="14592" width="11.42578125" style="4"/>
    <col min="14593" max="14593" width="16.140625" style="4" customWidth="1"/>
    <col min="14594" max="14594" width="6" style="4" customWidth="1"/>
    <col min="14595" max="14595" width="6" style="4" bestFit="1" customWidth="1"/>
    <col min="14596" max="14596" width="5.7109375" style="4" bestFit="1" customWidth="1"/>
    <col min="14597" max="14597" width="1.7109375" style="4" customWidth="1"/>
    <col min="14598" max="14598" width="6" style="4" bestFit="1" customWidth="1"/>
    <col min="14599" max="14600" width="5" style="4" customWidth="1"/>
    <col min="14601" max="14601" width="1.7109375" style="4" customWidth="1"/>
    <col min="14602" max="14604" width="5" style="4" customWidth="1"/>
    <col min="14605" max="14605" width="1.7109375" style="4" customWidth="1"/>
    <col min="14606" max="14608" width="5.140625" style="4" bestFit="1" customWidth="1"/>
    <col min="14609" max="14609" width="1.7109375" style="4" customWidth="1"/>
    <col min="14610" max="14612" width="5.140625" style="4" bestFit="1" customWidth="1"/>
    <col min="14613" max="14613" width="1.7109375" style="4" customWidth="1"/>
    <col min="14614" max="14616" width="5.140625" style="4" bestFit="1" customWidth="1"/>
    <col min="14617" max="14617" width="1.7109375" style="4" customWidth="1"/>
    <col min="14618" max="14618" width="4.85546875" style="4" bestFit="1" customWidth="1"/>
    <col min="14619" max="14620" width="4.42578125" style="4" customWidth="1"/>
    <col min="14621" max="14621" width="8.85546875" style="4" customWidth="1"/>
    <col min="14622" max="14622" width="12" style="4" customWidth="1"/>
    <col min="14623" max="14625" width="6" style="4" customWidth="1"/>
    <col min="14626" max="14626" width="1.7109375" style="4" customWidth="1"/>
    <col min="14627" max="14627" width="6.140625" style="4" customWidth="1"/>
    <col min="14628" max="14629" width="5.140625" style="4" customWidth="1"/>
    <col min="14630" max="14630" width="1.7109375" style="4" customWidth="1"/>
    <col min="14631" max="14633" width="5" style="4" customWidth="1"/>
    <col min="14634" max="14634" width="1.7109375" style="4" customWidth="1"/>
    <col min="14635" max="14637" width="5" style="4" customWidth="1"/>
    <col min="14638" max="14638" width="1.7109375" style="4" customWidth="1"/>
    <col min="14639" max="14641" width="5" style="4" customWidth="1"/>
    <col min="14642" max="14642" width="1.7109375" style="4" customWidth="1"/>
    <col min="14643" max="14645" width="5.140625" style="4" customWidth="1"/>
    <col min="14646" max="14646" width="1.7109375" style="4" customWidth="1"/>
    <col min="14647" max="14648" width="5" style="4" customWidth="1"/>
    <col min="14649" max="14649" width="5.28515625" style="4" customWidth="1"/>
    <col min="14650" max="14848" width="11.42578125" style="4"/>
    <col min="14849" max="14849" width="16.140625" style="4" customWidth="1"/>
    <col min="14850" max="14850" width="6" style="4" customWidth="1"/>
    <col min="14851" max="14851" width="6" style="4" bestFit="1" customWidth="1"/>
    <col min="14852" max="14852" width="5.7109375" style="4" bestFit="1" customWidth="1"/>
    <col min="14853" max="14853" width="1.7109375" style="4" customWidth="1"/>
    <col min="14854" max="14854" width="6" style="4" bestFit="1" customWidth="1"/>
    <col min="14855" max="14856" width="5" style="4" customWidth="1"/>
    <col min="14857" max="14857" width="1.7109375" style="4" customWidth="1"/>
    <col min="14858" max="14860" width="5" style="4" customWidth="1"/>
    <col min="14861" max="14861" width="1.7109375" style="4" customWidth="1"/>
    <col min="14862" max="14864" width="5.140625" style="4" bestFit="1" customWidth="1"/>
    <col min="14865" max="14865" width="1.7109375" style="4" customWidth="1"/>
    <col min="14866" max="14868" width="5.140625" style="4" bestFit="1" customWidth="1"/>
    <col min="14869" max="14869" width="1.7109375" style="4" customWidth="1"/>
    <col min="14870" max="14872" width="5.140625" style="4" bestFit="1" customWidth="1"/>
    <col min="14873" max="14873" width="1.7109375" style="4" customWidth="1"/>
    <col min="14874" max="14874" width="4.85546875" style="4" bestFit="1" customWidth="1"/>
    <col min="14875" max="14876" width="4.42578125" style="4" customWidth="1"/>
    <col min="14877" max="14877" width="8.85546875" style="4" customWidth="1"/>
    <col min="14878" max="14878" width="12" style="4" customWidth="1"/>
    <col min="14879" max="14881" width="6" style="4" customWidth="1"/>
    <col min="14882" max="14882" width="1.7109375" style="4" customWidth="1"/>
    <col min="14883" max="14883" width="6.140625" style="4" customWidth="1"/>
    <col min="14884" max="14885" width="5.140625" style="4" customWidth="1"/>
    <col min="14886" max="14886" width="1.7109375" style="4" customWidth="1"/>
    <col min="14887" max="14889" width="5" style="4" customWidth="1"/>
    <col min="14890" max="14890" width="1.7109375" style="4" customWidth="1"/>
    <col min="14891" max="14893" width="5" style="4" customWidth="1"/>
    <col min="14894" max="14894" width="1.7109375" style="4" customWidth="1"/>
    <col min="14895" max="14897" width="5" style="4" customWidth="1"/>
    <col min="14898" max="14898" width="1.7109375" style="4" customWidth="1"/>
    <col min="14899" max="14901" width="5.140625" style="4" customWidth="1"/>
    <col min="14902" max="14902" width="1.7109375" style="4" customWidth="1"/>
    <col min="14903" max="14904" width="5" style="4" customWidth="1"/>
    <col min="14905" max="14905" width="5.28515625" style="4" customWidth="1"/>
    <col min="14906" max="15104" width="11.42578125" style="4"/>
    <col min="15105" max="15105" width="16.140625" style="4" customWidth="1"/>
    <col min="15106" max="15106" width="6" style="4" customWidth="1"/>
    <col min="15107" max="15107" width="6" style="4" bestFit="1" customWidth="1"/>
    <col min="15108" max="15108" width="5.7109375" style="4" bestFit="1" customWidth="1"/>
    <col min="15109" max="15109" width="1.7109375" style="4" customWidth="1"/>
    <col min="15110" max="15110" width="6" style="4" bestFit="1" customWidth="1"/>
    <col min="15111" max="15112" width="5" style="4" customWidth="1"/>
    <col min="15113" max="15113" width="1.7109375" style="4" customWidth="1"/>
    <col min="15114" max="15116" width="5" style="4" customWidth="1"/>
    <col min="15117" max="15117" width="1.7109375" style="4" customWidth="1"/>
    <col min="15118" max="15120" width="5.140625" style="4" bestFit="1" customWidth="1"/>
    <col min="15121" max="15121" width="1.7109375" style="4" customWidth="1"/>
    <col min="15122" max="15124" width="5.140625" style="4" bestFit="1" customWidth="1"/>
    <col min="15125" max="15125" width="1.7109375" style="4" customWidth="1"/>
    <col min="15126" max="15128" width="5.140625" style="4" bestFit="1" customWidth="1"/>
    <col min="15129" max="15129" width="1.7109375" style="4" customWidth="1"/>
    <col min="15130" max="15130" width="4.85546875" style="4" bestFit="1" customWidth="1"/>
    <col min="15131" max="15132" width="4.42578125" style="4" customWidth="1"/>
    <col min="15133" max="15133" width="8.85546875" style="4" customWidth="1"/>
    <col min="15134" max="15134" width="12" style="4" customWidth="1"/>
    <col min="15135" max="15137" width="6" style="4" customWidth="1"/>
    <col min="15138" max="15138" width="1.7109375" style="4" customWidth="1"/>
    <col min="15139" max="15139" width="6.140625" style="4" customWidth="1"/>
    <col min="15140" max="15141" width="5.140625" style="4" customWidth="1"/>
    <col min="15142" max="15142" width="1.7109375" style="4" customWidth="1"/>
    <col min="15143" max="15145" width="5" style="4" customWidth="1"/>
    <col min="15146" max="15146" width="1.7109375" style="4" customWidth="1"/>
    <col min="15147" max="15149" width="5" style="4" customWidth="1"/>
    <col min="15150" max="15150" width="1.7109375" style="4" customWidth="1"/>
    <col min="15151" max="15153" width="5" style="4" customWidth="1"/>
    <col min="15154" max="15154" width="1.7109375" style="4" customWidth="1"/>
    <col min="15155" max="15157" width="5.140625" style="4" customWidth="1"/>
    <col min="15158" max="15158" width="1.7109375" style="4" customWidth="1"/>
    <col min="15159" max="15160" width="5" style="4" customWidth="1"/>
    <col min="15161" max="15161" width="5.28515625" style="4" customWidth="1"/>
    <col min="15162" max="15360" width="11.42578125" style="4"/>
    <col min="15361" max="15361" width="16.140625" style="4" customWidth="1"/>
    <col min="15362" max="15362" width="6" style="4" customWidth="1"/>
    <col min="15363" max="15363" width="6" style="4" bestFit="1" customWidth="1"/>
    <col min="15364" max="15364" width="5.7109375" style="4" bestFit="1" customWidth="1"/>
    <col min="15365" max="15365" width="1.7109375" style="4" customWidth="1"/>
    <col min="15366" max="15366" width="6" style="4" bestFit="1" customWidth="1"/>
    <col min="15367" max="15368" width="5" style="4" customWidth="1"/>
    <col min="15369" max="15369" width="1.7109375" style="4" customWidth="1"/>
    <col min="15370" max="15372" width="5" style="4" customWidth="1"/>
    <col min="15373" max="15373" width="1.7109375" style="4" customWidth="1"/>
    <col min="15374" max="15376" width="5.140625" style="4" bestFit="1" customWidth="1"/>
    <col min="15377" max="15377" width="1.7109375" style="4" customWidth="1"/>
    <col min="15378" max="15380" width="5.140625" style="4" bestFit="1" customWidth="1"/>
    <col min="15381" max="15381" width="1.7109375" style="4" customWidth="1"/>
    <col min="15382" max="15384" width="5.140625" style="4" bestFit="1" customWidth="1"/>
    <col min="15385" max="15385" width="1.7109375" style="4" customWidth="1"/>
    <col min="15386" max="15386" width="4.85546875" style="4" bestFit="1" customWidth="1"/>
    <col min="15387" max="15388" width="4.42578125" style="4" customWidth="1"/>
    <col min="15389" max="15389" width="8.85546875" style="4" customWidth="1"/>
    <col min="15390" max="15390" width="12" style="4" customWidth="1"/>
    <col min="15391" max="15393" width="6" style="4" customWidth="1"/>
    <col min="15394" max="15394" width="1.7109375" style="4" customWidth="1"/>
    <col min="15395" max="15395" width="6.140625" style="4" customWidth="1"/>
    <col min="15396" max="15397" width="5.140625" style="4" customWidth="1"/>
    <col min="15398" max="15398" width="1.7109375" style="4" customWidth="1"/>
    <col min="15399" max="15401" width="5" style="4" customWidth="1"/>
    <col min="15402" max="15402" width="1.7109375" style="4" customWidth="1"/>
    <col min="15403" max="15405" width="5" style="4" customWidth="1"/>
    <col min="15406" max="15406" width="1.7109375" style="4" customWidth="1"/>
    <col min="15407" max="15409" width="5" style="4" customWidth="1"/>
    <col min="15410" max="15410" width="1.7109375" style="4" customWidth="1"/>
    <col min="15411" max="15413" width="5.140625" style="4" customWidth="1"/>
    <col min="15414" max="15414" width="1.7109375" style="4" customWidth="1"/>
    <col min="15415" max="15416" width="5" style="4" customWidth="1"/>
    <col min="15417" max="15417" width="5.28515625" style="4" customWidth="1"/>
    <col min="15418" max="15616" width="11.42578125" style="4"/>
    <col min="15617" max="15617" width="16.140625" style="4" customWidth="1"/>
    <col min="15618" max="15618" width="6" style="4" customWidth="1"/>
    <col min="15619" max="15619" width="6" style="4" bestFit="1" customWidth="1"/>
    <col min="15620" max="15620" width="5.7109375" style="4" bestFit="1" customWidth="1"/>
    <col min="15621" max="15621" width="1.7109375" style="4" customWidth="1"/>
    <col min="15622" max="15622" width="6" style="4" bestFit="1" customWidth="1"/>
    <col min="15623" max="15624" width="5" style="4" customWidth="1"/>
    <col min="15625" max="15625" width="1.7109375" style="4" customWidth="1"/>
    <col min="15626" max="15628" width="5" style="4" customWidth="1"/>
    <col min="15629" max="15629" width="1.7109375" style="4" customWidth="1"/>
    <col min="15630" max="15632" width="5.140625" style="4" bestFit="1" customWidth="1"/>
    <col min="15633" max="15633" width="1.7109375" style="4" customWidth="1"/>
    <col min="15634" max="15636" width="5.140625" style="4" bestFit="1" customWidth="1"/>
    <col min="15637" max="15637" width="1.7109375" style="4" customWidth="1"/>
    <col min="15638" max="15640" width="5.140625" style="4" bestFit="1" customWidth="1"/>
    <col min="15641" max="15641" width="1.7109375" style="4" customWidth="1"/>
    <col min="15642" max="15642" width="4.85546875" style="4" bestFit="1" customWidth="1"/>
    <col min="15643" max="15644" width="4.42578125" style="4" customWidth="1"/>
    <col min="15645" max="15645" width="8.85546875" style="4" customWidth="1"/>
    <col min="15646" max="15646" width="12" style="4" customWidth="1"/>
    <col min="15647" max="15649" width="6" style="4" customWidth="1"/>
    <col min="15650" max="15650" width="1.7109375" style="4" customWidth="1"/>
    <col min="15651" max="15651" width="6.140625" style="4" customWidth="1"/>
    <col min="15652" max="15653" width="5.140625" style="4" customWidth="1"/>
    <col min="15654" max="15654" width="1.7109375" style="4" customWidth="1"/>
    <col min="15655" max="15657" width="5" style="4" customWidth="1"/>
    <col min="15658" max="15658" width="1.7109375" style="4" customWidth="1"/>
    <col min="15659" max="15661" width="5" style="4" customWidth="1"/>
    <col min="15662" max="15662" width="1.7109375" style="4" customWidth="1"/>
    <col min="15663" max="15665" width="5" style="4" customWidth="1"/>
    <col min="15666" max="15666" width="1.7109375" style="4" customWidth="1"/>
    <col min="15667" max="15669" width="5.140625" style="4" customWidth="1"/>
    <col min="15670" max="15670" width="1.7109375" style="4" customWidth="1"/>
    <col min="15671" max="15672" width="5" style="4" customWidth="1"/>
    <col min="15673" max="15673" width="5.28515625" style="4" customWidth="1"/>
    <col min="15674" max="15872" width="11.42578125" style="4"/>
    <col min="15873" max="15873" width="16.140625" style="4" customWidth="1"/>
    <col min="15874" max="15874" width="6" style="4" customWidth="1"/>
    <col min="15875" max="15875" width="6" style="4" bestFit="1" customWidth="1"/>
    <col min="15876" max="15876" width="5.7109375" style="4" bestFit="1" customWidth="1"/>
    <col min="15877" max="15877" width="1.7109375" style="4" customWidth="1"/>
    <col min="15878" max="15878" width="6" style="4" bestFit="1" customWidth="1"/>
    <col min="15879" max="15880" width="5" style="4" customWidth="1"/>
    <col min="15881" max="15881" width="1.7109375" style="4" customWidth="1"/>
    <col min="15882" max="15884" width="5" style="4" customWidth="1"/>
    <col min="15885" max="15885" width="1.7109375" style="4" customWidth="1"/>
    <col min="15886" max="15888" width="5.140625" style="4" bestFit="1" customWidth="1"/>
    <col min="15889" max="15889" width="1.7109375" style="4" customWidth="1"/>
    <col min="15890" max="15892" width="5.140625" style="4" bestFit="1" customWidth="1"/>
    <col min="15893" max="15893" width="1.7109375" style="4" customWidth="1"/>
    <col min="15894" max="15896" width="5.140625" style="4" bestFit="1" customWidth="1"/>
    <col min="15897" max="15897" width="1.7109375" style="4" customWidth="1"/>
    <col min="15898" max="15898" width="4.85546875" style="4" bestFit="1" customWidth="1"/>
    <col min="15899" max="15900" width="4.42578125" style="4" customWidth="1"/>
    <col min="15901" max="15901" width="8.85546875" style="4" customWidth="1"/>
    <col min="15902" max="15902" width="12" style="4" customWidth="1"/>
    <col min="15903" max="15905" width="6" style="4" customWidth="1"/>
    <col min="15906" max="15906" width="1.7109375" style="4" customWidth="1"/>
    <col min="15907" max="15907" width="6.140625" style="4" customWidth="1"/>
    <col min="15908" max="15909" width="5.140625" style="4" customWidth="1"/>
    <col min="15910" max="15910" width="1.7109375" style="4" customWidth="1"/>
    <col min="15911" max="15913" width="5" style="4" customWidth="1"/>
    <col min="15914" max="15914" width="1.7109375" style="4" customWidth="1"/>
    <col min="15915" max="15917" width="5" style="4" customWidth="1"/>
    <col min="15918" max="15918" width="1.7109375" style="4" customWidth="1"/>
    <col min="15919" max="15921" width="5" style="4" customWidth="1"/>
    <col min="15922" max="15922" width="1.7109375" style="4" customWidth="1"/>
    <col min="15923" max="15925" width="5.140625" style="4" customWidth="1"/>
    <col min="15926" max="15926" width="1.7109375" style="4" customWidth="1"/>
    <col min="15927" max="15928" width="5" style="4" customWidth="1"/>
    <col min="15929" max="15929" width="5.28515625" style="4" customWidth="1"/>
    <col min="15930" max="16128" width="11.42578125" style="4"/>
    <col min="16129" max="16129" width="16.140625" style="4" customWidth="1"/>
    <col min="16130" max="16130" width="6" style="4" customWidth="1"/>
    <col min="16131" max="16131" width="6" style="4" bestFit="1" customWidth="1"/>
    <col min="16132" max="16132" width="5.7109375" style="4" bestFit="1" customWidth="1"/>
    <col min="16133" max="16133" width="1.7109375" style="4" customWidth="1"/>
    <col min="16134" max="16134" width="6" style="4" bestFit="1" customWidth="1"/>
    <col min="16135" max="16136" width="5" style="4" customWidth="1"/>
    <col min="16137" max="16137" width="1.7109375" style="4" customWidth="1"/>
    <col min="16138" max="16140" width="5" style="4" customWidth="1"/>
    <col min="16141" max="16141" width="1.7109375" style="4" customWidth="1"/>
    <col min="16142" max="16144" width="5.140625" style="4" bestFit="1" customWidth="1"/>
    <col min="16145" max="16145" width="1.7109375" style="4" customWidth="1"/>
    <col min="16146" max="16148" width="5.140625" style="4" bestFit="1" customWidth="1"/>
    <col min="16149" max="16149" width="1.7109375" style="4" customWidth="1"/>
    <col min="16150" max="16152" width="5.140625" style="4" bestFit="1" customWidth="1"/>
    <col min="16153" max="16153" width="1.7109375" style="4" customWidth="1"/>
    <col min="16154" max="16154" width="4.85546875" style="4" bestFit="1" customWidth="1"/>
    <col min="16155" max="16156" width="4.42578125" style="4" customWidth="1"/>
    <col min="16157" max="16157" width="8.85546875" style="4" customWidth="1"/>
    <col min="16158" max="16158" width="12" style="4" customWidth="1"/>
    <col min="16159" max="16161" width="6" style="4" customWidth="1"/>
    <col min="16162" max="16162" width="1.7109375" style="4" customWidth="1"/>
    <col min="16163" max="16163" width="6.140625" style="4" customWidth="1"/>
    <col min="16164" max="16165" width="5.140625" style="4" customWidth="1"/>
    <col min="16166" max="16166" width="1.7109375" style="4" customWidth="1"/>
    <col min="16167" max="16169" width="5" style="4" customWidth="1"/>
    <col min="16170" max="16170" width="1.7109375" style="4" customWidth="1"/>
    <col min="16171" max="16173" width="5" style="4" customWidth="1"/>
    <col min="16174" max="16174" width="1.7109375" style="4" customWidth="1"/>
    <col min="16175" max="16177" width="5" style="4" customWidth="1"/>
    <col min="16178" max="16178" width="1.7109375" style="4" customWidth="1"/>
    <col min="16179" max="16181" width="5.140625" style="4" customWidth="1"/>
    <col min="16182" max="16182" width="1.7109375" style="4" customWidth="1"/>
    <col min="16183" max="16184" width="5" style="4" customWidth="1"/>
    <col min="16185" max="16185" width="5.28515625" style="4" customWidth="1"/>
    <col min="16186" max="16384" width="11.42578125" style="4"/>
  </cols>
  <sheetData>
    <row r="1" spans="1:59" ht="14.25" customHeight="1" thickBot="1" x14ac:dyDescent="0.3">
      <c r="A1" s="318" t="s">
        <v>155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G1" s="258" t="s">
        <v>232</v>
      </c>
    </row>
    <row r="2" spans="1:59" ht="14.25" x14ac:dyDescent="0.25">
      <c r="A2" s="327" t="s">
        <v>206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D2" s="326" t="s">
        <v>99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8" t="s">
        <v>131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D3" s="326" t="s">
        <v>196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8" t="s">
        <v>133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26" t="s">
        <v>176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26" t="s">
        <v>175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3.5" thickBot="1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ht="15" customHeight="1" thickBot="1" x14ac:dyDescent="0.3">
      <c r="A8" s="309" t="s">
        <v>145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6" t="s">
        <v>145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ht="15" customHeight="1" thickBot="1" x14ac:dyDescent="0.3">
      <c r="A9" s="309"/>
      <c r="B9" s="11" t="s">
        <v>32</v>
      </c>
      <c r="C9" s="11" t="s">
        <v>33</v>
      </c>
      <c r="D9" s="11" t="s">
        <v>34</v>
      </c>
      <c r="E9" s="11"/>
      <c r="F9" s="11" t="s">
        <v>32</v>
      </c>
      <c r="G9" s="11" t="s">
        <v>33</v>
      </c>
      <c r="H9" s="11" t="s">
        <v>34</v>
      </c>
      <c r="I9" s="11"/>
      <c r="J9" s="11" t="s">
        <v>32</v>
      </c>
      <c r="K9" s="11" t="s">
        <v>33</v>
      </c>
      <c r="L9" s="11" t="s">
        <v>34</v>
      </c>
      <c r="M9" s="11"/>
      <c r="N9" s="11" t="s">
        <v>32</v>
      </c>
      <c r="O9" s="11" t="s">
        <v>33</v>
      </c>
      <c r="P9" s="11" t="s">
        <v>34</v>
      </c>
      <c r="Q9" s="11"/>
      <c r="R9" s="11" t="s">
        <v>32</v>
      </c>
      <c r="S9" s="11" t="s">
        <v>33</v>
      </c>
      <c r="T9" s="11" t="s">
        <v>34</v>
      </c>
      <c r="U9" s="11"/>
      <c r="V9" s="11" t="s">
        <v>32</v>
      </c>
      <c r="W9" s="11" t="s">
        <v>33</v>
      </c>
      <c r="X9" s="11" t="s">
        <v>34</v>
      </c>
      <c r="Y9" s="11"/>
      <c r="Z9" s="11" t="s">
        <v>32</v>
      </c>
      <c r="AA9" s="11" t="s">
        <v>33</v>
      </c>
      <c r="AB9" s="11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ht="15" customHeight="1" x14ac:dyDescent="0.25">
      <c r="A10" s="2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D10" s="148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2"/>
    </row>
    <row r="11" spans="1:59" s="26" customFormat="1" ht="15" customHeight="1" x14ac:dyDescent="0.25">
      <c r="A11" s="32" t="s">
        <v>50</v>
      </c>
      <c r="B11" s="109">
        <f>SUM(B13:B39)</f>
        <v>6534</v>
      </c>
      <c r="C11" s="109">
        <f>SUM(C13:C39)</f>
        <v>3938</v>
      </c>
      <c r="D11" s="109">
        <f>SUM(D13:D39)</f>
        <v>2596</v>
      </c>
      <c r="E11" s="109"/>
      <c r="F11" s="109">
        <f>SUM(F13:F39)</f>
        <v>1594</v>
      </c>
      <c r="G11" s="109">
        <f>SUM(G13:G39)</f>
        <v>1023</v>
      </c>
      <c r="H11" s="109">
        <f>SUM(H13:H39)</f>
        <v>571</v>
      </c>
      <c r="I11" s="109"/>
      <c r="J11" s="109">
        <f>SUM(J13:J39)</f>
        <v>1607</v>
      </c>
      <c r="K11" s="109">
        <f>SUM(K13:K39)</f>
        <v>989</v>
      </c>
      <c r="L11" s="109">
        <f>SUM(L13:L39)</f>
        <v>618</v>
      </c>
      <c r="M11" s="109"/>
      <c r="N11" s="109">
        <f>SUM(N13:N39)</f>
        <v>1333</v>
      </c>
      <c r="O11" s="109">
        <f>SUM(O13:O39)</f>
        <v>820</v>
      </c>
      <c r="P11" s="109">
        <f>SUM(P13:P39)</f>
        <v>513</v>
      </c>
      <c r="Q11" s="109"/>
      <c r="R11" s="109">
        <f>SUM(R13:R39)</f>
        <v>1338</v>
      </c>
      <c r="S11" s="109">
        <f>SUM(S13:S39)</f>
        <v>765</v>
      </c>
      <c r="T11" s="109">
        <f>SUM(T13:T39)</f>
        <v>573</v>
      </c>
      <c r="U11" s="109"/>
      <c r="V11" s="109">
        <f>SUM(V13:V39)</f>
        <v>662</v>
      </c>
      <c r="W11" s="109">
        <f>SUM(W13:W39)</f>
        <v>341</v>
      </c>
      <c r="X11" s="109">
        <f>SUM(X13:X39)</f>
        <v>321</v>
      </c>
      <c r="Y11" s="109"/>
      <c r="Z11" s="289">
        <f>SUM(Z13:Z39)</f>
        <v>0</v>
      </c>
      <c r="AA11" s="289">
        <f>SUM(AA13:AA39)</f>
        <v>0</v>
      </c>
      <c r="AB11" s="289">
        <f>SUM(AB13:AB39)</f>
        <v>0</v>
      </c>
      <c r="AD11" s="185" t="s">
        <v>50</v>
      </c>
      <c r="AE11" s="143">
        <f>SUM(AE13:AE39)</f>
        <v>34850</v>
      </c>
      <c r="AF11" s="143">
        <f>SUM(AF13:AF39)</f>
        <v>17976</v>
      </c>
      <c r="AG11" s="143">
        <f>SUM(AG13:AG39)</f>
        <v>16874</v>
      </c>
      <c r="AH11" s="143"/>
      <c r="AI11" s="143">
        <f>SUM(AI13:AI39)</f>
        <v>7203</v>
      </c>
      <c r="AJ11" s="143">
        <f>SUM(AJ13:AJ39)</f>
        <v>4190</v>
      </c>
      <c r="AK11" s="144">
        <f>+AI11-AJ11</f>
        <v>3013</v>
      </c>
      <c r="AL11" s="143"/>
      <c r="AM11" s="143">
        <f>SUM(AM13:AM39)</f>
        <v>6914</v>
      </c>
      <c r="AN11" s="143">
        <f>SUM(AN13:AN39)</f>
        <v>3719</v>
      </c>
      <c r="AO11" s="144">
        <f>+AM11-AN11</f>
        <v>3195</v>
      </c>
      <c r="AP11" s="143"/>
      <c r="AQ11" s="143">
        <f>SUM(AQ13:AQ39)</f>
        <v>6460</v>
      </c>
      <c r="AR11" s="143">
        <f>SUM(AR13:AR39)</f>
        <v>3344</v>
      </c>
      <c r="AS11" s="144">
        <f>+AQ11-AR11</f>
        <v>3116</v>
      </c>
      <c r="AT11" s="143"/>
      <c r="AU11" s="143">
        <f>SUM(AU13:AU39)</f>
        <v>8005</v>
      </c>
      <c r="AV11" s="143">
        <f>SUM(AV13:AV39)</f>
        <v>3936</v>
      </c>
      <c r="AW11" s="144">
        <f>+AU11-AV11</f>
        <v>4069</v>
      </c>
      <c r="AX11" s="143"/>
      <c r="AY11" s="143">
        <f>SUM(AY13:AY39)</f>
        <v>6268</v>
      </c>
      <c r="AZ11" s="143">
        <f>SUM(AZ13:AZ39)</f>
        <v>2787</v>
      </c>
      <c r="BA11" s="144">
        <f>+AY11-AZ11</f>
        <v>3481</v>
      </c>
      <c r="BB11" s="143"/>
      <c r="BC11" s="143">
        <f>SUM(BC13:BC39)</f>
        <v>0</v>
      </c>
      <c r="BD11" s="143">
        <f>SUM(BD13:BD39)</f>
        <v>0</v>
      </c>
      <c r="BE11" s="144">
        <f>+BC11-BD11</f>
        <v>0</v>
      </c>
    </row>
    <row r="12" spans="1:59" ht="15" customHeight="1" x14ac:dyDescent="0.25">
      <c r="A12" s="25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76"/>
      <c r="AA12" s="276"/>
      <c r="AB12" s="276"/>
      <c r="AD12" s="145"/>
      <c r="AE12" s="143"/>
      <c r="AF12" s="143"/>
      <c r="AG12" s="143"/>
      <c r="AH12" s="143"/>
      <c r="AI12" s="143"/>
      <c r="AJ12" s="143"/>
      <c r="AK12" s="190"/>
      <c r="AL12" s="143"/>
      <c r="AM12" s="143"/>
      <c r="AN12" s="143"/>
      <c r="AO12" s="190"/>
      <c r="AP12" s="143"/>
      <c r="AQ12" s="143"/>
      <c r="AR12" s="143"/>
      <c r="AS12" s="190"/>
      <c r="AT12" s="143"/>
      <c r="AU12" s="143"/>
      <c r="AV12" s="143"/>
      <c r="AW12" s="190"/>
      <c r="AX12" s="143"/>
      <c r="AY12" s="143"/>
      <c r="AZ12" s="143"/>
      <c r="BA12" s="190"/>
      <c r="BB12" s="143"/>
      <c r="BC12" s="143"/>
      <c r="BD12" s="143"/>
      <c r="BE12" s="190"/>
    </row>
    <row r="13" spans="1:59" ht="15" customHeight="1" x14ac:dyDescent="0.25">
      <c r="A13" s="4" t="s">
        <v>51</v>
      </c>
      <c r="B13" s="28">
        <v>66</v>
      </c>
      <c r="C13" s="28">
        <v>36</v>
      </c>
      <c r="D13" s="28">
        <v>30</v>
      </c>
      <c r="E13" s="28"/>
      <c r="F13" s="28">
        <v>26</v>
      </c>
      <c r="G13" s="28">
        <v>17</v>
      </c>
      <c r="H13" s="241">
        <f>+F13-G13</f>
        <v>9</v>
      </c>
      <c r="I13" s="28"/>
      <c r="J13" s="28">
        <v>10</v>
      </c>
      <c r="K13" s="28">
        <v>5</v>
      </c>
      <c r="L13" s="241">
        <f>+J13-K13</f>
        <v>5</v>
      </c>
      <c r="M13" s="28"/>
      <c r="N13" s="28">
        <v>15</v>
      </c>
      <c r="O13" s="28">
        <v>8</v>
      </c>
      <c r="P13" s="241">
        <f>+N13-O13</f>
        <v>7</v>
      </c>
      <c r="Q13" s="28"/>
      <c r="R13" s="28">
        <v>8</v>
      </c>
      <c r="S13" s="28">
        <v>4</v>
      </c>
      <c r="T13" s="241">
        <f>+R13-S13</f>
        <v>4</v>
      </c>
      <c r="U13" s="28"/>
      <c r="V13" s="28">
        <v>7</v>
      </c>
      <c r="W13" s="28">
        <v>2</v>
      </c>
      <c r="X13" s="241">
        <f>+V13-W13</f>
        <v>5</v>
      </c>
      <c r="Y13" s="28"/>
      <c r="Z13" s="276">
        <v>0</v>
      </c>
      <c r="AA13" s="276">
        <v>0</v>
      </c>
      <c r="AB13" s="279">
        <f>+Z13-AA13</f>
        <v>0</v>
      </c>
      <c r="AD13" s="145" t="s">
        <v>51</v>
      </c>
      <c r="AE13" s="146">
        <v>496</v>
      </c>
      <c r="AF13" s="146">
        <v>234</v>
      </c>
      <c r="AG13" s="146">
        <v>262</v>
      </c>
      <c r="AH13" s="146"/>
      <c r="AI13" s="146">
        <v>112</v>
      </c>
      <c r="AJ13" s="146">
        <v>64</v>
      </c>
      <c r="AK13" s="144">
        <f>+AI13-AJ13</f>
        <v>48</v>
      </c>
      <c r="AL13" s="146"/>
      <c r="AM13" s="146">
        <v>111</v>
      </c>
      <c r="AN13" s="146">
        <v>56</v>
      </c>
      <c r="AO13" s="144">
        <f>+AM13-AN13</f>
        <v>55</v>
      </c>
      <c r="AP13" s="146"/>
      <c r="AQ13" s="146">
        <v>122</v>
      </c>
      <c r="AR13" s="146">
        <v>56</v>
      </c>
      <c r="AS13" s="144">
        <f>+AQ13-AR13</f>
        <v>66</v>
      </c>
      <c r="AT13" s="146"/>
      <c r="AU13" s="146">
        <v>85</v>
      </c>
      <c r="AV13" s="146">
        <v>36</v>
      </c>
      <c r="AW13" s="144">
        <f>+AU13-AV13</f>
        <v>49</v>
      </c>
      <c r="AX13" s="146"/>
      <c r="AY13" s="146">
        <v>66</v>
      </c>
      <c r="AZ13" s="146">
        <v>22</v>
      </c>
      <c r="BA13" s="144">
        <f>+AY13-AZ13</f>
        <v>44</v>
      </c>
      <c r="BB13" s="146"/>
      <c r="BC13" s="146">
        <v>0</v>
      </c>
      <c r="BD13" s="146">
        <v>0</v>
      </c>
      <c r="BE13" s="144">
        <f>+BC13-BD13</f>
        <v>0</v>
      </c>
    </row>
    <row r="14" spans="1:59" ht="15" customHeight="1" x14ac:dyDescent="0.25">
      <c r="A14" s="4" t="s">
        <v>52</v>
      </c>
      <c r="B14" s="28">
        <v>195</v>
      </c>
      <c r="C14" s="28">
        <v>109</v>
      </c>
      <c r="D14" s="28">
        <v>86</v>
      </c>
      <c r="E14" s="28"/>
      <c r="F14" s="28">
        <v>47</v>
      </c>
      <c r="G14" s="28">
        <v>29</v>
      </c>
      <c r="H14" s="241">
        <f t="shared" ref="H14:H39" si="0">+F14-G14</f>
        <v>18</v>
      </c>
      <c r="I14" s="28"/>
      <c r="J14" s="28">
        <v>78</v>
      </c>
      <c r="K14" s="28">
        <v>47</v>
      </c>
      <c r="L14" s="241">
        <f t="shared" ref="L14:L39" si="1">+J14-K14</f>
        <v>31</v>
      </c>
      <c r="M14" s="28"/>
      <c r="N14" s="28">
        <v>24</v>
      </c>
      <c r="O14" s="28">
        <v>16</v>
      </c>
      <c r="P14" s="241">
        <f t="shared" ref="P14:P39" si="2">+N14-O14</f>
        <v>8</v>
      </c>
      <c r="Q14" s="28"/>
      <c r="R14" s="28">
        <v>37</v>
      </c>
      <c r="S14" s="28">
        <v>15</v>
      </c>
      <c r="T14" s="241">
        <f t="shared" ref="T14:T39" si="3">+R14-S14</f>
        <v>22</v>
      </c>
      <c r="U14" s="28"/>
      <c r="V14" s="28">
        <v>9</v>
      </c>
      <c r="W14" s="28">
        <v>2</v>
      </c>
      <c r="X14" s="241">
        <f t="shared" ref="X14:X39" si="4">+V14-W14</f>
        <v>7</v>
      </c>
      <c r="Y14" s="28"/>
      <c r="Z14" s="276">
        <v>0</v>
      </c>
      <c r="AA14" s="276">
        <v>0</v>
      </c>
      <c r="AB14" s="279">
        <f t="shared" ref="AB14:AB39" si="5">+Z14-AA14</f>
        <v>0</v>
      </c>
      <c r="AD14" s="145" t="s">
        <v>52</v>
      </c>
      <c r="AE14" s="146">
        <v>1367</v>
      </c>
      <c r="AF14" s="146">
        <v>659</v>
      </c>
      <c r="AG14" s="146">
        <v>708</v>
      </c>
      <c r="AH14" s="146"/>
      <c r="AI14" s="146">
        <v>365</v>
      </c>
      <c r="AJ14" s="146">
        <v>189</v>
      </c>
      <c r="AK14" s="144">
        <f t="shared" ref="AK14:AK39" si="6">+AI14-AJ14</f>
        <v>176</v>
      </c>
      <c r="AL14" s="146"/>
      <c r="AM14" s="146">
        <v>328</v>
      </c>
      <c r="AN14" s="146">
        <v>166</v>
      </c>
      <c r="AO14" s="144">
        <f t="shared" ref="AO14:AO39" si="7">+AM14-AN14</f>
        <v>162</v>
      </c>
      <c r="AP14" s="146"/>
      <c r="AQ14" s="146">
        <v>267</v>
      </c>
      <c r="AR14" s="146">
        <v>122</v>
      </c>
      <c r="AS14" s="144">
        <f t="shared" ref="AS14:AS39" si="8">+AQ14-AR14</f>
        <v>145</v>
      </c>
      <c r="AT14" s="146"/>
      <c r="AU14" s="146">
        <v>269</v>
      </c>
      <c r="AV14" s="146">
        <v>128</v>
      </c>
      <c r="AW14" s="144">
        <f t="shared" ref="AW14:AW39" si="9">+AU14-AV14</f>
        <v>141</v>
      </c>
      <c r="AX14" s="146"/>
      <c r="AY14" s="146">
        <v>138</v>
      </c>
      <c r="AZ14" s="146">
        <v>54</v>
      </c>
      <c r="BA14" s="144">
        <f t="shared" ref="BA14:BA39" si="10">+AY14-AZ14</f>
        <v>84</v>
      </c>
      <c r="BB14" s="146"/>
      <c r="BC14" s="146">
        <v>0</v>
      </c>
      <c r="BD14" s="146">
        <v>0</v>
      </c>
      <c r="BE14" s="144">
        <f t="shared" ref="BE14:BE39" si="11">+BC14-BD14</f>
        <v>0</v>
      </c>
    </row>
    <row r="15" spans="1:59" ht="15" customHeight="1" x14ac:dyDescent="0.25">
      <c r="A15" s="4" t="s">
        <v>53</v>
      </c>
      <c r="B15" s="276">
        <v>0</v>
      </c>
      <c r="C15" s="276">
        <v>0</v>
      </c>
      <c r="D15" s="276">
        <v>0</v>
      </c>
      <c r="E15" s="276"/>
      <c r="F15" s="276">
        <v>0</v>
      </c>
      <c r="G15" s="276">
        <v>0</v>
      </c>
      <c r="H15" s="279">
        <f t="shared" si="0"/>
        <v>0</v>
      </c>
      <c r="I15" s="276"/>
      <c r="J15" s="276">
        <v>0</v>
      </c>
      <c r="K15" s="276">
        <v>0</v>
      </c>
      <c r="L15" s="279">
        <f t="shared" si="1"/>
        <v>0</v>
      </c>
      <c r="M15" s="276"/>
      <c r="N15" s="276">
        <v>0</v>
      </c>
      <c r="O15" s="276">
        <v>0</v>
      </c>
      <c r="P15" s="279">
        <f t="shared" si="2"/>
        <v>0</v>
      </c>
      <c r="Q15" s="276"/>
      <c r="R15" s="276">
        <v>0</v>
      </c>
      <c r="S15" s="276">
        <v>0</v>
      </c>
      <c r="T15" s="279">
        <f t="shared" si="3"/>
        <v>0</v>
      </c>
      <c r="U15" s="276"/>
      <c r="V15" s="276">
        <v>0</v>
      </c>
      <c r="W15" s="276">
        <v>0</v>
      </c>
      <c r="X15" s="279">
        <f t="shared" si="4"/>
        <v>0</v>
      </c>
      <c r="Y15" s="276"/>
      <c r="Z15" s="276">
        <v>0</v>
      </c>
      <c r="AA15" s="276">
        <v>0</v>
      </c>
      <c r="AB15" s="279">
        <f t="shared" si="5"/>
        <v>0</v>
      </c>
      <c r="AD15" s="145" t="s">
        <v>53</v>
      </c>
      <c r="AE15" s="146"/>
      <c r="AF15" s="146"/>
      <c r="AG15" s="146"/>
      <c r="AH15" s="146"/>
      <c r="AI15" s="146"/>
      <c r="AJ15" s="146"/>
      <c r="AK15" s="144"/>
      <c r="AL15" s="146"/>
      <c r="AM15" s="146"/>
      <c r="AN15" s="146"/>
      <c r="AO15" s="144"/>
      <c r="AP15" s="146"/>
      <c r="AQ15" s="146"/>
      <c r="AR15" s="146"/>
      <c r="AS15" s="144"/>
      <c r="AT15" s="146"/>
      <c r="AU15" s="146"/>
      <c r="AV15" s="146"/>
      <c r="AW15" s="144"/>
      <c r="AX15" s="146"/>
      <c r="AY15" s="146"/>
      <c r="AZ15" s="146"/>
      <c r="BA15" s="144"/>
      <c r="BB15" s="146"/>
      <c r="BC15" s="146"/>
      <c r="BD15" s="146"/>
      <c r="BE15" s="144"/>
    </row>
    <row r="16" spans="1:59" ht="15" customHeight="1" x14ac:dyDescent="0.25">
      <c r="A16" s="4" t="s">
        <v>54</v>
      </c>
      <c r="B16" s="28">
        <v>122</v>
      </c>
      <c r="C16" s="28">
        <v>66</v>
      </c>
      <c r="D16" s="28">
        <v>56</v>
      </c>
      <c r="E16" s="28"/>
      <c r="F16" s="28">
        <v>23</v>
      </c>
      <c r="G16" s="28">
        <v>17</v>
      </c>
      <c r="H16" s="241">
        <f t="shared" si="0"/>
        <v>6</v>
      </c>
      <c r="I16" s="28"/>
      <c r="J16" s="28">
        <v>21</v>
      </c>
      <c r="K16" s="28">
        <v>13</v>
      </c>
      <c r="L16" s="241">
        <f t="shared" si="1"/>
        <v>8</v>
      </c>
      <c r="M16" s="28"/>
      <c r="N16" s="28">
        <v>28</v>
      </c>
      <c r="O16" s="28">
        <v>14</v>
      </c>
      <c r="P16" s="241">
        <f t="shared" si="2"/>
        <v>14</v>
      </c>
      <c r="Q16" s="28"/>
      <c r="R16" s="28">
        <v>39</v>
      </c>
      <c r="S16" s="28">
        <v>15</v>
      </c>
      <c r="T16" s="241">
        <f t="shared" si="3"/>
        <v>24</v>
      </c>
      <c r="U16" s="28"/>
      <c r="V16" s="28">
        <v>11</v>
      </c>
      <c r="W16" s="28">
        <v>7</v>
      </c>
      <c r="X16" s="241">
        <f t="shared" si="4"/>
        <v>4</v>
      </c>
      <c r="Y16" s="28"/>
      <c r="Z16" s="276">
        <v>0</v>
      </c>
      <c r="AA16" s="276">
        <v>0</v>
      </c>
      <c r="AB16" s="279">
        <f t="shared" si="5"/>
        <v>0</v>
      </c>
      <c r="AD16" s="145" t="s">
        <v>54</v>
      </c>
      <c r="AE16" s="146">
        <v>830</v>
      </c>
      <c r="AF16" s="146">
        <v>419</v>
      </c>
      <c r="AG16" s="146">
        <v>411</v>
      </c>
      <c r="AH16" s="146"/>
      <c r="AI16" s="146">
        <v>185</v>
      </c>
      <c r="AJ16" s="146">
        <v>109</v>
      </c>
      <c r="AK16" s="144">
        <f t="shared" si="6"/>
        <v>76</v>
      </c>
      <c r="AL16" s="146"/>
      <c r="AM16" s="146">
        <v>185</v>
      </c>
      <c r="AN16" s="146">
        <v>96</v>
      </c>
      <c r="AO16" s="144">
        <f t="shared" si="7"/>
        <v>89</v>
      </c>
      <c r="AP16" s="146"/>
      <c r="AQ16" s="146">
        <v>185</v>
      </c>
      <c r="AR16" s="146">
        <v>82</v>
      </c>
      <c r="AS16" s="144">
        <f t="shared" si="8"/>
        <v>103</v>
      </c>
      <c r="AT16" s="146"/>
      <c r="AU16" s="146">
        <v>185</v>
      </c>
      <c r="AV16" s="146">
        <v>91</v>
      </c>
      <c r="AW16" s="144">
        <f t="shared" si="9"/>
        <v>94</v>
      </c>
      <c r="AX16" s="146"/>
      <c r="AY16" s="146">
        <v>90</v>
      </c>
      <c r="AZ16" s="146">
        <v>41</v>
      </c>
      <c r="BA16" s="144">
        <f t="shared" si="10"/>
        <v>49</v>
      </c>
      <c r="BB16" s="146"/>
      <c r="BC16" s="146">
        <v>0</v>
      </c>
      <c r="BD16" s="146">
        <v>0</v>
      </c>
      <c r="BE16" s="144">
        <f t="shared" si="11"/>
        <v>0</v>
      </c>
    </row>
    <row r="17" spans="1:57" ht="15" customHeight="1" x14ac:dyDescent="0.25">
      <c r="A17" s="4" t="s">
        <v>55</v>
      </c>
      <c r="B17" s="28">
        <v>499</v>
      </c>
      <c r="C17" s="28">
        <v>281</v>
      </c>
      <c r="D17" s="28">
        <v>218</v>
      </c>
      <c r="E17" s="28"/>
      <c r="F17" s="28">
        <v>104</v>
      </c>
      <c r="G17" s="28">
        <v>63</v>
      </c>
      <c r="H17" s="241">
        <f t="shared" si="0"/>
        <v>41</v>
      </c>
      <c r="I17" s="28"/>
      <c r="J17" s="28">
        <v>118</v>
      </c>
      <c r="K17" s="28">
        <v>70</v>
      </c>
      <c r="L17" s="241">
        <f t="shared" si="1"/>
        <v>48</v>
      </c>
      <c r="M17" s="28"/>
      <c r="N17" s="28">
        <v>110</v>
      </c>
      <c r="O17" s="28">
        <v>66</v>
      </c>
      <c r="P17" s="241">
        <f t="shared" si="2"/>
        <v>44</v>
      </c>
      <c r="Q17" s="28"/>
      <c r="R17" s="28">
        <v>90</v>
      </c>
      <c r="S17" s="28">
        <v>47</v>
      </c>
      <c r="T17" s="241">
        <f t="shared" si="3"/>
        <v>43</v>
      </c>
      <c r="U17" s="28"/>
      <c r="V17" s="28">
        <v>77</v>
      </c>
      <c r="W17" s="28">
        <v>35</v>
      </c>
      <c r="X17" s="241">
        <f t="shared" si="4"/>
        <v>42</v>
      </c>
      <c r="Y17" s="28"/>
      <c r="Z17" s="276">
        <v>0</v>
      </c>
      <c r="AA17" s="276">
        <v>0</v>
      </c>
      <c r="AB17" s="279">
        <f t="shared" si="5"/>
        <v>0</v>
      </c>
      <c r="AD17" s="145" t="s">
        <v>55</v>
      </c>
      <c r="AE17" s="146">
        <v>782</v>
      </c>
      <c r="AF17" s="146">
        <v>442</v>
      </c>
      <c r="AG17" s="146">
        <v>340</v>
      </c>
      <c r="AH17" s="146"/>
      <c r="AI17" s="146">
        <v>157</v>
      </c>
      <c r="AJ17" s="146">
        <v>99</v>
      </c>
      <c r="AK17" s="144">
        <f t="shared" si="6"/>
        <v>58</v>
      </c>
      <c r="AL17" s="146"/>
      <c r="AM17" s="146">
        <v>144</v>
      </c>
      <c r="AN17" s="146">
        <v>89</v>
      </c>
      <c r="AO17" s="144">
        <f t="shared" si="7"/>
        <v>55</v>
      </c>
      <c r="AP17" s="146"/>
      <c r="AQ17" s="146">
        <v>158</v>
      </c>
      <c r="AR17" s="146">
        <v>92</v>
      </c>
      <c r="AS17" s="144">
        <f t="shared" si="8"/>
        <v>66</v>
      </c>
      <c r="AT17" s="146"/>
      <c r="AU17" s="146">
        <v>205</v>
      </c>
      <c r="AV17" s="146">
        <v>110</v>
      </c>
      <c r="AW17" s="144">
        <f t="shared" si="9"/>
        <v>95</v>
      </c>
      <c r="AX17" s="146"/>
      <c r="AY17" s="146">
        <v>118</v>
      </c>
      <c r="AZ17" s="146">
        <v>52</v>
      </c>
      <c r="BA17" s="144">
        <f t="shared" si="10"/>
        <v>66</v>
      </c>
      <c r="BB17" s="146"/>
      <c r="BC17" s="146">
        <v>0</v>
      </c>
      <c r="BD17" s="146">
        <v>0</v>
      </c>
      <c r="BE17" s="144">
        <f t="shared" si="11"/>
        <v>0</v>
      </c>
    </row>
    <row r="18" spans="1:57" ht="15" customHeight="1" x14ac:dyDescent="0.25">
      <c r="A18" s="4" t="s">
        <v>56</v>
      </c>
      <c r="B18" s="28">
        <v>1042</v>
      </c>
      <c r="C18" s="28">
        <v>648</v>
      </c>
      <c r="D18" s="28">
        <v>394</v>
      </c>
      <c r="E18" s="28"/>
      <c r="F18" s="28">
        <v>243</v>
      </c>
      <c r="G18" s="28">
        <v>170</v>
      </c>
      <c r="H18" s="241">
        <f t="shared" si="0"/>
        <v>73</v>
      </c>
      <c r="I18" s="28"/>
      <c r="J18" s="28">
        <v>259</v>
      </c>
      <c r="K18" s="28">
        <v>169</v>
      </c>
      <c r="L18" s="241">
        <f t="shared" si="1"/>
        <v>90</v>
      </c>
      <c r="M18" s="28"/>
      <c r="N18" s="28">
        <v>209</v>
      </c>
      <c r="O18" s="28">
        <v>119</v>
      </c>
      <c r="P18" s="241">
        <f t="shared" si="2"/>
        <v>90</v>
      </c>
      <c r="Q18" s="28"/>
      <c r="R18" s="28">
        <v>231</v>
      </c>
      <c r="S18" s="28">
        <v>140</v>
      </c>
      <c r="T18" s="241">
        <f t="shared" si="3"/>
        <v>91</v>
      </c>
      <c r="U18" s="28"/>
      <c r="V18" s="28">
        <v>100</v>
      </c>
      <c r="W18" s="28">
        <v>50</v>
      </c>
      <c r="X18" s="241">
        <f t="shared" si="4"/>
        <v>50</v>
      </c>
      <c r="Y18" s="28"/>
      <c r="Z18" s="276">
        <v>0</v>
      </c>
      <c r="AA18" s="276">
        <v>0</v>
      </c>
      <c r="AB18" s="279">
        <f t="shared" si="5"/>
        <v>0</v>
      </c>
      <c r="AD18" s="145" t="s">
        <v>56</v>
      </c>
      <c r="AE18" s="146">
        <v>3232</v>
      </c>
      <c r="AF18" s="146">
        <v>1739</v>
      </c>
      <c r="AG18" s="146">
        <v>1493</v>
      </c>
      <c r="AH18" s="146"/>
      <c r="AI18" s="146">
        <v>567</v>
      </c>
      <c r="AJ18" s="146">
        <v>346</v>
      </c>
      <c r="AK18" s="144">
        <f t="shared" si="6"/>
        <v>221</v>
      </c>
      <c r="AL18" s="146"/>
      <c r="AM18" s="146">
        <v>566</v>
      </c>
      <c r="AN18" s="146">
        <v>342</v>
      </c>
      <c r="AO18" s="144">
        <f t="shared" si="7"/>
        <v>224</v>
      </c>
      <c r="AP18" s="146"/>
      <c r="AQ18" s="146">
        <v>586</v>
      </c>
      <c r="AR18" s="146">
        <v>302</v>
      </c>
      <c r="AS18" s="144">
        <f t="shared" si="8"/>
        <v>284</v>
      </c>
      <c r="AT18" s="146"/>
      <c r="AU18" s="146">
        <v>838</v>
      </c>
      <c r="AV18" s="146">
        <v>441</v>
      </c>
      <c r="AW18" s="144">
        <f t="shared" si="9"/>
        <v>397</v>
      </c>
      <c r="AX18" s="146"/>
      <c r="AY18" s="146">
        <v>675</v>
      </c>
      <c r="AZ18" s="146">
        <v>308</v>
      </c>
      <c r="BA18" s="144">
        <f t="shared" si="10"/>
        <v>367</v>
      </c>
      <c r="BB18" s="146"/>
      <c r="BC18" s="146">
        <v>0</v>
      </c>
      <c r="BD18" s="146">
        <v>0</v>
      </c>
      <c r="BE18" s="144">
        <f t="shared" si="11"/>
        <v>0</v>
      </c>
    </row>
    <row r="19" spans="1:57" ht="15" customHeight="1" x14ac:dyDescent="0.25">
      <c r="A19" s="4" t="s">
        <v>57</v>
      </c>
      <c r="B19" s="276">
        <v>0</v>
      </c>
      <c r="C19" s="276">
        <v>0</v>
      </c>
      <c r="D19" s="276">
        <v>0</v>
      </c>
      <c r="E19" s="276"/>
      <c r="F19" s="276">
        <v>0</v>
      </c>
      <c r="G19" s="276">
        <v>0</v>
      </c>
      <c r="H19" s="279">
        <f t="shared" si="0"/>
        <v>0</v>
      </c>
      <c r="I19" s="276"/>
      <c r="J19" s="276">
        <v>0</v>
      </c>
      <c r="K19" s="276">
        <v>0</v>
      </c>
      <c r="L19" s="279">
        <f t="shared" si="1"/>
        <v>0</v>
      </c>
      <c r="M19" s="276"/>
      <c r="N19" s="276">
        <v>0</v>
      </c>
      <c r="O19" s="276">
        <v>0</v>
      </c>
      <c r="P19" s="279">
        <f t="shared" si="2"/>
        <v>0</v>
      </c>
      <c r="Q19" s="276"/>
      <c r="R19" s="276">
        <v>0</v>
      </c>
      <c r="S19" s="276">
        <v>0</v>
      </c>
      <c r="T19" s="279">
        <f t="shared" si="3"/>
        <v>0</v>
      </c>
      <c r="U19" s="276"/>
      <c r="V19" s="276">
        <v>0</v>
      </c>
      <c r="W19" s="276">
        <v>0</v>
      </c>
      <c r="X19" s="279">
        <f t="shared" si="4"/>
        <v>0</v>
      </c>
      <c r="Y19" s="28"/>
      <c r="Z19" s="276">
        <v>0</v>
      </c>
      <c r="AA19" s="276">
        <v>0</v>
      </c>
      <c r="AB19" s="279">
        <f t="shared" si="5"/>
        <v>0</v>
      </c>
      <c r="AD19" s="145" t="s">
        <v>57</v>
      </c>
      <c r="AE19" s="146"/>
      <c r="AF19" s="146"/>
      <c r="AG19" s="146"/>
      <c r="AH19" s="146"/>
      <c r="AI19" s="146"/>
      <c r="AJ19" s="146"/>
      <c r="AK19" s="144"/>
      <c r="AL19" s="146"/>
      <c r="AM19" s="146"/>
      <c r="AN19" s="146"/>
      <c r="AO19" s="144"/>
      <c r="AP19" s="146"/>
      <c r="AQ19" s="146"/>
      <c r="AR19" s="146"/>
      <c r="AS19" s="144"/>
      <c r="AT19" s="146"/>
      <c r="AU19" s="146"/>
      <c r="AV19" s="146"/>
      <c r="AW19" s="144"/>
      <c r="AX19" s="146"/>
      <c r="AY19" s="146"/>
      <c r="AZ19" s="146"/>
      <c r="BA19" s="144"/>
      <c r="BB19" s="146"/>
      <c r="BC19" s="146"/>
      <c r="BD19" s="146"/>
      <c r="BE19" s="144"/>
    </row>
    <row r="20" spans="1:57" ht="15" customHeight="1" x14ac:dyDescent="0.25">
      <c r="A20" s="4" t="s">
        <v>58</v>
      </c>
      <c r="B20" s="28">
        <v>456</v>
      </c>
      <c r="C20" s="28">
        <v>266</v>
      </c>
      <c r="D20" s="28">
        <v>190</v>
      </c>
      <c r="E20" s="28"/>
      <c r="F20" s="28">
        <v>149</v>
      </c>
      <c r="G20" s="28">
        <v>83</v>
      </c>
      <c r="H20" s="241">
        <f t="shared" si="0"/>
        <v>66</v>
      </c>
      <c r="I20" s="28"/>
      <c r="J20" s="28">
        <v>117</v>
      </c>
      <c r="K20" s="28">
        <v>66</v>
      </c>
      <c r="L20" s="241">
        <f t="shared" si="1"/>
        <v>51</v>
      </c>
      <c r="M20" s="28"/>
      <c r="N20" s="28">
        <v>98</v>
      </c>
      <c r="O20" s="28">
        <v>62</v>
      </c>
      <c r="P20" s="241">
        <f t="shared" si="2"/>
        <v>36</v>
      </c>
      <c r="Q20" s="28"/>
      <c r="R20" s="28">
        <v>78</v>
      </c>
      <c r="S20" s="28">
        <v>48</v>
      </c>
      <c r="T20" s="241">
        <f t="shared" si="3"/>
        <v>30</v>
      </c>
      <c r="U20" s="28"/>
      <c r="V20" s="28">
        <v>14</v>
      </c>
      <c r="W20" s="28">
        <v>7</v>
      </c>
      <c r="X20" s="241">
        <f t="shared" si="4"/>
        <v>7</v>
      </c>
      <c r="Y20" s="28"/>
      <c r="Z20" s="276">
        <v>0</v>
      </c>
      <c r="AA20" s="276">
        <v>0</v>
      </c>
      <c r="AB20" s="279">
        <f t="shared" si="5"/>
        <v>0</v>
      </c>
      <c r="AD20" s="145" t="s">
        <v>58</v>
      </c>
      <c r="AE20" s="146">
        <v>2315</v>
      </c>
      <c r="AF20" s="146">
        <v>1215</v>
      </c>
      <c r="AG20" s="146">
        <v>1100</v>
      </c>
      <c r="AH20" s="146"/>
      <c r="AI20" s="146">
        <v>627</v>
      </c>
      <c r="AJ20" s="146">
        <v>345</v>
      </c>
      <c r="AK20" s="144">
        <f t="shared" si="6"/>
        <v>282</v>
      </c>
      <c r="AL20" s="146"/>
      <c r="AM20" s="146">
        <v>584</v>
      </c>
      <c r="AN20" s="146">
        <v>313</v>
      </c>
      <c r="AO20" s="144">
        <f t="shared" si="7"/>
        <v>271</v>
      </c>
      <c r="AP20" s="146"/>
      <c r="AQ20" s="146">
        <v>392</v>
      </c>
      <c r="AR20" s="146">
        <v>209</v>
      </c>
      <c r="AS20" s="144">
        <f t="shared" si="8"/>
        <v>183</v>
      </c>
      <c r="AT20" s="146"/>
      <c r="AU20" s="146">
        <v>453</v>
      </c>
      <c r="AV20" s="146">
        <v>222</v>
      </c>
      <c r="AW20" s="144">
        <f t="shared" si="9"/>
        <v>231</v>
      </c>
      <c r="AX20" s="146"/>
      <c r="AY20" s="146">
        <v>259</v>
      </c>
      <c r="AZ20" s="146">
        <v>126</v>
      </c>
      <c r="BA20" s="144">
        <f t="shared" si="10"/>
        <v>133</v>
      </c>
      <c r="BB20" s="146"/>
      <c r="BC20" s="146">
        <v>0</v>
      </c>
      <c r="BD20" s="146">
        <v>0</v>
      </c>
      <c r="BE20" s="144">
        <f t="shared" si="11"/>
        <v>0</v>
      </c>
    </row>
    <row r="21" spans="1:57" ht="15" customHeight="1" x14ac:dyDescent="0.25">
      <c r="A21" s="4" t="s">
        <v>59</v>
      </c>
      <c r="B21" s="28">
        <v>668</v>
      </c>
      <c r="C21" s="28">
        <v>430</v>
      </c>
      <c r="D21" s="28">
        <v>238</v>
      </c>
      <c r="E21" s="28"/>
      <c r="F21" s="28">
        <v>210</v>
      </c>
      <c r="G21" s="28">
        <v>136</v>
      </c>
      <c r="H21" s="241">
        <f t="shared" si="0"/>
        <v>74</v>
      </c>
      <c r="I21" s="28"/>
      <c r="J21" s="28">
        <v>149</v>
      </c>
      <c r="K21" s="28">
        <v>87</v>
      </c>
      <c r="L21" s="241">
        <f t="shared" si="1"/>
        <v>62</v>
      </c>
      <c r="M21" s="28"/>
      <c r="N21" s="28">
        <v>158</v>
      </c>
      <c r="O21" s="28">
        <v>113</v>
      </c>
      <c r="P21" s="241">
        <f t="shared" si="2"/>
        <v>45</v>
      </c>
      <c r="Q21" s="28"/>
      <c r="R21" s="28">
        <v>102</v>
      </c>
      <c r="S21" s="28">
        <v>69</v>
      </c>
      <c r="T21" s="241">
        <f t="shared" si="3"/>
        <v>33</v>
      </c>
      <c r="U21" s="28"/>
      <c r="V21" s="28">
        <v>49</v>
      </c>
      <c r="W21" s="28">
        <v>25</v>
      </c>
      <c r="X21" s="241">
        <f t="shared" si="4"/>
        <v>24</v>
      </c>
      <c r="Y21" s="28"/>
      <c r="Z21" s="276">
        <v>0</v>
      </c>
      <c r="AA21" s="276">
        <v>0</v>
      </c>
      <c r="AB21" s="279">
        <f t="shared" si="5"/>
        <v>0</v>
      </c>
      <c r="AD21" s="145" t="s">
        <v>59</v>
      </c>
      <c r="AE21" s="146">
        <v>2745</v>
      </c>
      <c r="AF21" s="146">
        <v>1474</v>
      </c>
      <c r="AG21" s="146">
        <v>1271</v>
      </c>
      <c r="AH21" s="146"/>
      <c r="AI21" s="146">
        <v>574</v>
      </c>
      <c r="AJ21" s="146">
        <v>319</v>
      </c>
      <c r="AK21" s="144">
        <f t="shared" si="6"/>
        <v>255</v>
      </c>
      <c r="AL21" s="146"/>
      <c r="AM21" s="146">
        <v>520</v>
      </c>
      <c r="AN21" s="146">
        <v>276</v>
      </c>
      <c r="AO21" s="144">
        <f t="shared" si="7"/>
        <v>244</v>
      </c>
      <c r="AP21" s="146"/>
      <c r="AQ21" s="146">
        <v>628</v>
      </c>
      <c r="AR21" s="146">
        <v>344</v>
      </c>
      <c r="AS21" s="144">
        <f t="shared" si="8"/>
        <v>284</v>
      </c>
      <c r="AT21" s="146"/>
      <c r="AU21" s="146">
        <v>555</v>
      </c>
      <c r="AV21" s="146">
        <v>307</v>
      </c>
      <c r="AW21" s="144">
        <f t="shared" si="9"/>
        <v>248</v>
      </c>
      <c r="AX21" s="146"/>
      <c r="AY21" s="146">
        <v>468</v>
      </c>
      <c r="AZ21" s="146">
        <v>228</v>
      </c>
      <c r="BA21" s="144">
        <f t="shared" si="10"/>
        <v>240</v>
      </c>
      <c r="BB21" s="146"/>
      <c r="BC21" s="146">
        <v>0</v>
      </c>
      <c r="BD21" s="146">
        <v>0</v>
      </c>
      <c r="BE21" s="144">
        <f t="shared" si="11"/>
        <v>0</v>
      </c>
    </row>
    <row r="22" spans="1:57" ht="15" customHeight="1" x14ac:dyDescent="0.25">
      <c r="A22" s="4" t="s">
        <v>60</v>
      </c>
      <c r="B22" s="276">
        <v>0</v>
      </c>
      <c r="C22" s="276">
        <v>0</v>
      </c>
      <c r="D22" s="276">
        <v>0</v>
      </c>
      <c r="E22" s="276"/>
      <c r="F22" s="276">
        <v>0</v>
      </c>
      <c r="G22" s="276">
        <v>0</v>
      </c>
      <c r="H22" s="279">
        <f t="shared" si="0"/>
        <v>0</v>
      </c>
      <c r="I22" s="276"/>
      <c r="J22" s="276">
        <v>0</v>
      </c>
      <c r="K22" s="276">
        <v>0</v>
      </c>
      <c r="L22" s="279">
        <f t="shared" si="1"/>
        <v>0</v>
      </c>
      <c r="M22" s="276"/>
      <c r="N22" s="276">
        <v>0</v>
      </c>
      <c r="O22" s="276">
        <v>0</v>
      </c>
      <c r="P22" s="279">
        <f t="shared" si="2"/>
        <v>0</v>
      </c>
      <c r="Q22" s="276"/>
      <c r="R22" s="276">
        <v>0</v>
      </c>
      <c r="S22" s="276">
        <v>0</v>
      </c>
      <c r="T22" s="279">
        <f t="shared" si="3"/>
        <v>0</v>
      </c>
      <c r="U22" s="276"/>
      <c r="V22" s="276">
        <v>0</v>
      </c>
      <c r="W22" s="276">
        <v>0</v>
      </c>
      <c r="X22" s="279">
        <f t="shared" si="4"/>
        <v>0</v>
      </c>
      <c r="Y22" s="28"/>
      <c r="Z22" s="276">
        <v>0</v>
      </c>
      <c r="AA22" s="276">
        <v>0</v>
      </c>
      <c r="AB22" s="279">
        <f t="shared" si="5"/>
        <v>0</v>
      </c>
      <c r="AD22" s="145" t="s">
        <v>60</v>
      </c>
      <c r="AE22" s="146"/>
      <c r="AF22" s="146"/>
      <c r="AG22" s="146"/>
      <c r="AH22" s="146"/>
      <c r="AI22" s="146"/>
      <c r="AJ22" s="146"/>
      <c r="AK22" s="144"/>
      <c r="AL22" s="146"/>
      <c r="AM22" s="146"/>
      <c r="AN22" s="146"/>
      <c r="AO22" s="144"/>
      <c r="AP22" s="146"/>
      <c r="AQ22" s="146"/>
      <c r="AR22" s="146"/>
      <c r="AS22" s="144"/>
      <c r="AT22" s="146"/>
      <c r="AU22" s="146"/>
      <c r="AV22" s="146"/>
      <c r="AW22" s="144"/>
      <c r="AX22" s="146"/>
      <c r="AY22" s="146"/>
      <c r="AZ22" s="146"/>
      <c r="BA22" s="144"/>
      <c r="BB22" s="146"/>
      <c r="BC22" s="146"/>
      <c r="BD22" s="146"/>
      <c r="BE22" s="144"/>
    </row>
    <row r="23" spans="1:57" ht="15" customHeight="1" x14ac:dyDescent="0.25">
      <c r="A23" s="4" t="s">
        <v>61</v>
      </c>
      <c r="B23" s="276">
        <v>0</v>
      </c>
      <c r="C23" s="276">
        <v>0</v>
      </c>
      <c r="D23" s="276">
        <v>0</v>
      </c>
      <c r="E23" s="276"/>
      <c r="F23" s="276">
        <v>0</v>
      </c>
      <c r="G23" s="276">
        <v>0</v>
      </c>
      <c r="H23" s="279">
        <f t="shared" si="0"/>
        <v>0</v>
      </c>
      <c r="I23" s="276"/>
      <c r="J23" s="276">
        <v>0</v>
      </c>
      <c r="K23" s="276">
        <v>0</v>
      </c>
      <c r="L23" s="279">
        <f t="shared" si="1"/>
        <v>0</v>
      </c>
      <c r="M23" s="276"/>
      <c r="N23" s="276">
        <v>0</v>
      </c>
      <c r="O23" s="276">
        <v>0</v>
      </c>
      <c r="P23" s="279">
        <f t="shared" si="2"/>
        <v>0</v>
      </c>
      <c r="Q23" s="276"/>
      <c r="R23" s="276">
        <v>0</v>
      </c>
      <c r="S23" s="276">
        <v>0</v>
      </c>
      <c r="T23" s="279">
        <f t="shared" si="3"/>
        <v>0</v>
      </c>
      <c r="U23" s="276"/>
      <c r="V23" s="276">
        <v>0</v>
      </c>
      <c r="W23" s="276">
        <v>0</v>
      </c>
      <c r="X23" s="279">
        <f t="shared" si="4"/>
        <v>0</v>
      </c>
      <c r="Y23" s="28"/>
      <c r="Z23" s="276">
        <v>0</v>
      </c>
      <c r="AA23" s="276">
        <v>0</v>
      </c>
      <c r="AB23" s="279">
        <f t="shared" si="5"/>
        <v>0</v>
      </c>
      <c r="AD23" s="145" t="s">
        <v>61</v>
      </c>
      <c r="AE23" s="146"/>
      <c r="AF23" s="146"/>
      <c r="AG23" s="146"/>
      <c r="AH23" s="146"/>
      <c r="AI23" s="146"/>
      <c r="AJ23" s="146"/>
      <c r="AK23" s="144"/>
      <c r="AL23" s="146"/>
      <c r="AM23" s="146"/>
      <c r="AN23" s="146"/>
      <c r="AO23" s="144"/>
      <c r="AP23" s="146"/>
      <c r="AQ23" s="146"/>
      <c r="AR23" s="146"/>
      <c r="AS23" s="144"/>
      <c r="AT23" s="146"/>
      <c r="AU23" s="146"/>
      <c r="AV23" s="146"/>
      <c r="AW23" s="144"/>
      <c r="AX23" s="146"/>
      <c r="AY23" s="146"/>
      <c r="AZ23" s="146"/>
      <c r="BA23" s="144"/>
      <c r="BB23" s="146"/>
      <c r="BC23" s="146"/>
      <c r="BD23" s="146"/>
      <c r="BE23" s="144"/>
    </row>
    <row r="24" spans="1:57" ht="15" customHeight="1" x14ac:dyDescent="0.25">
      <c r="A24" s="93" t="s">
        <v>62</v>
      </c>
      <c r="B24" s="28">
        <v>416</v>
      </c>
      <c r="C24" s="28">
        <v>244</v>
      </c>
      <c r="D24" s="28">
        <v>172</v>
      </c>
      <c r="E24" s="28"/>
      <c r="F24" s="28">
        <v>126</v>
      </c>
      <c r="G24" s="28">
        <v>83</v>
      </c>
      <c r="H24" s="241">
        <f t="shared" si="0"/>
        <v>43</v>
      </c>
      <c r="I24" s="28"/>
      <c r="J24" s="28">
        <v>99</v>
      </c>
      <c r="K24" s="28">
        <v>53</v>
      </c>
      <c r="L24" s="241">
        <f t="shared" si="1"/>
        <v>46</v>
      </c>
      <c r="M24" s="28"/>
      <c r="N24" s="28">
        <v>73</v>
      </c>
      <c r="O24" s="28">
        <v>37</v>
      </c>
      <c r="P24" s="241">
        <f t="shared" si="2"/>
        <v>36</v>
      </c>
      <c r="Q24" s="28"/>
      <c r="R24" s="28">
        <v>78</v>
      </c>
      <c r="S24" s="28">
        <v>47</v>
      </c>
      <c r="T24" s="241">
        <f t="shared" si="3"/>
        <v>31</v>
      </c>
      <c r="U24" s="28"/>
      <c r="V24" s="28">
        <v>40</v>
      </c>
      <c r="W24" s="28">
        <v>24</v>
      </c>
      <c r="X24" s="241">
        <f t="shared" si="4"/>
        <v>16</v>
      </c>
      <c r="Y24" s="28"/>
      <c r="Z24" s="276">
        <v>0</v>
      </c>
      <c r="AA24" s="276">
        <v>0</v>
      </c>
      <c r="AB24" s="279">
        <f t="shared" si="5"/>
        <v>0</v>
      </c>
      <c r="AD24" s="186" t="s">
        <v>62</v>
      </c>
      <c r="AE24" s="146">
        <v>3211</v>
      </c>
      <c r="AF24" s="146">
        <v>1654</v>
      </c>
      <c r="AG24" s="146">
        <v>1557</v>
      </c>
      <c r="AH24" s="146"/>
      <c r="AI24" s="146">
        <v>832</v>
      </c>
      <c r="AJ24" s="146">
        <v>482</v>
      </c>
      <c r="AK24" s="144">
        <f t="shared" si="6"/>
        <v>350</v>
      </c>
      <c r="AL24" s="146"/>
      <c r="AM24" s="146">
        <v>719</v>
      </c>
      <c r="AN24" s="146">
        <v>389</v>
      </c>
      <c r="AO24" s="144">
        <f t="shared" si="7"/>
        <v>330</v>
      </c>
      <c r="AP24" s="146"/>
      <c r="AQ24" s="146">
        <v>573</v>
      </c>
      <c r="AR24" s="146">
        <v>281</v>
      </c>
      <c r="AS24" s="144">
        <f t="shared" si="8"/>
        <v>292</v>
      </c>
      <c r="AT24" s="146"/>
      <c r="AU24" s="146">
        <v>615</v>
      </c>
      <c r="AV24" s="146">
        <v>305</v>
      </c>
      <c r="AW24" s="144">
        <f t="shared" si="9"/>
        <v>310</v>
      </c>
      <c r="AX24" s="146"/>
      <c r="AY24" s="146">
        <v>472</v>
      </c>
      <c r="AZ24" s="146">
        <v>197</v>
      </c>
      <c r="BA24" s="144">
        <f t="shared" si="10"/>
        <v>275</v>
      </c>
      <c r="BB24" s="146"/>
      <c r="BC24" s="146">
        <v>0</v>
      </c>
      <c r="BD24" s="146">
        <v>0</v>
      </c>
      <c r="BE24" s="144">
        <f t="shared" si="11"/>
        <v>0</v>
      </c>
    </row>
    <row r="25" spans="1:57" ht="15" customHeight="1" x14ac:dyDescent="0.25">
      <c r="A25" s="4" t="s">
        <v>63</v>
      </c>
      <c r="B25" s="28">
        <v>118</v>
      </c>
      <c r="C25" s="28">
        <v>70</v>
      </c>
      <c r="D25" s="28">
        <v>48</v>
      </c>
      <c r="E25" s="28"/>
      <c r="F25" s="28">
        <v>21</v>
      </c>
      <c r="G25" s="28">
        <v>12</v>
      </c>
      <c r="H25" s="241">
        <f t="shared" si="0"/>
        <v>9</v>
      </c>
      <c r="I25" s="28"/>
      <c r="J25" s="28">
        <v>25</v>
      </c>
      <c r="K25" s="28">
        <v>16</v>
      </c>
      <c r="L25" s="241">
        <f t="shared" si="1"/>
        <v>9</v>
      </c>
      <c r="M25" s="28"/>
      <c r="N25" s="28">
        <v>18</v>
      </c>
      <c r="O25" s="28">
        <v>11</v>
      </c>
      <c r="P25" s="241">
        <f t="shared" si="2"/>
        <v>7</v>
      </c>
      <c r="Q25" s="28"/>
      <c r="R25" s="28">
        <v>38</v>
      </c>
      <c r="S25" s="28">
        <v>22</v>
      </c>
      <c r="T25" s="241">
        <f t="shared" si="3"/>
        <v>16</v>
      </c>
      <c r="U25" s="28"/>
      <c r="V25" s="28">
        <v>16</v>
      </c>
      <c r="W25" s="28">
        <v>9</v>
      </c>
      <c r="X25" s="241">
        <f t="shared" si="4"/>
        <v>7</v>
      </c>
      <c r="Y25" s="28"/>
      <c r="Z25" s="276">
        <v>0</v>
      </c>
      <c r="AA25" s="276">
        <v>0</v>
      </c>
      <c r="AB25" s="279">
        <f t="shared" si="5"/>
        <v>0</v>
      </c>
      <c r="AD25" s="145" t="s">
        <v>63</v>
      </c>
      <c r="AE25" s="146">
        <v>620</v>
      </c>
      <c r="AF25" s="146">
        <v>328</v>
      </c>
      <c r="AG25" s="146">
        <v>292</v>
      </c>
      <c r="AH25" s="146"/>
      <c r="AI25" s="146">
        <v>112</v>
      </c>
      <c r="AJ25" s="146">
        <v>70</v>
      </c>
      <c r="AK25" s="144">
        <f t="shared" si="6"/>
        <v>42</v>
      </c>
      <c r="AL25" s="146"/>
      <c r="AM25" s="146">
        <v>120</v>
      </c>
      <c r="AN25" s="146">
        <v>59</v>
      </c>
      <c r="AO25" s="144">
        <f t="shared" si="7"/>
        <v>61</v>
      </c>
      <c r="AP25" s="146"/>
      <c r="AQ25" s="146">
        <v>118</v>
      </c>
      <c r="AR25" s="146">
        <v>63</v>
      </c>
      <c r="AS25" s="144">
        <f t="shared" si="8"/>
        <v>55</v>
      </c>
      <c r="AT25" s="146"/>
      <c r="AU25" s="146">
        <v>150</v>
      </c>
      <c r="AV25" s="146">
        <v>73</v>
      </c>
      <c r="AW25" s="144">
        <f t="shared" si="9"/>
        <v>77</v>
      </c>
      <c r="AX25" s="146"/>
      <c r="AY25" s="146">
        <v>120</v>
      </c>
      <c r="AZ25" s="146">
        <v>63</v>
      </c>
      <c r="BA25" s="144">
        <f t="shared" si="10"/>
        <v>57</v>
      </c>
      <c r="BB25" s="146"/>
      <c r="BC25" s="146">
        <v>0</v>
      </c>
      <c r="BD25" s="146">
        <v>0</v>
      </c>
      <c r="BE25" s="144">
        <f t="shared" si="11"/>
        <v>0</v>
      </c>
    </row>
    <row r="26" spans="1:57" ht="15" customHeight="1" x14ac:dyDescent="0.25">
      <c r="A26" s="4" t="s">
        <v>64</v>
      </c>
      <c r="B26" s="28">
        <v>439</v>
      </c>
      <c r="C26" s="28">
        <v>244</v>
      </c>
      <c r="D26" s="28">
        <v>195</v>
      </c>
      <c r="E26" s="28"/>
      <c r="F26" s="28">
        <v>98</v>
      </c>
      <c r="G26" s="28">
        <v>62</v>
      </c>
      <c r="H26" s="241">
        <f t="shared" si="0"/>
        <v>36</v>
      </c>
      <c r="I26" s="28"/>
      <c r="J26" s="28">
        <v>144</v>
      </c>
      <c r="K26" s="28">
        <v>79</v>
      </c>
      <c r="L26" s="241">
        <f t="shared" si="1"/>
        <v>65</v>
      </c>
      <c r="M26" s="28"/>
      <c r="N26" s="28">
        <v>94</v>
      </c>
      <c r="O26" s="28">
        <v>49</v>
      </c>
      <c r="P26" s="241">
        <f t="shared" si="2"/>
        <v>45</v>
      </c>
      <c r="Q26" s="28"/>
      <c r="R26" s="28">
        <v>61</v>
      </c>
      <c r="S26" s="28">
        <v>29</v>
      </c>
      <c r="T26" s="241">
        <f t="shared" si="3"/>
        <v>32</v>
      </c>
      <c r="U26" s="28"/>
      <c r="V26" s="28">
        <v>42</v>
      </c>
      <c r="W26" s="28">
        <v>25</v>
      </c>
      <c r="X26" s="241">
        <f t="shared" si="4"/>
        <v>17</v>
      </c>
      <c r="Y26" s="28"/>
      <c r="Z26" s="276">
        <v>0</v>
      </c>
      <c r="AA26" s="276">
        <v>0</v>
      </c>
      <c r="AB26" s="279">
        <f t="shared" si="5"/>
        <v>0</v>
      </c>
      <c r="AD26" s="145" t="s">
        <v>64</v>
      </c>
      <c r="AE26" s="146">
        <v>2088</v>
      </c>
      <c r="AF26" s="146">
        <v>1013</v>
      </c>
      <c r="AG26" s="146">
        <v>1075</v>
      </c>
      <c r="AH26" s="146"/>
      <c r="AI26" s="146">
        <v>484</v>
      </c>
      <c r="AJ26" s="146">
        <v>266</v>
      </c>
      <c r="AK26" s="144">
        <f t="shared" si="6"/>
        <v>218</v>
      </c>
      <c r="AL26" s="146"/>
      <c r="AM26" s="146">
        <v>436</v>
      </c>
      <c r="AN26" s="146">
        <v>220</v>
      </c>
      <c r="AO26" s="144">
        <f t="shared" si="7"/>
        <v>216</v>
      </c>
      <c r="AP26" s="146"/>
      <c r="AQ26" s="146">
        <v>395</v>
      </c>
      <c r="AR26" s="146">
        <v>181</v>
      </c>
      <c r="AS26" s="144">
        <f t="shared" si="8"/>
        <v>214</v>
      </c>
      <c r="AT26" s="146"/>
      <c r="AU26" s="146">
        <v>424</v>
      </c>
      <c r="AV26" s="146">
        <v>185</v>
      </c>
      <c r="AW26" s="144">
        <f t="shared" si="9"/>
        <v>239</v>
      </c>
      <c r="AX26" s="146"/>
      <c r="AY26" s="146">
        <v>349</v>
      </c>
      <c r="AZ26" s="146">
        <v>161</v>
      </c>
      <c r="BA26" s="144">
        <f t="shared" si="10"/>
        <v>188</v>
      </c>
      <c r="BB26" s="146"/>
      <c r="BC26" s="146">
        <v>0</v>
      </c>
      <c r="BD26" s="146">
        <v>0</v>
      </c>
      <c r="BE26" s="144">
        <f t="shared" si="11"/>
        <v>0</v>
      </c>
    </row>
    <row r="27" spans="1:57" ht="15" customHeight="1" x14ac:dyDescent="0.25">
      <c r="A27" s="4" t="s">
        <v>65</v>
      </c>
      <c r="B27" s="28">
        <v>213</v>
      </c>
      <c r="C27" s="28">
        <v>139</v>
      </c>
      <c r="D27" s="28">
        <v>74</v>
      </c>
      <c r="E27" s="28"/>
      <c r="F27" s="28">
        <v>73</v>
      </c>
      <c r="G27" s="28">
        <v>46</v>
      </c>
      <c r="H27" s="241">
        <f t="shared" si="0"/>
        <v>27</v>
      </c>
      <c r="I27" s="28"/>
      <c r="J27" s="28">
        <v>52</v>
      </c>
      <c r="K27" s="28">
        <v>38</v>
      </c>
      <c r="L27" s="241">
        <f t="shared" si="1"/>
        <v>14</v>
      </c>
      <c r="M27" s="28"/>
      <c r="N27" s="28">
        <v>35</v>
      </c>
      <c r="O27" s="28">
        <v>20</v>
      </c>
      <c r="P27" s="241">
        <f t="shared" si="2"/>
        <v>15</v>
      </c>
      <c r="Q27" s="28"/>
      <c r="R27" s="28">
        <v>29</v>
      </c>
      <c r="S27" s="28">
        <v>20</v>
      </c>
      <c r="T27" s="241">
        <f t="shared" si="3"/>
        <v>9</v>
      </c>
      <c r="U27" s="28"/>
      <c r="V27" s="28">
        <v>24</v>
      </c>
      <c r="W27" s="28">
        <v>15</v>
      </c>
      <c r="X27" s="241">
        <f t="shared" si="4"/>
        <v>9</v>
      </c>
      <c r="Y27" s="28"/>
      <c r="Z27" s="276">
        <v>0</v>
      </c>
      <c r="AA27" s="276">
        <v>0</v>
      </c>
      <c r="AB27" s="279">
        <f t="shared" si="5"/>
        <v>0</v>
      </c>
      <c r="AD27" s="145" t="s">
        <v>65</v>
      </c>
      <c r="AE27" s="146">
        <v>1697</v>
      </c>
      <c r="AF27" s="146">
        <v>861</v>
      </c>
      <c r="AG27" s="146">
        <v>836</v>
      </c>
      <c r="AH27" s="146"/>
      <c r="AI27" s="146">
        <v>383</v>
      </c>
      <c r="AJ27" s="146">
        <v>229</v>
      </c>
      <c r="AK27" s="144">
        <f t="shared" si="6"/>
        <v>154</v>
      </c>
      <c r="AL27" s="146"/>
      <c r="AM27" s="146">
        <v>330</v>
      </c>
      <c r="AN27" s="146">
        <v>191</v>
      </c>
      <c r="AO27" s="144">
        <f t="shared" si="7"/>
        <v>139</v>
      </c>
      <c r="AP27" s="146"/>
      <c r="AQ27" s="146">
        <v>267</v>
      </c>
      <c r="AR27" s="146">
        <v>113</v>
      </c>
      <c r="AS27" s="144">
        <f t="shared" si="8"/>
        <v>154</v>
      </c>
      <c r="AT27" s="146"/>
      <c r="AU27" s="146">
        <v>421</v>
      </c>
      <c r="AV27" s="146">
        <v>203</v>
      </c>
      <c r="AW27" s="144">
        <f t="shared" si="9"/>
        <v>218</v>
      </c>
      <c r="AX27" s="146"/>
      <c r="AY27" s="146">
        <v>296</v>
      </c>
      <c r="AZ27" s="146">
        <v>125</v>
      </c>
      <c r="BA27" s="144">
        <f t="shared" si="10"/>
        <v>171</v>
      </c>
      <c r="BB27" s="146"/>
      <c r="BC27" s="146">
        <v>0</v>
      </c>
      <c r="BD27" s="146">
        <v>0</v>
      </c>
      <c r="BE27" s="144">
        <f t="shared" si="11"/>
        <v>0</v>
      </c>
    </row>
    <row r="28" spans="1:57" ht="15" customHeight="1" x14ac:dyDescent="0.25">
      <c r="A28" s="4" t="s">
        <v>66</v>
      </c>
      <c r="B28" s="28">
        <v>177</v>
      </c>
      <c r="C28" s="28">
        <v>107</v>
      </c>
      <c r="D28" s="28">
        <v>70</v>
      </c>
      <c r="E28" s="28"/>
      <c r="F28" s="28">
        <v>39</v>
      </c>
      <c r="G28" s="28">
        <v>25</v>
      </c>
      <c r="H28" s="241">
        <f t="shared" si="0"/>
        <v>14</v>
      </c>
      <c r="I28" s="28"/>
      <c r="J28" s="28">
        <v>37</v>
      </c>
      <c r="K28" s="28">
        <v>30</v>
      </c>
      <c r="L28" s="241">
        <f t="shared" si="1"/>
        <v>7</v>
      </c>
      <c r="M28" s="28"/>
      <c r="N28" s="28">
        <v>23</v>
      </c>
      <c r="O28" s="28">
        <v>14</v>
      </c>
      <c r="P28" s="241">
        <f t="shared" si="2"/>
        <v>9</v>
      </c>
      <c r="Q28" s="28"/>
      <c r="R28" s="28">
        <v>63</v>
      </c>
      <c r="S28" s="28">
        <v>32</v>
      </c>
      <c r="T28" s="241">
        <f t="shared" si="3"/>
        <v>31</v>
      </c>
      <c r="U28" s="28"/>
      <c r="V28" s="28">
        <v>15</v>
      </c>
      <c r="W28" s="28">
        <v>6</v>
      </c>
      <c r="X28" s="241">
        <f t="shared" si="4"/>
        <v>9</v>
      </c>
      <c r="Y28" s="28"/>
      <c r="Z28" s="276">
        <v>0</v>
      </c>
      <c r="AA28" s="276">
        <v>0</v>
      </c>
      <c r="AB28" s="279">
        <f t="shared" si="5"/>
        <v>0</v>
      </c>
      <c r="AD28" s="145" t="s">
        <v>66</v>
      </c>
      <c r="AE28" s="146">
        <v>1574</v>
      </c>
      <c r="AF28" s="146">
        <v>783</v>
      </c>
      <c r="AG28" s="146">
        <v>791</v>
      </c>
      <c r="AH28" s="146"/>
      <c r="AI28" s="146">
        <v>334</v>
      </c>
      <c r="AJ28" s="146">
        <v>197</v>
      </c>
      <c r="AK28" s="144">
        <f t="shared" si="6"/>
        <v>137</v>
      </c>
      <c r="AL28" s="146"/>
      <c r="AM28" s="146">
        <v>362</v>
      </c>
      <c r="AN28" s="146">
        <v>166</v>
      </c>
      <c r="AO28" s="144">
        <f t="shared" si="7"/>
        <v>196</v>
      </c>
      <c r="AP28" s="146"/>
      <c r="AQ28" s="146">
        <v>260</v>
      </c>
      <c r="AR28" s="146">
        <v>128</v>
      </c>
      <c r="AS28" s="144">
        <f t="shared" si="8"/>
        <v>132</v>
      </c>
      <c r="AT28" s="146"/>
      <c r="AU28" s="146">
        <v>366</v>
      </c>
      <c r="AV28" s="146">
        <v>175</v>
      </c>
      <c r="AW28" s="144">
        <f t="shared" si="9"/>
        <v>191</v>
      </c>
      <c r="AX28" s="146"/>
      <c r="AY28" s="146">
        <v>252</v>
      </c>
      <c r="AZ28" s="146">
        <v>117</v>
      </c>
      <c r="BA28" s="144">
        <f t="shared" si="10"/>
        <v>135</v>
      </c>
      <c r="BB28" s="146"/>
      <c r="BC28" s="146">
        <v>0</v>
      </c>
      <c r="BD28" s="146">
        <v>0</v>
      </c>
      <c r="BE28" s="144">
        <f t="shared" si="11"/>
        <v>0</v>
      </c>
    </row>
    <row r="29" spans="1:57" ht="15" customHeight="1" x14ac:dyDescent="0.25">
      <c r="A29" s="4" t="s">
        <v>67</v>
      </c>
      <c r="B29" s="28">
        <v>37</v>
      </c>
      <c r="C29" s="28">
        <v>21</v>
      </c>
      <c r="D29" s="28">
        <v>16</v>
      </c>
      <c r="E29" s="28"/>
      <c r="F29" s="28">
        <v>9</v>
      </c>
      <c r="G29" s="28">
        <v>6</v>
      </c>
      <c r="H29" s="241">
        <f t="shared" si="0"/>
        <v>3</v>
      </c>
      <c r="I29" s="28"/>
      <c r="J29" s="28">
        <v>5</v>
      </c>
      <c r="K29" s="28">
        <v>3</v>
      </c>
      <c r="L29" s="241">
        <f t="shared" si="1"/>
        <v>2</v>
      </c>
      <c r="M29" s="28"/>
      <c r="N29" s="28">
        <v>6</v>
      </c>
      <c r="O29" s="28">
        <v>3</v>
      </c>
      <c r="P29" s="241">
        <f t="shared" si="2"/>
        <v>3</v>
      </c>
      <c r="Q29" s="28"/>
      <c r="R29" s="28">
        <v>4</v>
      </c>
      <c r="S29" s="28">
        <v>1</v>
      </c>
      <c r="T29" s="241">
        <f t="shared" si="3"/>
        <v>3</v>
      </c>
      <c r="U29" s="28"/>
      <c r="V29" s="28">
        <v>13</v>
      </c>
      <c r="W29" s="28">
        <v>8</v>
      </c>
      <c r="X29" s="241">
        <f t="shared" si="4"/>
        <v>5</v>
      </c>
      <c r="Y29" s="28"/>
      <c r="Z29" s="276">
        <v>0</v>
      </c>
      <c r="AA29" s="276">
        <v>0</v>
      </c>
      <c r="AB29" s="279">
        <f t="shared" si="5"/>
        <v>0</v>
      </c>
      <c r="AD29" s="145" t="s">
        <v>67</v>
      </c>
      <c r="AE29" s="146">
        <v>463</v>
      </c>
      <c r="AF29" s="146">
        <v>264</v>
      </c>
      <c r="AG29" s="146">
        <v>199</v>
      </c>
      <c r="AH29" s="146"/>
      <c r="AI29" s="146">
        <v>53</v>
      </c>
      <c r="AJ29" s="146">
        <v>29</v>
      </c>
      <c r="AK29" s="144">
        <f t="shared" si="6"/>
        <v>24</v>
      </c>
      <c r="AL29" s="146"/>
      <c r="AM29" s="146">
        <v>59</v>
      </c>
      <c r="AN29" s="146">
        <v>39</v>
      </c>
      <c r="AO29" s="144">
        <f t="shared" si="7"/>
        <v>20</v>
      </c>
      <c r="AP29" s="146"/>
      <c r="AQ29" s="146">
        <v>73</v>
      </c>
      <c r="AR29" s="146">
        <v>49</v>
      </c>
      <c r="AS29" s="144">
        <f t="shared" si="8"/>
        <v>24</v>
      </c>
      <c r="AT29" s="146"/>
      <c r="AU29" s="146">
        <v>130</v>
      </c>
      <c r="AV29" s="146">
        <v>68</v>
      </c>
      <c r="AW29" s="144">
        <f t="shared" si="9"/>
        <v>62</v>
      </c>
      <c r="AX29" s="146"/>
      <c r="AY29" s="146">
        <v>148</v>
      </c>
      <c r="AZ29" s="146">
        <v>79</v>
      </c>
      <c r="BA29" s="144">
        <f t="shared" si="10"/>
        <v>69</v>
      </c>
      <c r="BB29" s="146"/>
      <c r="BC29" s="146">
        <v>0</v>
      </c>
      <c r="BD29" s="146">
        <v>0</v>
      </c>
      <c r="BE29" s="144">
        <f t="shared" si="11"/>
        <v>0</v>
      </c>
    </row>
    <row r="30" spans="1:57" ht="15" customHeight="1" x14ac:dyDescent="0.25">
      <c r="A30" s="4" t="s">
        <v>68</v>
      </c>
      <c r="B30" s="28">
        <v>35</v>
      </c>
      <c r="C30" s="28">
        <v>19</v>
      </c>
      <c r="D30" s="28">
        <v>16</v>
      </c>
      <c r="E30" s="28"/>
      <c r="F30" s="28">
        <v>9</v>
      </c>
      <c r="G30" s="28">
        <v>5</v>
      </c>
      <c r="H30" s="241">
        <f t="shared" si="0"/>
        <v>4</v>
      </c>
      <c r="I30" s="28"/>
      <c r="J30" s="28">
        <v>2</v>
      </c>
      <c r="K30" s="28">
        <v>1</v>
      </c>
      <c r="L30" s="241">
        <f t="shared" si="1"/>
        <v>1</v>
      </c>
      <c r="M30" s="28"/>
      <c r="N30" s="28">
        <v>6</v>
      </c>
      <c r="O30" s="28">
        <v>4</v>
      </c>
      <c r="P30" s="241">
        <f t="shared" si="2"/>
        <v>2</v>
      </c>
      <c r="Q30" s="28"/>
      <c r="R30" s="28">
        <v>13</v>
      </c>
      <c r="S30" s="28">
        <v>6</v>
      </c>
      <c r="T30" s="241">
        <f t="shared" si="3"/>
        <v>7</v>
      </c>
      <c r="U30" s="28"/>
      <c r="V30" s="28">
        <v>5</v>
      </c>
      <c r="W30" s="28">
        <v>3</v>
      </c>
      <c r="X30" s="241">
        <f t="shared" si="4"/>
        <v>2</v>
      </c>
      <c r="Y30" s="28"/>
      <c r="Z30" s="276">
        <v>0</v>
      </c>
      <c r="AA30" s="276">
        <v>0</v>
      </c>
      <c r="AB30" s="279">
        <f t="shared" si="5"/>
        <v>0</v>
      </c>
      <c r="AD30" s="145" t="s">
        <v>68</v>
      </c>
      <c r="AE30" s="146">
        <v>319</v>
      </c>
      <c r="AF30" s="146">
        <v>160</v>
      </c>
      <c r="AG30" s="146">
        <v>159</v>
      </c>
      <c r="AH30" s="146"/>
      <c r="AI30" s="146">
        <v>49</v>
      </c>
      <c r="AJ30" s="146">
        <v>28</v>
      </c>
      <c r="AK30" s="144">
        <f t="shared" si="6"/>
        <v>21</v>
      </c>
      <c r="AL30" s="146"/>
      <c r="AM30" s="146">
        <v>52</v>
      </c>
      <c r="AN30" s="146">
        <v>29</v>
      </c>
      <c r="AO30" s="144">
        <f t="shared" si="7"/>
        <v>23</v>
      </c>
      <c r="AP30" s="146"/>
      <c r="AQ30" s="146">
        <v>50</v>
      </c>
      <c r="AR30" s="146">
        <v>25</v>
      </c>
      <c r="AS30" s="144">
        <f t="shared" si="8"/>
        <v>25</v>
      </c>
      <c r="AT30" s="146"/>
      <c r="AU30" s="146">
        <v>82</v>
      </c>
      <c r="AV30" s="146">
        <v>41</v>
      </c>
      <c r="AW30" s="144">
        <f t="shared" si="9"/>
        <v>41</v>
      </c>
      <c r="AX30" s="146"/>
      <c r="AY30" s="146">
        <v>86</v>
      </c>
      <c r="AZ30" s="146">
        <v>37</v>
      </c>
      <c r="BA30" s="144">
        <f t="shared" si="10"/>
        <v>49</v>
      </c>
      <c r="BB30" s="146"/>
      <c r="BC30" s="146">
        <v>0</v>
      </c>
      <c r="BD30" s="146">
        <v>0</v>
      </c>
      <c r="BE30" s="144">
        <f t="shared" si="11"/>
        <v>0</v>
      </c>
    </row>
    <row r="31" spans="1:57" ht="15" customHeight="1" x14ac:dyDescent="0.25">
      <c r="A31" s="4" t="s">
        <v>69</v>
      </c>
      <c r="B31" s="28">
        <v>194</v>
      </c>
      <c r="C31" s="28">
        <v>112</v>
      </c>
      <c r="D31" s="28">
        <v>82</v>
      </c>
      <c r="E31" s="28"/>
      <c r="F31" s="28">
        <v>37</v>
      </c>
      <c r="G31" s="28">
        <v>18</v>
      </c>
      <c r="H31" s="241">
        <f t="shared" si="0"/>
        <v>19</v>
      </c>
      <c r="I31" s="28"/>
      <c r="J31" s="28">
        <v>54</v>
      </c>
      <c r="K31" s="28">
        <v>33</v>
      </c>
      <c r="L31" s="241">
        <f t="shared" si="1"/>
        <v>21</v>
      </c>
      <c r="M31" s="28"/>
      <c r="N31" s="28">
        <v>34</v>
      </c>
      <c r="O31" s="28">
        <v>19</v>
      </c>
      <c r="P31" s="241">
        <f t="shared" si="2"/>
        <v>15</v>
      </c>
      <c r="Q31" s="28"/>
      <c r="R31" s="28">
        <v>45</v>
      </c>
      <c r="S31" s="28">
        <v>27</v>
      </c>
      <c r="T31" s="241">
        <f t="shared" si="3"/>
        <v>18</v>
      </c>
      <c r="U31" s="28"/>
      <c r="V31" s="28">
        <v>24</v>
      </c>
      <c r="W31" s="28">
        <v>15</v>
      </c>
      <c r="X31" s="241">
        <f t="shared" si="4"/>
        <v>9</v>
      </c>
      <c r="Y31" s="28"/>
      <c r="Z31" s="276">
        <v>0</v>
      </c>
      <c r="AA31" s="276">
        <v>0</v>
      </c>
      <c r="AB31" s="279">
        <f t="shared" si="5"/>
        <v>0</v>
      </c>
      <c r="AD31" s="145" t="s">
        <v>69</v>
      </c>
      <c r="AE31" s="146">
        <v>778</v>
      </c>
      <c r="AF31" s="146">
        <v>399</v>
      </c>
      <c r="AG31" s="146">
        <v>379</v>
      </c>
      <c r="AH31" s="146"/>
      <c r="AI31" s="146">
        <v>128</v>
      </c>
      <c r="AJ31" s="146">
        <v>76</v>
      </c>
      <c r="AK31" s="144">
        <f t="shared" si="6"/>
        <v>52</v>
      </c>
      <c r="AL31" s="146"/>
      <c r="AM31" s="146">
        <v>134</v>
      </c>
      <c r="AN31" s="146">
        <v>77</v>
      </c>
      <c r="AO31" s="144">
        <f t="shared" si="7"/>
        <v>57</v>
      </c>
      <c r="AP31" s="146"/>
      <c r="AQ31" s="146">
        <v>130</v>
      </c>
      <c r="AR31" s="146">
        <v>63</v>
      </c>
      <c r="AS31" s="144">
        <f t="shared" si="8"/>
        <v>67</v>
      </c>
      <c r="AT31" s="146"/>
      <c r="AU31" s="146">
        <v>192</v>
      </c>
      <c r="AV31" s="146">
        <v>89</v>
      </c>
      <c r="AW31" s="144">
        <f t="shared" si="9"/>
        <v>103</v>
      </c>
      <c r="AX31" s="146"/>
      <c r="AY31" s="146">
        <v>194</v>
      </c>
      <c r="AZ31" s="146">
        <v>94</v>
      </c>
      <c r="BA31" s="144">
        <f t="shared" si="10"/>
        <v>100</v>
      </c>
      <c r="BB31" s="146"/>
      <c r="BC31" s="146">
        <v>0</v>
      </c>
      <c r="BD31" s="146">
        <v>0</v>
      </c>
      <c r="BE31" s="144">
        <f t="shared" si="11"/>
        <v>0</v>
      </c>
    </row>
    <row r="32" spans="1:57" ht="15" customHeight="1" x14ac:dyDescent="0.25">
      <c r="A32" s="4" t="s">
        <v>70</v>
      </c>
      <c r="B32" s="28">
        <v>73</v>
      </c>
      <c r="C32" s="28">
        <v>53</v>
      </c>
      <c r="D32" s="28">
        <v>20</v>
      </c>
      <c r="E32" s="28"/>
      <c r="F32" s="28">
        <v>16</v>
      </c>
      <c r="G32" s="28">
        <v>13</v>
      </c>
      <c r="H32" s="241">
        <f t="shared" si="0"/>
        <v>3</v>
      </c>
      <c r="I32" s="28"/>
      <c r="J32" s="28">
        <v>26</v>
      </c>
      <c r="K32" s="28">
        <v>20</v>
      </c>
      <c r="L32" s="241">
        <f t="shared" si="1"/>
        <v>6</v>
      </c>
      <c r="M32" s="28"/>
      <c r="N32" s="28">
        <v>13</v>
      </c>
      <c r="O32" s="28">
        <v>11</v>
      </c>
      <c r="P32" s="241">
        <f t="shared" si="2"/>
        <v>2</v>
      </c>
      <c r="Q32" s="28"/>
      <c r="R32" s="28">
        <v>12</v>
      </c>
      <c r="S32" s="28">
        <v>5</v>
      </c>
      <c r="T32" s="241">
        <f t="shared" si="3"/>
        <v>7</v>
      </c>
      <c r="U32" s="28"/>
      <c r="V32" s="28">
        <v>6</v>
      </c>
      <c r="W32" s="28">
        <v>4</v>
      </c>
      <c r="X32" s="241">
        <f t="shared" si="4"/>
        <v>2</v>
      </c>
      <c r="Y32" s="28"/>
      <c r="Z32" s="276">
        <v>0</v>
      </c>
      <c r="AA32" s="276">
        <v>0</v>
      </c>
      <c r="AB32" s="279">
        <f t="shared" si="5"/>
        <v>0</v>
      </c>
      <c r="AD32" s="145" t="s">
        <v>70</v>
      </c>
      <c r="AE32" s="146">
        <v>741</v>
      </c>
      <c r="AF32" s="146">
        <v>382</v>
      </c>
      <c r="AG32" s="146">
        <v>359</v>
      </c>
      <c r="AH32" s="146"/>
      <c r="AI32" s="146">
        <v>137</v>
      </c>
      <c r="AJ32" s="146">
        <v>82</v>
      </c>
      <c r="AK32" s="144">
        <f t="shared" si="6"/>
        <v>55</v>
      </c>
      <c r="AL32" s="146"/>
      <c r="AM32" s="146">
        <v>141</v>
      </c>
      <c r="AN32" s="146">
        <v>82</v>
      </c>
      <c r="AO32" s="144">
        <f t="shared" si="7"/>
        <v>59</v>
      </c>
      <c r="AP32" s="146"/>
      <c r="AQ32" s="146">
        <v>128</v>
      </c>
      <c r="AR32" s="146">
        <v>77</v>
      </c>
      <c r="AS32" s="144">
        <f t="shared" si="8"/>
        <v>51</v>
      </c>
      <c r="AT32" s="146"/>
      <c r="AU32" s="146">
        <v>204</v>
      </c>
      <c r="AV32" s="146">
        <v>87</v>
      </c>
      <c r="AW32" s="144">
        <f t="shared" si="9"/>
        <v>117</v>
      </c>
      <c r="AX32" s="146"/>
      <c r="AY32" s="146">
        <v>131</v>
      </c>
      <c r="AZ32" s="146">
        <v>54</v>
      </c>
      <c r="BA32" s="144">
        <f t="shared" si="10"/>
        <v>77</v>
      </c>
      <c r="BB32" s="146"/>
      <c r="BC32" s="146">
        <v>0</v>
      </c>
      <c r="BD32" s="146">
        <v>0</v>
      </c>
      <c r="BE32" s="144">
        <f t="shared" si="11"/>
        <v>0</v>
      </c>
    </row>
    <row r="33" spans="1:59" ht="15" customHeight="1" x14ac:dyDescent="0.25">
      <c r="A33" s="4" t="s">
        <v>71</v>
      </c>
      <c r="B33" s="28">
        <v>442</v>
      </c>
      <c r="C33" s="28">
        <v>275</v>
      </c>
      <c r="D33" s="28">
        <v>167</v>
      </c>
      <c r="E33" s="28"/>
      <c r="F33" s="28">
        <v>97</v>
      </c>
      <c r="G33" s="28">
        <v>61</v>
      </c>
      <c r="H33" s="241">
        <f t="shared" si="0"/>
        <v>36</v>
      </c>
      <c r="I33" s="28"/>
      <c r="J33" s="28">
        <v>91</v>
      </c>
      <c r="K33" s="28">
        <v>52</v>
      </c>
      <c r="L33" s="241">
        <f t="shared" si="1"/>
        <v>39</v>
      </c>
      <c r="M33" s="28"/>
      <c r="N33" s="28">
        <v>95</v>
      </c>
      <c r="O33" s="28">
        <v>65</v>
      </c>
      <c r="P33" s="241">
        <f t="shared" si="2"/>
        <v>30</v>
      </c>
      <c r="Q33" s="28"/>
      <c r="R33" s="28">
        <v>109</v>
      </c>
      <c r="S33" s="28">
        <v>66</v>
      </c>
      <c r="T33" s="241">
        <f t="shared" si="3"/>
        <v>43</v>
      </c>
      <c r="U33" s="28"/>
      <c r="V33" s="28">
        <v>50</v>
      </c>
      <c r="W33" s="28">
        <v>31</v>
      </c>
      <c r="X33" s="241">
        <f t="shared" si="4"/>
        <v>19</v>
      </c>
      <c r="Y33" s="28"/>
      <c r="Z33" s="276">
        <v>0</v>
      </c>
      <c r="AA33" s="276">
        <v>0</v>
      </c>
      <c r="AB33" s="279">
        <f t="shared" si="5"/>
        <v>0</v>
      </c>
      <c r="AD33" s="145" t="s">
        <v>71</v>
      </c>
      <c r="AE33" s="146">
        <v>2954</v>
      </c>
      <c r="AF33" s="146">
        <v>1600</v>
      </c>
      <c r="AG33" s="146">
        <v>1354</v>
      </c>
      <c r="AH33" s="146"/>
      <c r="AI33" s="146">
        <v>482</v>
      </c>
      <c r="AJ33" s="146">
        <v>306</v>
      </c>
      <c r="AK33" s="144">
        <f t="shared" si="6"/>
        <v>176</v>
      </c>
      <c r="AL33" s="146"/>
      <c r="AM33" s="146">
        <v>490</v>
      </c>
      <c r="AN33" s="146">
        <v>272</v>
      </c>
      <c r="AO33" s="144">
        <f t="shared" si="7"/>
        <v>218</v>
      </c>
      <c r="AP33" s="146"/>
      <c r="AQ33" s="146">
        <v>607</v>
      </c>
      <c r="AR33" s="146">
        <v>345</v>
      </c>
      <c r="AS33" s="144">
        <f t="shared" si="8"/>
        <v>262</v>
      </c>
      <c r="AT33" s="146"/>
      <c r="AU33" s="146">
        <v>690</v>
      </c>
      <c r="AV33" s="146">
        <v>360</v>
      </c>
      <c r="AW33" s="144">
        <f t="shared" si="9"/>
        <v>330</v>
      </c>
      <c r="AX33" s="146"/>
      <c r="AY33" s="146">
        <v>685</v>
      </c>
      <c r="AZ33" s="146">
        <v>317</v>
      </c>
      <c r="BA33" s="144">
        <f t="shared" si="10"/>
        <v>368</v>
      </c>
      <c r="BB33" s="146"/>
      <c r="BC33" s="146">
        <v>0</v>
      </c>
      <c r="BD33" s="146">
        <v>0</v>
      </c>
      <c r="BE33" s="144">
        <f t="shared" si="11"/>
        <v>0</v>
      </c>
    </row>
    <row r="34" spans="1:59" ht="15" customHeight="1" x14ac:dyDescent="0.25">
      <c r="A34" s="4" t="s">
        <v>72</v>
      </c>
      <c r="B34" s="28">
        <v>247</v>
      </c>
      <c r="C34" s="28">
        <v>151</v>
      </c>
      <c r="D34" s="28">
        <v>96</v>
      </c>
      <c r="E34" s="28"/>
      <c r="F34" s="28">
        <v>73</v>
      </c>
      <c r="G34" s="28">
        <v>52</v>
      </c>
      <c r="H34" s="241">
        <f t="shared" si="0"/>
        <v>21</v>
      </c>
      <c r="I34" s="28"/>
      <c r="J34" s="28">
        <v>73</v>
      </c>
      <c r="K34" s="28">
        <v>46</v>
      </c>
      <c r="L34" s="241">
        <f t="shared" si="1"/>
        <v>27</v>
      </c>
      <c r="M34" s="28"/>
      <c r="N34" s="28">
        <v>41</v>
      </c>
      <c r="O34" s="28">
        <v>23</v>
      </c>
      <c r="P34" s="241">
        <f t="shared" si="2"/>
        <v>18</v>
      </c>
      <c r="Q34" s="28"/>
      <c r="R34" s="28">
        <v>36</v>
      </c>
      <c r="S34" s="28">
        <v>18</v>
      </c>
      <c r="T34" s="241">
        <f t="shared" si="3"/>
        <v>18</v>
      </c>
      <c r="U34" s="28"/>
      <c r="V34" s="28">
        <v>24</v>
      </c>
      <c r="W34" s="28">
        <v>12</v>
      </c>
      <c r="X34" s="241">
        <f t="shared" si="4"/>
        <v>12</v>
      </c>
      <c r="Y34" s="28"/>
      <c r="Z34" s="276">
        <v>0</v>
      </c>
      <c r="AA34" s="276">
        <v>0</v>
      </c>
      <c r="AB34" s="279">
        <f t="shared" si="5"/>
        <v>0</v>
      </c>
      <c r="AD34" s="145" t="s">
        <v>72</v>
      </c>
      <c r="AE34" s="146">
        <v>1797</v>
      </c>
      <c r="AF34" s="146">
        <v>896</v>
      </c>
      <c r="AG34" s="146">
        <v>901</v>
      </c>
      <c r="AH34" s="146"/>
      <c r="AI34" s="146">
        <v>387</v>
      </c>
      <c r="AJ34" s="146">
        <v>232</v>
      </c>
      <c r="AK34" s="144">
        <f t="shared" si="6"/>
        <v>155</v>
      </c>
      <c r="AL34" s="146"/>
      <c r="AM34" s="146">
        <v>343</v>
      </c>
      <c r="AN34" s="146">
        <v>170</v>
      </c>
      <c r="AO34" s="144">
        <f t="shared" si="7"/>
        <v>173</v>
      </c>
      <c r="AP34" s="146"/>
      <c r="AQ34" s="146">
        <v>342</v>
      </c>
      <c r="AR34" s="146">
        <v>178</v>
      </c>
      <c r="AS34" s="144">
        <f t="shared" si="8"/>
        <v>164</v>
      </c>
      <c r="AT34" s="146"/>
      <c r="AU34" s="146">
        <v>412</v>
      </c>
      <c r="AV34" s="146">
        <v>183</v>
      </c>
      <c r="AW34" s="144">
        <f t="shared" si="9"/>
        <v>229</v>
      </c>
      <c r="AX34" s="146"/>
      <c r="AY34" s="146">
        <v>313</v>
      </c>
      <c r="AZ34" s="146">
        <v>133</v>
      </c>
      <c r="BA34" s="144">
        <f t="shared" si="10"/>
        <v>180</v>
      </c>
      <c r="BB34" s="146"/>
      <c r="BC34" s="146">
        <v>0</v>
      </c>
      <c r="BD34" s="146">
        <v>0</v>
      </c>
      <c r="BE34" s="144">
        <f t="shared" si="11"/>
        <v>0</v>
      </c>
    </row>
    <row r="35" spans="1:59" ht="15" customHeight="1" x14ac:dyDescent="0.25">
      <c r="A35" s="4" t="s">
        <v>73</v>
      </c>
      <c r="B35" s="28">
        <v>421</v>
      </c>
      <c r="C35" s="28">
        <v>262</v>
      </c>
      <c r="D35" s="28">
        <v>159</v>
      </c>
      <c r="E35" s="28"/>
      <c r="F35" s="28">
        <v>82</v>
      </c>
      <c r="G35" s="28">
        <v>54</v>
      </c>
      <c r="H35" s="241">
        <f t="shared" si="0"/>
        <v>28</v>
      </c>
      <c r="I35" s="28"/>
      <c r="J35" s="28">
        <v>96</v>
      </c>
      <c r="K35" s="28">
        <v>62</v>
      </c>
      <c r="L35" s="241">
        <f t="shared" si="1"/>
        <v>34</v>
      </c>
      <c r="M35" s="28"/>
      <c r="N35" s="28">
        <v>86</v>
      </c>
      <c r="O35" s="28">
        <v>56</v>
      </c>
      <c r="P35" s="241">
        <f t="shared" si="2"/>
        <v>30</v>
      </c>
      <c r="Q35" s="28"/>
      <c r="R35" s="28">
        <v>107</v>
      </c>
      <c r="S35" s="28">
        <v>61</v>
      </c>
      <c r="T35" s="241">
        <f t="shared" si="3"/>
        <v>46</v>
      </c>
      <c r="U35" s="28"/>
      <c r="V35" s="28">
        <v>50</v>
      </c>
      <c r="W35" s="28">
        <v>29</v>
      </c>
      <c r="X35" s="241">
        <f t="shared" si="4"/>
        <v>21</v>
      </c>
      <c r="Y35" s="28"/>
      <c r="Z35" s="276">
        <v>0</v>
      </c>
      <c r="AA35" s="276">
        <v>0</v>
      </c>
      <c r="AB35" s="279">
        <f t="shared" si="5"/>
        <v>0</v>
      </c>
      <c r="AD35" s="145" t="s">
        <v>73</v>
      </c>
      <c r="AE35" s="146">
        <v>2019</v>
      </c>
      <c r="AF35" s="146">
        <v>1067</v>
      </c>
      <c r="AG35" s="146">
        <v>952</v>
      </c>
      <c r="AH35" s="146"/>
      <c r="AI35" s="146">
        <v>399</v>
      </c>
      <c r="AJ35" s="146">
        <v>246</v>
      </c>
      <c r="AK35" s="144">
        <f t="shared" si="6"/>
        <v>153</v>
      </c>
      <c r="AL35" s="146"/>
      <c r="AM35" s="146">
        <v>383</v>
      </c>
      <c r="AN35" s="146">
        <v>219</v>
      </c>
      <c r="AO35" s="144">
        <f t="shared" si="7"/>
        <v>164</v>
      </c>
      <c r="AP35" s="146"/>
      <c r="AQ35" s="146">
        <v>358</v>
      </c>
      <c r="AR35" s="146">
        <v>203</v>
      </c>
      <c r="AS35" s="144">
        <f t="shared" si="8"/>
        <v>155</v>
      </c>
      <c r="AT35" s="146"/>
      <c r="AU35" s="146">
        <v>522</v>
      </c>
      <c r="AV35" s="146">
        <v>246</v>
      </c>
      <c r="AW35" s="144">
        <f t="shared" si="9"/>
        <v>276</v>
      </c>
      <c r="AX35" s="146"/>
      <c r="AY35" s="146">
        <v>357</v>
      </c>
      <c r="AZ35" s="146">
        <v>153</v>
      </c>
      <c r="BA35" s="144">
        <f t="shared" si="10"/>
        <v>204</v>
      </c>
      <c r="BB35" s="146"/>
      <c r="BC35" s="146">
        <v>0</v>
      </c>
      <c r="BD35" s="146">
        <v>0</v>
      </c>
      <c r="BE35" s="144">
        <f t="shared" si="11"/>
        <v>0</v>
      </c>
    </row>
    <row r="36" spans="1:59" ht="15" customHeight="1" x14ac:dyDescent="0.25">
      <c r="A36" s="4" t="s">
        <v>74</v>
      </c>
      <c r="B36" s="276">
        <v>0</v>
      </c>
      <c r="C36" s="276">
        <v>0</v>
      </c>
      <c r="D36" s="276">
        <v>0</v>
      </c>
      <c r="E36" s="276"/>
      <c r="F36" s="276">
        <v>0</v>
      </c>
      <c r="G36" s="276">
        <v>0</v>
      </c>
      <c r="H36" s="279">
        <f t="shared" si="0"/>
        <v>0</v>
      </c>
      <c r="I36" s="276"/>
      <c r="J36" s="276">
        <v>0</v>
      </c>
      <c r="K36" s="276">
        <v>0</v>
      </c>
      <c r="L36" s="279">
        <f t="shared" si="1"/>
        <v>0</v>
      </c>
      <c r="M36" s="276"/>
      <c r="N36" s="276">
        <v>0</v>
      </c>
      <c r="O36" s="276">
        <v>0</v>
      </c>
      <c r="P36" s="279">
        <f t="shared" si="2"/>
        <v>0</v>
      </c>
      <c r="Q36" s="276"/>
      <c r="R36" s="276">
        <v>0</v>
      </c>
      <c r="S36" s="276">
        <v>0</v>
      </c>
      <c r="T36" s="279">
        <f t="shared" si="3"/>
        <v>0</v>
      </c>
      <c r="U36" s="276"/>
      <c r="V36" s="276">
        <v>0</v>
      </c>
      <c r="W36" s="276">
        <v>0</v>
      </c>
      <c r="X36" s="279">
        <f t="shared" si="4"/>
        <v>0</v>
      </c>
      <c r="Y36" s="28"/>
      <c r="Z36" s="276">
        <v>0</v>
      </c>
      <c r="AA36" s="276">
        <v>0</v>
      </c>
      <c r="AB36" s="279">
        <f t="shared" si="5"/>
        <v>0</v>
      </c>
      <c r="AD36" s="145" t="s">
        <v>74</v>
      </c>
      <c r="AE36" s="146"/>
      <c r="AF36" s="146"/>
      <c r="AG36" s="146"/>
      <c r="AH36" s="146"/>
      <c r="AI36" s="146"/>
      <c r="AJ36" s="146"/>
      <c r="AK36" s="144"/>
      <c r="AL36" s="146"/>
      <c r="AM36" s="146"/>
      <c r="AN36" s="146"/>
      <c r="AO36" s="144"/>
      <c r="AP36" s="146"/>
      <c r="AQ36" s="146"/>
      <c r="AR36" s="146"/>
      <c r="AS36" s="144"/>
      <c r="AT36" s="146"/>
      <c r="AU36" s="146"/>
      <c r="AV36" s="146"/>
      <c r="AW36" s="144"/>
      <c r="AX36" s="146"/>
      <c r="AY36" s="146"/>
      <c r="AZ36" s="146"/>
      <c r="BA36" s="144"/>
      <c r="BB36" s="146"/>
      <c r="BC36" s="146"/>
      <c r="BD36" s="146"/>
      <c r="BE36" s="144"/>
    </row>
    <row r="37" spans="1:59" ht="15" customHeight="1" x14ac:dyDescent="0.25">
      <c r="A37" s="4" t="s">
        <v>75</v>
      </c>
      <c r="B37" s="28">
        <v>473</v>
      </c>
      <c r="C37" s="28">
        <v>282</v>
      </c>
      <c r="D37" s="28">
        <v>191</v>
      </c>
      <c r="E37" s="28"/>
      <c r="F37" s="28">
        <v>65</v>
      </c>
      <c r="G37" s="28">
        <v>39</v>
      </c>
      <c r="H37" s="241">
        <f t="shared" si="0"/>
        <v>26</v>
      </c>
      <c r="I37" s="28"/>
      <c r="J37" s="28">
        <v>112</v>
      </c>
      <c r="K37" s="28">
        <v>71</v>
      </c>
      <c r="L37" s="241">
        <f t="shared" si="1"/>
        <v>41</v>
      </c>
      <c r="M37" s="28"/>
      <c r="N37" s="28">
        <v>128</v>
      </c>
      <c r="O37" s="28">
        <v>85</v>
      </c>
      <c r="P37" s="241">
        <f t="shared" si="2"/>
        <v>43</v>
      </c>
      <c r="Q37" s="28"/>
      <c r="R37" s="28">
        <v>121</v>
      </c>
      <c r="S37" s="28">
        <v>69</v>
      </c>
      <c r="T37" s="241">
        <f t="shared" si="3"/>
        <v>52</v>
      </c>
      <c r="U37" s="28"/>
      <c r="V37" s="28">
        <v>47</v>
      </c>
      <c r="W37" s="28">
        <v>18</v>
      </c>
      <c r="X37" s="241">
        <f t="shared" si="4"/>
        <v>29</v>
      </c>
      <c r="Y37" s="28"/>
      <c r="Z37" s="276">
        <v>0</v>
      </c>
      <c r="AA37" s="276">
        <v>0</v>
      </c>
      <c r="AB37" s="279">
        <f t="shared" si="5"/>
        <v>0</v>
      </c>
      <c r="AD37" s="145" t="s">
        <v>75</v>
      </c>
      <c r="AE37" s="146">
        <v>2729</v>
      </c>
      <c r="AF37" s="146">
        <v>1312</v>
      </c>
      <c r="AG37" s="146">
        <v>1417</v>
      </c>
      <c r="AH37" s="146"/>
      <c r="AI37" s="146">
        <v>554</v>
      </c>
      <c r="AJ37" s="146">
        <v>299</v>
      </c>
      <c r="AK37" s="144">
        <f t="shared" si="6"/>
        <v>255</v>
      </c>
      <c r="AL37" s="146"/>
      <c r="AM37" s="146">
        <v>553</v>
      </c>
      <c r="AN37" s="146">
        <v>272</v>
      </c>
      <c r="AO37" s="144">
        <f t="shared" si="7"/>
        <v>281</v>
      </c>
      <c r="AP37" s="146"/>
      <c r="AQ37" s="146">
        <v>471</v>
      </c>
      <c r="AR37" s="146">
        <v>249</v>
      </c>
      <c r="AS37" s="144">
        <f t="shared" si="8"/>
        <v>222</v>
      </c>
      <c r="AT37" s="146"/>
      <c r="AU37" s="146">
        <v>654</v>
      </c>
      <c r="AV37" s="146">
        <v>298</v>
      </c>
      <c r="AW37" s="144">
        <f t="shared" si="9"/>
        <v>356</v>
      </c>
      <c r="AX37" s="146"/>
      <c r="AY37" s="146">
        <v>497</v>
      </c>
      <c r="AZ37" s="146">
        <v>194</v>
      </c>
      <c r="BA37" s="144">
        <f t="shared" si="10"/>
        <v>303</v>
      </c>
      <c r="BB37" s="146"/>
      <c r="BC37" s="146">
        <v>0</v>
      </c>
      <c r="BD37" s="146">
        <v>0</v>
      </c>
      <c r="BE37" s="144">
        <f t="shared" si="11"/>
        <v>0</v>
      </c>
    </row>
    <row r="38" spans="1:59" ht="15" customHeight="1" x14ac:dyDescent="0.25">
      <c r="A38" s="4" t="s">
        <v>76</v>
      </c>
      <c r="B38" s="28">
        <v>164</v>
      </c>
      <c r="C38" s="28">
        <v>97</v>
      </c>
      <c r="D38" s="28">
        <v>67</v>
      </c>
      <c r="E38" s="28"/>
      <c r="F38" s="28">
        <v>37</v>
      </c>
      <c r="G38" s="28">
        <v>27</v>
      </c>
      <c r="H38" s="241">
        <f t="shared" si="0"/>
        <v>10</v>
      </c>
      <c r="I38" s="28"/>
      <c r="J38" s="28">
        <v>38</v>
      </c>
      <c r="K38" s="28">
        <v>27</v>
      </c>
      <c r="L38" s="241">
        <f t="shared" si="1"/>
        <v>11</v>
      </c>
      <c r="M38" s="28"/>
      <c r="N38" s="28">
        <v>34</v>
      </c>
      <c r="O38" s="28">
        <v>20</v>
      </c>
      <c r="P38" s="241">
        <f t="shared" si="2"/>
        <v>14</v>
      </c>
      <c r="Q38" s="28"/>
      <c r="R38" s="28">
        <v>28</v>
      </c>
      <c r="S38" s="28">
        <v>17</v>
      </c>
      <c r="T38" s="241">
        <f t="shared" si="3"/>
        <v>11</v>
      </c>
      <c r="U38" s="28"/>
      <c r="V38" s="28">
        <v>27</v>
      </c>
      <c r="W38" s="28">
        <v>6</v>
      </c>
      <c r="X38" s="241">
        <f t="shared" si="4"/>
        <v>21</v>
      </c>
      <c r="Y38" s="28"/>
      <c r="Z38" s="276">
        <v>0</v>
      </c>
      <c r="AA38" s="276">
        <v>0</v>
      </c>
      <c r="AB38" s="279">
        <f t="shared" si="5"/>
        <v>0</v>
      </c>
      <c r="AD38" s="145" t="s">
        <v>76</v>
      </c>
      <c r="AE38" s="146">
        <v>1890</v>
      </c>
      <c r="AF38" s="146">
        <v>955</v>
      </c>
      <c r="AG38" s="146">
        <v>935</v>
      </c>
      <c r="AH38" s="146"/>
      <c r="AI38" s="146">
        <v>239</v>
      </c>
      <c r="AJ38" s="146">
        <v>149</v>
      </c>
      <c r="AK38" s="144">
        <f t="shared" si="6"/>
        <v>90</v>
      </c>
      <c r="AL38" s="146"/>
      <c r="AM38" s="146">
        <v>323</v>
      </c>
      <c r="AN38" s="146">
        <v>177</v>
      </c>
      <c r="AO38" s="144">
        <f t="shared" si="7"/>
        <v>146</v>
      </c>
      <c r="AP38" s="146"/>
      <c r="AQ38" s="146">
        <v>313</v>
      </c>
      <c r="AR38" s="146">
        <v>161</v>
      </c>
      <c r="AS38" s="144">
        <f t="shared" si="8"/>
        <v>152</v>
      </c>
      <c r="AT38" s="146"/>
      <c r="AU38" s="146">
        <v>510</v>
      </c>
      <c r="AV38" s="146">
        <v>261</v>
      </c>
      <c r="AW38" s="144">
        <f t="shared" si="9"/>
        <v>249</v>
      </c>
      <c r="AX38" s="146"/>
      <c r="AY38" s="146">
        <v>505</v>
      </c>
      <c r="AZ38" s="146">
        <v>207</v>
      </c>
      <c r="BA38" s="144">
        <f t="shared" si="10"/>
        <v>298</v>
      </c>
      <c r="BB38" s="146"/>
      <c r="BC38" s="146">
        <v>0</v>
      </c>
      <c r="BD38" s="146">
        <v>0</v>
      </c>
      <c r="BE38" s="144">
        <f t="shared" si="11"/>
        <v>0</v>
      </c>
    </row>
    <row r="39" spans="1:59" ht="15" customHeight="1" thickBot="1" x14ac:dyDescent="0.3">
      <c r="A39" s="54" t="s">
        <v>77</v>
      </c>
      <c r="B39" s="29">
        <v>37</v>
      </c>
      <c r="C39" s="29">
        <v>26</v>
      </c>
      <c r="D39" s="29">
        <v>11</v>
      </c>
      <c r="E39" s="29"/>
      <c r="F39" s="29">
        <v>10</v>
      </c>
      <c r="G39" s="29">
        <v>5</v>
      </c>
      <c r="H39" s="29">
        <f t="shared" si="0"/>
        <v>5</v>
      </c>
      <c r="I39" s="29"/>
      <c r="J39" s="29">
        <v>1</v>
      </c>
      <c r="K39" s="29">
        <v>1</v>
      </c>
      <c r="L39" s="29">
        <f t="shared" si="1"/>
        <v>0</v>
      </c>
      <c r="M39" s="29"/>
      <c r="N39" s="29">
        <v>5</v>
      </c>
      <c r="O39" s="29">
        <v>5</v>
      </c>
      <c r="P39" s="29">
        <f t="shared" si="2"/>
        <v>0</v>
      </c>
      <c r="Q39" s="29"/>
      <c r="R39" s="29">
        <v>9</v>
      </c>
      <c r="S39" s="29">
        <v>7</v>
      </c>
      <c r="T39" s="29">
        <f t="shared" si="3"/>
        <v>2</v>
      </c>
      <c r="U39" s="29"/>
      <c r="V39" s="29">
        <v>12</v>
      </c>
      <c r="W39" s="29">
        <v>8</v>
      </c>
      <c r="X39" s="29">
        <f t="shared" si="4"/>
        <v>4</v>
      </c>
      <c r="Y39" s="29"/>
      <c r="Z39" s="280">
        <v>0</v>
      </c>
      <c r="AA39" s="280">
        <v>0</v>
      </c>
      <c r="AB39" s="280">
        <f t="shared" si="5"/>
        <v>0</v>
      </c>
      <c r="AD39" s="149" t="s">
        <v>77</v>
      </c>
      <c r="AE39" s="150">
        <v>203</v>
      </c>
      <c r="AF39" s="150">
        <v>120</v>
      </c>
      <c r="AG39" s="150">
        <v>83</v>
      </c>
      <c r="AH39" s="150"/>
      <c r="AI39" s="150">
        <v>43</v>
      </c>
      <c r="AJ39" s="150">
        <v>28</v>
      </c>
      <c r="AK39" s="151">
        <f t="shared" si="6"/>
        <v>15</v>
      </c>
      <c r="AL39" s="150"/>
      <c r="AM39" s="150">
        <v>31</v>
      </c>
      <c r="AN39" s="150">
        <v>19</v>
      </c>
      <c r="AO39" s="151">
        <f t="shared" si="7"/>
        <v>12</v>
      </c>
      <c r="AP39" s="150"/>
      <c r="AQ39" s="150">
        <v>37</v>
      </c>
      <c r="AR39" s="150">
        <v>21</v>
      </c>
      <c r="AS39" s="151">
        <f t="shared" si="8"/>
        <v>16</v>
      </c>
      <c r="AT39" s="150"/>
      <c r="AU39" s="150">
        <v>43</v>
      </c>
      <c r="AV39" s="150">
        <v>27</v>
      </c>
      <c r="AW39" s="151">
        <f t="shared" si="9"/>
        <v>16</v>
      </c>
      <c r="AX39" s="150"/>
      <c r="AY39" s="150">
        <v>49</v>
      </c>
      <c r="AZ39" s="150">
        <v>25</v>
      </c>
      <c r="BA39" s="151">
        <f t="shared" si="10"/>
        <v>24</v>
      </c>
      <c r="BB39" s="150"/>
      <c r="BC39" s="150">
        <v>0</v>
      </c>
      <c r="BD39" s="150">
        <v>0</v>
      </c>
      <c r="BE39" s="151">
        <f t="shared" si="11"/>
        <v>0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6.5" customHeight="1" thickBot="1" x14ac:dyDescent="0.3">
      <c r="A42" s="24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4.25" customHeight="1" thickBot="1" x14ac:dyDescent="0.3">
      <c r="A43" s="316" t="s">
        <v>162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x14ac:dyDescent="0.25">
      <c r="A44" s="316" t="s">
        <v>207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9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</row>
    <row r="45" spans="1:59" ht="14.25" x14ac:dyDescent="0.25">
      <c r="A45" s="316" t="s">
        <v>31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9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</row>
    <row r="46" spans="1:59" ht="14.25" x14ac:dyDescent="0.25">
      <c r="A46" s="316" t="s">
        <v>49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9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</row>
    <row r="47" spans="1:59" ht="14.25" x14ac:dyDescent="0.25">
      <c r="A47" s="316" t="s">
        <v>141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9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</row>
    <row r="48" spans="1:59" ht="14.25" x14ac:dyDescent="0.25">
      <c r="A48" s="316" t="s">
        <v>129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D48" s="9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</row>
    <row r="49" spans="1:57" ht="13.5" thickBot="1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D49" s="9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</row>
    <row r="50" spans="1:57" ht="15" customHeight="1" thickBot="1" x14ac:dyDescent="0.3">
      <c r="A50" s="309" t="s">
        <v>145</v>
      </c>
      <c r="B50" s="311" t="s">
        <v>11</v>
      </c>
      <c r="C50" s="311"/>
      <c r="D50" s="311"/>
      <c r="E50" s="8"/>
      <c r="F50" s="311" t="s">
        <v>22</v>
      </c>
      <c r="G50" s="311"/>
      <c r="H50" s="311"/>
      <c r="I50" s="8"/>
      <c r="J50" s="311" t="s">
        <v>23</v>
      </c>
      <c r="K50" s="311"/>
      <c r="L50" s="311"/>
      <c r="M50" s="8"/>
      <c r="N50" s="311" t="s">
        <v>24</v>
      </c>
      <c r="O50" s="311"/>
      <c r="P50" s="311"/>
      <c r="Q50" s="8"/>
      <c r="R50" s="311" t="s">
        <v>25</v>
      </c>
      <c r="S50" s="311"/>
      <c r="T50" s="311"/>
      <c r="U50" s="8"/>
      <c r="V50" s="311" t="s">
        <v>26</v>
      </c>
      <c r="W50" s="311"/>
      <c r="X50" s="311"/>
      <c r="Y50" s="8"/>
      <c r="Z50" s="311" t="s">
        <v>27</v>
      </c>
      <c r="AA50" s="311"/>
      <c r="AB50" s="311"/>
      <c r="AD50" s="9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</row>
    <row r="51" spans="1:57" ht="15" customHeight="1" thickBot="1" x14ac:dyDescent="0.3">
      <c r="A51" s="309"/>
      <c r="B51" s="11" t="s">
        <v>32</v>
      </c>
      <c r="C51" s="11" t="s">
        <v>33</v>
      </c>
      <c r="D51" s="11" t="s">
        <v>34</v>
      </c>
      <c r="E51" s="11"/>
      <c r="F51" s="11" t="s">
        <v>32</v>
      </c>
      <c r="G51" s="11" t="s">
        <v>33</v>
      </c>
      <c r="H51" s="11" t="s">
        <v>34</v>
      </c>
      <c r="I51" s="11"/>
      <c r="J51" s="11" t="s">
        <v>32</v>
      </c>
      <c r="K51" s="11" t="s">
        <v>33</v>
      </c>
      <c r="L51" s="11" t="s">
        <v>34</v>
      </c>
      <c r="M51" s="11"/>
      <c r="N51" s="11" t="s">
        <v>32</v>
      </c>
      <c r="O51" s="11" t="s">
        <v>33</v>
      </c>
      <c r="P51" s="11" t="s">
        <v>34</v>
      </c>
      <c r="Q51" s="11"/>
      <c r="R51" s="11" t="s">
        <v>32</v>
      </c>
      <c r="S51" s="11" t="s">
        <v>33</v>
      </c>
      <c r="T51" s="11" t="s">
        <v>34</v>
      </c>
      <c r="U51" s="11"/>
      <c r="V51" s="11" t="s">
        <v>32</v>
      </c>
      <c r="W51" s="11" t="s">
        <v>33</v>
      </c>
      <c r="X51" s="11" t="s">
        <v>34</v>
      </c>
      <c r="Y51" s="11"/>
      <c r="Z51" s="11" t="s">
        <v>32</v>
      </c>
      <c r="AA51" s="11" t="s">
        <v>33</v>
      </c>
      <c r="AB51" s="11" t="s">
        <v>34</v>
      </c>
      <c r="AD51" s="9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</row>
    <row r="52" spans="1:57" ht="15" customHeight="1" x14ac:dyDescent="0.25">
      <c r="A52" s="2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D52" s="9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"/>
    </row>
    <row r="53" spans="1:57" s="26" customFormat="1" ht="15" customHeight="1" x14ac:dyDescent="0.25">
      <c r="A53" s="32" t="s">
        <v>50</v>
      </c>
      <c r="B53" s="75">
        <f>+B11/AE11*100</f>
        <v>18.748923959827835</v>
      </c>
      <c r="C53" s="75">
        <f>+C11/AF11*100</f>
        <v>21.906987093902984</v>
      </c>
      <c r="D53" s="75">
        <f>+D11/AG11*100</f>
        <v>15.384615384615385</v>
      </c>
      <c r="E53" s="110"/>
      <c r="F53" s="75">
        <f>+F11/AI11*100</f>
        <v>22.129668193808136</v>
      </c>
      <c r="G53" s="75">
        <f>+G11/AJ11*100</f>
        <v>24.415274463007162</v>
      </c>
      <c r="H53" s="75">
        <f>+H11/AK11*100</f>
        <v>18.95121141719217</v>
      </c>
      <c r="I53" s="110"/>
      <c r="J53" s="75">
        <f>+J11/AM11*100</f>
        <v>23.242695979172691</v>
      </c>
      <c r="K53" s="75">
        <f>+K11/AN11*100</f>
        <v>26.593170207044903</v>
      </c>
      <c r="L53" s="75">
        <f>+L11/AO11*100</f>
        <v>19.342723004694836</v>
      </c>
      <c r="M53" s="110"/>
      <c r="N53" s="75">
        <f>+N11/AQ11*100</f>
        <v>20.634674922600617</v>
      </c>
      <c r="O53" s="75">
        <f>+O11/AR11*100</f>
        <v>24.52153110047847</v>
      </c>
      <c r="P53" s="75">
        <f>+P11/AS11*100</f>
        <v>16.463414634146343</v>
      </c>
      <c r="Q53" s="110"/>
      <c r="R53" s="75">
        <f>+R11/AU11*100</f>
        <v>16.714553404122423</v>
      </c>
      <c r="S53" s="75">
        <f>+S11/AV11*100</f>
        <v>19.435975609756099</v>
      </c>
      <c r="T53" s="75">
        <f>+T11/AW11*100</f>
        <v>14.082084050135169</v>
      </c>
      <c r="U53" s="110"/>
      <c r="V53" s="75">
        <f>+V11/AY11*100</f>
        <v>10.561582641991066</v>
      </c>
      <c r="W53" s="75">
        <f>+W11/AZ11*100</f>
        <v>12.235378543236456</v>
      </c>
      <c r="X53" s="75">
        <f>+X11/BA11*100</f>
        <v>9.2214880781384672</v>
      </c>
      <c r="Y53" s="110"/>
      <c r="Z53" s="75" t="s">
        <v>8</v>
      </c>
      <c r="AA53" s="75" t="s">
        <v>8</v>
      </c>
      <c r="AB53" s="75" t="s">
        <v>8</v>
      </c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</row>
    <row r="54" spans="1:57" ht="15" customHeight="1" x14ac:dyDescent="0.25">
      <c r="A54" s="25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D54" s="9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"/>
    </row>
    <row r="55" spans="1:57" ht="15" customHeight="1" x14ac:dyDescent="0.25">
      <c r="A55" s="4" t="s">
        <v>51</v>
      </c>
      <c r="B55" s="86">
        <f>+B13/AE13*100</f>
        <v>13.306451612903224</v>
      </c>
      <c r="C55" s="86">
        <f>+C13/AF13*100</f>
        <v>15.384615384615385</v>
      </c>
      <c r="D55" s="86">
        <f>+D13/AG13*100</f>
        <v>11.450381679389313</v>
      </c>
      <c r="E55" s="114"/>
      <c r="F55" s="86">
        <f>+F13/AI13*100</f>
        <v>23.214285714285715</v>
      </c>
      <c r="G55" s="86">
        <f>+G13/AJ13*100</f>
        <v>26.5625</v>
      </c>
      <c r="H55" s="86">
        <f>+H13/AK13*100</f>
        <v>18.75</v>
      </c>
      <c r="I55" s="114"/>
      <c r="J55" s="86">
        <f>+J13/AM13*100</f>
        <v>9.0090090090090094</v>
      </c>
      <c r="K55" s="86">
        <f>+K13/AN13*100</f>
        <v>8.9285714285714288</v>
      </c>
      <c r="L55" s="86">
        <f>+L13/AO13*100</f>
        <v>9.0909090909090917</v>
      </c>
      <c r="M55" s="114"/>
      <c r="N55" s="86">
        <f>+N13/AQ13*100</f>
        <v>12.295081967213115</v>
      </c>
      <c r="O55" s="86">
        <f>+O13/AR13*100</f>
        <v>14.285714285714285</v>
      </c>
      <c r="P55" s="86">
        <f>+P13/AS13*100</f>
        <v>10.606060606060606</v>
      </c>
      <c r="Q55" s="114"/>
      <c r="R55" s="86">
        <f>+R13/AU13*100</f>
        <v>9.4117647058823533</v>
      </c>
      <c r="S55" s="86">
        <f>+S13/AV13*100</f>
        <v>11.111111111111111</v>
      </c>
      <c r="T55" s="86">
        <f>+T13/AW13*100</f>
        <v>8.1632653061224492</v>
      </c>
      <c r="U55" s="114"/>
      <c r="V55" s="86">
        <f>+V13/AY13*100</f>
        <v>10.606060606060606</v>
      </c>
      <c r="W55" s="86">
        <f>+W13/AZ13*100</f>
        <v>9.0909090909090917</v>
      </c>
      <c r="X55" s="86">
        <f>+X13/BA13*100</f>
        <v>11.363636363636363</v>
      </c>
      <c r="Y55" s="114"/>
      <c r="Z55" s="86" t="s">
        <v>8</v>
      </c>
      <c r="AA55" s="86" t="s">
        <v>8</v>
      </c>
      <c r="AB55" s="86" t="s">
        <v>8</v>
      </c>
      <c r="AD55" s="9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"/>
    </row>
    <row r="56" spans="1:57" ht="15" customHeight="1" x14ac:dyDescent="0.25">
      <c r="A56" s="4" t="s">
        <v>52</v>
      </c>
      <c r="B56" s="86">
        <f t="shared" ref="B56:D56" si="12">+B14/AE14*100</f>
        <v>14.264813460131675</v>
      </c>
      <c r="C56" s="86">
        <f t="shared" si="12"/>
        <v>16.540212443095601</v>
      </c>
      <c r="D56" s="86">
        <f t="shared" si="12"/>
        <v>12.146892655367232</v>
      </c>
      <c r="E56" s="114"/>
      <c r="F56" s="86">
        <f t="shared" ref="F56:H56" si="13">+F14/AI14*100</f>
        <v>12.876712328767123</v>
      </c>
      <c r="G56" s="86">
        <f t="shared" si="13"/>
        <v>15.343915343915343</v>
      </c>
      <c r="H56" s="86">
        <f t="shared" si="13"/>
        <v>10.227272727272728</v>
      </c>
      <c r="I56" s="114"/>
      <c r="J56" s="86">
        <f t="shared" ref="J56:L56" si="14">+J14/AM14*100</f>
        <v>23.780487804878049</v>
      </c>
      <c r="K56" s="86">
        <f t="shared" si="14"/>
        <v>28.313253012048197</v>
      </c>
      <c r="L56" s="86">
        <f t="shared" si="14"/>
        <v>19.1358024691358</v>
      </c>
      <c r="M56" s="114"/>
      <c r="N56" s="86">
        <f t="shared" ref="N56:P56" si="15">+N14/AQ14*100</f>
        <v>8.9887640449438209</v>
      </c>
      <c r="O56" s="86">
        <f t="shared" si="15"/>
        <v>13.114754098360656</v>
      </c>
      <c r="P56" s="86">
        <f t="shared" si="15"/>
        <v>5.5172413793103452</v>
      </c>
      <c r="Q56" s="114"/>
      <c r="R56" s="86">
        <f t="shared" ref="R56:T56" si="16">+R14/AU14*100</f>
        <v>13.754646840148698</v>
      </c>
      <c r="S56" s="86">
        <f t="shared" si="16"/>
        <v>11.71875</v>
      </c>
      <c r="T56" s="86">
        <f t="shared" si="16"/>
        <v>15.602836879432624</v>
      </c>
      <c r="U56" s="114"/>
      <c r="V56" s="86">
        <f t="shared" ref="V56:X56" si="17">+V14/AY14*100</f>
        <v>6.5217391304347823</v>
      </c>
      <c r="W56" s="86">
        <f t="shared" si="17"/>
        <v>3.7037037037037033</v>
      </c>
      <c r="X56" s="86">
        <f t="shared" si="17"/>
        <v>8.3333333333333321</v>
      </c>
      <c r="Y56" s="114"/>
      <c r="Z56" s="86" t="s">
        <v>8</v>
      </c>
      <c r="AA56" s="86" t="s">
        <v>8</v>
      </c>
      <c r="AB56" s="86" t="s">
        <v>8</v>
      </c>
      <c r="AD56" s="9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"/>
    </row>
    <row r="57" spans="1:57" ht="15" customHeight="1" x14ac:dyDescent="0.25">
      <c r="A57" s="4" t="s">
        <v>53</v>
      </c>
      <c r="B57" s="86" t="s">
        <v>8</v>
      </c>
      <c r="C57" s="86" t="s">
        <v>8</v>
      </c>
      <c r="D57" s="86" t="s">
        <v>8</v>
      </c>
      <c r="E57" s="114"/>
      <c r="F57" s="86" t="s">
        <v>8</v>
      </c>
      <c r="G57" s="86" t="s">
        <v>8</v>
      </c>
      <c r="H57" s="86" t="s">
        <v>8</v>
      </c>
      <c r="I57" s="114"/>
      <c r="J57" s="86" t="s">
        <v>8</v>
      </c>
      <c r="K57" s="86" t="s">
        <v>8</v>
      </c>
      <c r="L57" s="86" t="s">
        <v>8</v>
      </c>
      <c r="M57" s="114"/>
      <c r="N57" s="86" t="s">
        <v>8</v>
      </c>
      <c r="O57" s="86" t="s">
        <v>8</v>
      </c>
      <c r="P57" s="86" t="s">
        <v>8</v>
      </c>
      <c r="Q57" s="114"/>
      <c r="R57" s="86" t="s">
        <v>8</v>
      </c>
      <c r="S57" s="86" t="s">
        <v>8</v>
      </c>
      <c r="T57" s="86" t="s">
        <v>8</v>
      </c>
      <c r="U57" s="114"/>
      <c r="V57" s="86" t="s">
        <v>8</v>
      </c>
      <c r="W57" s="86" t="s">
        <v>8</v>
      </c>
      <c r="X57" s="86" t="s">
        <v>8</v>
      </c>
      <c r="Y57" s="114"/>
      <c r="Z57" s="86" t="s">
        <v>8</v>
      </c>
      <c r="AA57" s="86" t="s">
        <v>8</v>
      </c>
      <c r="AB57" s="86" t="s">
        <v>8</v>
      </c>
      <c r="AD57" s="9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"/>
    </row>
    <row r="58" spans="1:57" ht="15" customHeight="1" x14ac:dyDescent="0.25">
      <c r="A58" s="4" t="s">
        <v>54</v>
      </c>
      <c r="B58" s="86">
        <f t="shared" ref="B58:D58" si="18">+B16/AE16*100</f>
        <v>14.698795180722893</v>
      </c>
      <c r="C58" s="86">
        <f t="shared" si="18"/>
        <v>15.751789976133651</v>
      </c>
      <c r="D58" s="86">
        <f t="shared" si="18"/>
        <v>13.625304136253041</v>
      </c>
      <c r="E58" s="114"/>
      <c r="F58" s="86">
        <f t="shared" ref="F58:H58" si="19">+F16/AI16*100</f>
        <v>12.432432432432433</v>
      </c>
      <c r="G58" s="86">
        <f t="shared" si="19"/>
        <v>15.596330275229359</v>
      </c>
      <c r="H58" s="86">
        <f t="shared" si="19"/>
        <v>7.8947368421052628</v>
      </c>
      <c r="I58" s="114"/>
      <c r="J58" s="86">
        <f t="shared" ref="J58:L58" si="20">+J16/AM16*100</f>
        <v>11.351351351351353</v>
      </c>
      <c r="K58" s="86">
        <f t="shared" si="20"/>
        <v>13.541666666666666</v>
      </c>
      <c r="L58" s="86">
        <f t="shared" si="20"/>
        <v>8.9887640449438209</v>
      </c>
      <c r="M58" s="114"/>
      <c r="N58" s="86">
        <f t="shared" ref="N58:P58" si="21">+N16/AQ16*100</f>
        <v>15.135135135135137</v>
      </c>
      <c r="O58" s="86">
        <f t="shared" si="21"/>
        <v>17.073170731707318</v>
      </c>
      <c r="P58" s="86">
        <f t="shared" si="21"/>
        <v>13.592233009708737</v>
      </c>
      <c r="Q58" s="114"/>
      <c r="R58" s="86">
        <f t="shared" ref="R58:T58" si="22">+R16/AU16*100</f>
        <v>21.081081081081081</v>
      </c>
      <c r="S58" s="86">
        <f t="shared" si="22"/>
        <v>16.483516483516482</v>
      </c>
      <c r="T58" s="86">
        <f t="shared" si="22"/>
        <v>25.531914893617021</v>
      </c>
      <c r="U58" s="114"/>
      <c r="V58" s="86">
        <f t="shared" ref="V58:X58" si="23">+V16/AY16*100</f>
        <v>12.222222222222221</v>
      </c>
      <c r="W58" s="86">
        <f t="shared" si="23"/>
        <v>17.073170731707318</v>
      </c>
      <c r="X58" s="86">
        <f t="shared" si="23"/>
        <v>8.1632653061224492</v>
      </c>
      <c r="Y58" s="114"/>
      <c r="Z58" s="86" t="s">
        <v>8</v>
      </c>
      <c r="AA58" s="86" t="s">
        <v>8</v>
      </c>
      <c r="AB58" s="86" t="s">
        <v>8</v>
      </c>
      <c r="AD58" s="9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"/>
    </row>
    <row r="59" spans="1:57" ht="15" customHeight="1" x14ac:dyDescent="0.25">
      <c r="A59" s="4" t="s">
        <v>55</v>
      </c>
      <c r="B59" s="86">
        <f t="shared" ref="B59:D59" si="24">+B17/AE17*100</f>
        <v>63.810741687979544</v>
      </c>
      <c r="C59" s="86">
        <f t="shared" si="24"/>
        <v>63.574660633484157</v>
      </c>
      <c r="D59" s="86">
        <f t="shared" si="24"/>
        <v>64.117647058823536</v>
      </c>
      <c r="E59" s="114"/>
      <c r="F59" s="86">
        <f t="shared" ref="F59:H59" si="25">+F17/AI17*100</f>
        <v>66.242038216560502</v>
      </c>
      <c r="G59" s="86">
        <f t="shared" si="25"/>
        <v>63.636363636363633</v>
      </c>
      <c r="H59" s="86">
        <f t="shared" si="25"/>
        <v>70.689655172413794</v>
      </c>
      <c r="I59" s="114"/>
      <c r="J59" s="86">
        <f t="shared" ref="J59:L59" si="26">+J17/AM17*100</f>
        <v>81.944444444444443</v>
      </c>
      <c r="K59" s="86">
        <f t="shared" si="26"/>
        <v>78.651685393258433</v>
      </c>
      <c r="L59" s="86">
        <f t="shared" si="26"/>
        <v>87.272727272727266</v>
      </c>
      <c r="M59" s="114"/>
      <c r="N59" s="86">
        <f t="shared" ref="N59:P59" si="27">+N17/AQ17*100</f>
        <v>69.620253164556971</v>
      </c>
      <c r="O59" s="86">
        <f t="shared" si="27"/>
        <v>71.739130434782609</v>
      </c>
      <c r="P59" s="86">
        <f t="shared" si="27"/>
        <v>66.666666666666657</v>
      </c>
      <c r="Q59" s="114"/>
      <c r="R59" s="86">
        <f t="shared" ref="R59:T59" si="28">+R17/AU17*100</f>
        <v>43.902439024390247</v>
      </c>
      <c r="S59" s="86">
        <f t="shared" si="28"/>
        <v>42.727272727272727</v>
      </c>
      <c r="T59" s="86">
        <f t="shared" si="28"/>
        <v>45.263157894736842</v>
      </c>
      <c r="U59" s="114"/>
      <c r="V59" s="86">
        <f t="shared" ref="V59:X59" si="29">+V17/AY17*100</f>
        <v>65.254237288135599</v>
      </c>
      <c r="W59" s="86">
        <f t="shared" si="29"/>
        <v>67.307692307692307</v>
      </c>
      <c r="X59" s="86">
        <f t="shared" si="29"/>
        <v>63.636363636363633</v>
      </c>
      <c r="Y59" s="114"/>
      <c r="Z59" s="86" t="s">
        <v>8</v>
      </c>
      <c r="AA59" s="86" t="s">
        <v>8</v>
      </c>
      <c r="AB59" s="86" t="s">
        <v>8</v>
      </c>
      <c r="AD59" s="9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"/>
    </row>
    <row r="60" spans="1:57" ht="15" customHeight="1" x14ac:dyDescent="0.25">
      <c r="A60" s="4" t="s">
        <v>56</v>
      </c>
      <c r="B60" s="86">
        <f t="shared" ref="B60:D60" si="30">+B18/AE18*100</f>
        <v>32.240099009900987</v>
      </c>
      <c r="C60" s="86">
        <f t="shared" si="30"/>
        <v>37.26279470960322</v>
      </c>
      <c r="D60" s="86">
        <f t="shared" si="30"/>
        <v>26.389819156061623</v>
      </c>
      <c r="E60" s="114"/>
      <c r="F60" s="86">
        <f t="shared" ref="F60:H60" si="31">+F18/AI18*100</f>
        <v>42.857142857142854</v>
      </c>
      <c r="G60" s="86">
        <f t="shared" si="31"/>
        <v>49.132947976878611</v>
      </c>
      <c r="H60" s="86">
        <f t="shared" si="31"/>
        <v>33.031674208144793</v>
      </c>
      <c r="I60" s="114"/>
      <c r="J60" s="86">
        <f t="shared" ref="J60:L60" si="32">+J18/AM18*100</f>
        <v>45.759717314487631</v>
      </c>
      <c r="K60" s="86">
        <f t="shared" si="32"/>
        <v>49.415204678362571</v>
      </c>
      <c r="L60" s="86">
        <f t="shared" si="32"/>
        <v>40.178571428571431</v>
      </c>
      <c r="M60" s="114"/>
      <c r="N60" s="86">
        <f t="shared" ref="N60:P60" si="33">+N18/AQ18*100</f>
        <v>35.665529010238906</v>
      </c>
      <c r="O60" s="86">
        <f t="shared" si="33"/>
        <v>39.403973509933778</v>
      </c>
      <c r="P60" s="86">
        <f t="shared" si="33"/>
        <v>31.690140845070424</v>
      </c>
      <c r="Q60" s="114"/>
      <c r="R60" s="86">
        <f t="shared" ref="R60:T60" si="34">+R18/AU18*100</f>
        <v>27.565632458233893</v>
      </c>
      <c r="S60" s="86">
        <f t="shared" si="34"/>
        <v>31.746031746031743</v>
      </c>
      <c r="T60" s="86">
        <f t="shared" si="34"/>
        <v>22.921914357682617</v>
      </c>
      <c r="U60" s="114"/>
      <c r="V60" s="86">
        <f t="shared" ref="V60:X60" si="35">+V18/AY18*100</f>
        <v>14.814814814814813</v>
      </c>
      <c r="W60" s="86">
        <f t="shared" si="35"/>
        <v>16.233766233766232</v>
      </c>
      <c r="X60" s="86">
        <f t="shared" si="35"/>
        <v>13.623978201634879</v>
      </c>
      <c r="Y60" s="114"/>
      <c r="Z60" s="86" t="s">
        <v>8</v>
      </c>
      <c r="AA60" s="86" t="s">
        <v>8</v>
      </c>
      <c r="AB60" s="86" t="s">
        <v>8</v>
      </c>
      <c r="AD60" s="9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"/>
    </row>
    <row r="61" spans="1:57" ht="15" customHeight="1" x14ac:dyDescent="0.25">
      <c r="A61" s="4" t="s">
        <v>57</v>
      </c>
      <c r="B61" s="86" t="s">
        <v>8</v>
      </c>
      <c r="C61" s="86" t="s">
        <v>8</v>
      </c>
      <c r="D61" s="86" t="s">
        <v>8</v>
      </c>
      <c r="E61" s="114"/>
      <c r="F61" s="86" t="s">
        <v>8</v>
      </c>
      <c r="G61" s="86" t="s">
        <v>8</v>
      </c>
      <c r="H61" s="86" t="s">
        <v>8</v>
      </c>
      <c r="I61" s="114"/>
      <c r="J61" s="86" t="s">
        <v>8</v>
      </c>
      <c r="K61" s="86" t="s">
        <v>8</v>
      </c>
      <c r="L61" s="86" t="s">
        <v>8</v>
      </c>
      <c r="M61" s="114"/>
      <c r="N61" s="86" t="s">
        <v>8</v>
      </c>
      <c r="O61" s="86" t="s">
        <v>8</v>
      </c>
      <c r="P61" s="86" t="s">
        <v>8</v>
      </c>
      <c r="Q61" s="114"/>
      <c r="R61" s="86" t="s">
        <v>8</v>
      </c>
      <c r="S61" s="86" t="s">
        <v>8</v>
      </c>
      <c r="T61" s="86" t="s">
        <v>8</v>
      </c>
      <c r="U61" s="114"/>
      <c r="V61" s="86" t="s">
        <v>8</v>
      </c>
      <c r="W61" s="86" t="s">
        <v>8</v>
      </c>
      <c r="X61" s="86" t="s">
        <v>8</v>
      </c>
      <c r="Y61" s="114"/>
      <c r="Z61" s="86" t="s">
        <v>8</v>
      </c>
      <c r="AA61" s="86" t="s">
        <v>8</v>
      </c>
      <c r="AB61" s="86" t="s">
        <v>8</v>
      </c>
      <c r="AD61" s="9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"/>
    </row>
    <row r="62" spans="1:57" ht="15" customHeight="1" x14ac:dyDescent="0.25">
      <c r="A62" s="4" t="s">
        <v>58</v>
      </c>
      <c r="B62" s="86">
        <f t="shared" ref="B62:D62" si="36">+B20/AE20*100</f>
        <v>19.697624190064793</v>
      </c>
      <c r="C62" s="86">
        <f t="shared" si="36"/>
        <v>21.89300411522634</v>
      </c>
      <c r="D62" s="86">
        <f t="shared" si="36"/>
        <v>17.272727272727273</v>
      </c>
      <c r="E62" s="114"/>
      <c r="F62" s="86">
        <f t="shared" ref="F62:H62" si="37">+F20/AI20*100</f>
        <v>23.763955342902712</v>
      </c>
      <c r="G62" s="86">
        <f t="shared" si="37"/>
        <v>24.057971014492754</v>
      </c>
      <c r="H62" s="86">
        <f t="shared" si="37"/>
        <v>23.404255319148938</v>
      </c>
      <c r="I62" s="114"/>
      <c r="J62" s="86">
        <f t="shared" ref="J62:L62" si="38">+J20/AM20*100</f>
        <v>20.034246575342465</v>
      </c>
      <c r="K62" s="86">
        <f t="shared" si="38"/>
        <v>21.08626198083067</v>
      </c>
      <c r="L62" s="86">
        <f t="shared" si="38"/>
        <v>18.819188191881921</v>
      </c>
      <c r="M62" s="114"/>
      <c r="N62" s="86">
        <f t="shared" ref="N62:P62" si="39">+N20/AQ20*100</f>
        <v>25</v>
      </c>
      <c r="O62" s="86">
        <f t="shared" si="39"/>
        <v>29.665071770334926</v>
      </c>
      <c r="P62" s="86">
        <f t="shared" si="39"/>
        <v>19.672131147540984</v>
      </c>
      <c r="Q62" s="114"/>
      <c r="R62" s="86">
        <f t="shared" ref="R62:T62" si="40">+R20/AU20*100</f>
        <v>17.218543046357617</v>
      </c>
      <c r="S62" s="86">
        <f t="shared" si="40"/>
        <v>21.621621621621621</v>
      </c>
      <c r="T62" s="86">
        <f t="shared" si="40"/>
        <v>12.987012987012985</v>
      </c>
      <c r="U62" s="114"/>
      <c r="V62" s="86">
        <f t="shared" ref="V62:X62" si="41">+V20/AY20*100</f>
        <v>5.4054054054054053</v>
      </c>
      <c r="W62" s="86">
        <f t="shared" si="41"/>
        <v>5.5555555555555554</v>
      </c>
      <c r="X62" s="86">
        <f t="shared" si="41"/>
        <v>5.2631578947368416</v>
      </c>
      <c r="Y62" s="114"/>
      <c r="Z62" s="86" t="s">
        <v>8</v>
      </c>
      <c r="AA62" s="86" t="s">
        <v>8</v>
      </c>
      <c r="AB62" s="86" t="s">
        <v>8</v>
      </c>
      <c r="AD62" s="9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"/>
    </row>
    <row r="63" spans="1:57" ht="15" customHeight="1" x14ac:dyDescent="0.25">
      <c r="A63" s="4" t="s">
        <v>59</v>
      </c>
      <c r="B63" s="86">
        <f t="shared" ref="B63:D63" si="42">+B21/AE21*100</f>
        <v>24.335154826958107</v>
      </c>
      <c r="C63" s="86">
        <f t="shared" si="42"/>
        <v>29.172320217096338</v>
      </c>
      <c r="D63" s="86">
        <f t="shared" si="42"/>
        <v>18.72541306058222</v>
      </c>
      <c r="E63" s="114"/>
      <c r="F63" s="86">
        <f t="shared" ref="F63:H63" si="43">+F21/AI21*100</f>
        <v>36.585365853658537</v>
      </c>
      <c r="G63" s="86">
        <f t="shared" si="43"/>
        <v>42.63322884012539</v>
      </c>
      <c r="H63" s="86">
        <f t="shared" si="43"/>
        <v>29.019607843137258</v>
      </c>
      <c r="I63" s="114"/>
      <c r="J63" s="86">
        <f t="shared" ref="J63:L63" si="44">+J21/AM21*100</f>
        <v>28.653846153846153</v>
      </c>
      <c r="K63" s="86">
        <f t="shared" si="44"/>
        <v>31.521739130434785</v>
      </c>
      <c r="L63" s="86">
        <f t="shared" si="44"/>
        <v>25.409836065573771</v>
      </c>
      <c r="M63" s="114"/>
      <c r="N63" s="86">
        <f t="shared" ref="N63:P63" si="45">+N21/AQ21*100</f>
        <v>25.159235668789808</v>
      </c>
      <c r="O63" s="86">
        <f t="shared" si="45"/>
        <v>32.848837209302324</v>
      </c>
      <c r="P63" s="86">
        <f t="shared" si="45"/>
        <v>15.845070422535212</v>
      </c>
      <c r="Q63" s="114"/>
      <c r="R63" s="86">
        <f t="shared" ref="R63:T63" si="46">+R21/AU21*100</f>
        <v>18.378378378378379</v>
      </c>
      <c r="S63" s="86">
        <f t="shared" si="46"/>
        <v>22.475570032573287</v>
      </c>
      <c r="T63" s="86">
        <f t="shared" si="46"/>
        <v>13.306451612903224</v>
      </c>
      <c r="U63" s="114"/>
      <c r="V63" s="86">
        <f t="shared" ref="V63:X63" si="47">+V21/AY21*100</f>
        <v>10.47008547008547</v>
      </c>
      <c r="W63" s="86">
        <f t="shared" si="47"/>
        <v>10.964912280701753</v>
      </c>
      <c r="X63" s="86">
        <f t="shared" si="47"/>
        <v>10</v>
      </c>
      <c r="Y63" s="114"/>
      <c r="Z63" s="86" t="s">
        <v>8</v>
      </c>
      <c r="AA63" s="86" t="s">
        <v>8</v>
      </c>
      <c r="AB63" s="86" t="s">
        <v>8</v>
      </c>
      <c r="AD63" s="9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"/>
    </row>
    <row r="64" spans="1:57" ht="15" customHeight="1" x14ac:dyDescent="0.25">
      <c r="A64" s="4" t="s">
        <v>60</v>
      </c>
      <c r="B64" s="86" t="s">
        <v>8</v>
      </c>
      <c r="C64" s="86" t="s">
        <v>8</v>
      </c>
      <c r="D64" s="86" t="s">
        <v>8</v>
      </c>
      <c r="E64" s="114"/>
      <c r="F64" s="86" t="s">
        <v>8</v>
      </c>
      <c r="G64" s="86" t="s">
        <v>8</v>
      </c>
      <c r="H64" s="86" t="s">
        <v>8</v>
      </c>
      <c r="I64" s="114"/>
      <c r="J64" s="86" t="s">
        <v>8</v>
      </c>
      <c r="K64" s="86" t="s">
        <v>8</v>
      </c>
      <c r="L64" s="86" t="s">
        <v>8</v>
      </c>
      <c r="M64" s="114"/>
      <c r="N64" s="86" t="s">
        <v>8</v>
      </c>
      <c r="O64" s="86" t="s">
        <v>8</v>
      </c>
      <c r="P64" s="86" t="s">
        <v>8</v>
      </c>
      <c r="Q64" s="114"/>
      <c r="R64" s="86" t="s">
        <v>8</v>
      </c>
      <c r="S64" s="86" t="s">
        <v>8</v>
      </c>
      <c r="T64" s="86" t="s">
        <v>8</v>
      </c>
      <c r="U64" s="114"/>
      <c r="V64" s="86" t="s">
        <v>8</v>
      </c>
      <c r="W64" s="86" t="s">
        <v>8</v>
      </c>
      <c r="X64" s="86" t="s">
        <v>8</v>
      </c>
      <c r="Y64" s="114"/>
      <c r="Z64" s="86" t="s">
        <v>8</v>
      </c>
      <c r="AA64" s="86" t="s">
        <v>8</v>
      </c>
      <c r="AB64" s="86" t="s">
        <v>8</v>
      </c>
      <c r="AD64" s="9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"/>
    </row>
    <row r="65" spans="1:57" ht="15" customHeight="1" x14ac:dyDescent="0.25">
      <c r="A65" s="4" t="s">
        <v>61</v>
      </c>
      <c r="B65" s="86" t="s">
        <v>8</v>
      </c>
      <c r="C65" s="86" t="s">
        <v>8</v>
      </c>
      <c r="D65" s="86" t="s">
        <v>8</v>
      </c>
      <c r="E65" s="114"/>
      <c r="F65" s="86" t="s">
        <v>8</v>
      </c>
      <c r="G65" s="86" t="s">
        <v>8</v>
      </c>
      <c r="H65" s="86" t="s">
        <v>8</v>
      </c>
      <c r="I65" s="114"/>
      <c r="J65" s="86" t="s">
        <v>8</v>
      </c>
      <c r="K65" s="86" t="s">
        <v>8</v>
      </c>
      <c r="L65" s="86" t="s">
        <v>8</v>
      </c>
      <c r="M65" s="114"/>
      <c r="N65" s="86" t="s">
        <v>8</v>
      </c>
      <c r="O65" s="86" t="s">
        <v>8</v>
      </c>
      <c r="P65" s="86" t="s">
        <v>8</v>
      </c>
      <c r="Q65" s="114"/>
      <c r="R65" s="86" t="s">
        <v>8</v>
      </c>
      <c r="S65" s="86" t="s">
        <v>8</v>
      </c>
      <c r="T65" s="86" t="s">
        <v>8</v>
      </c>
      <c r="U65" s="114"/>
      <c r="V65" s="86" t="s">
        <v>8</v>
      </c>
      <c r="W65" s="86" t="s">
        <v>8</v>
      </c>
      <c r="X65" s="86" t="s">
        <v>8</v>
      </c>
      <c r="Y65" s="114"/>
      <c r="Z65" s="86" t="s">
        <v>8</v>
      </c>
      <c r="AA65" s="86" t="s">
        <v>8</v>
      </c>
      <c r="AB65" s="86" t="s">
        <v>8</v>
      </c>
      <c r="AD65" s="9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"/>
    </row>
    <row r="66" spans="1:57" ht="15" customHeight="1" x14ac:dyDescent="0.25">
      <c r="A66" s="93" t="s">
        <v>62</v>
      </c>
      <c r="B66" s="86">
        <f t="shared" ref="B66:D66" si="48">+B24/AE24*100</f>
        <v>12.955465587044534</v>
      </c>
      <c r="C66" s="86">
        <f t="shared" si="48"/>
        <v>14.752116082224909</v>
      </c>
      <c r="D66" s="86">
        <f t="shared" si="48"/>
        <v>11.046885035324342</v>
      </c>
      <c r="E66" s="114"/>
      <c r="F66" s="86">
        <f t="shared" ref="F66:H66" si="49">+F24/AI24*100</f>
        <v>15.144230769230768</v>
      </c>
      <c r="G66" s="86">
        <f t="shared" si="49"/>
        <v>17.219917012448132</v>
      </c>
      <c r="H66" s="86">
        <f t="shared" si="49"/>
        <v>12.285714285714286</v>
      </c>
      <c r="I66" s="114"/>
      <c r="J66" s="86">
        <f t="shared" ref="J66:L66" si="50">+J24/AM24*100</f>
        <v>13.76912378303199</v>
      </c>
      <c r="K66" s="86">
        <f t="shared" si="50"/>
        <v>13.624678663239074</v>
      </c>
      <c r="L66" s="86">
        <f t="shared" si="50"/>
        <v>13.939393939393941</v>
      </c>
      <c r="M66" s="114"/>
      <c r="N66" s="86">
        <f t="shared" ref="N66:P66" si="51">+N24/AQ24*100</f>
        <v>12.739965095986038</v>
      </c>
      <c r="O66" s="86">
        <f t="shared" si="51"/>
        <v>13.167259786476867</v>
      </c>
      <c r="P66" s="86">
        <f t="shared" si="51"/>
        <v>12.328767123287671</v>
      </c>
      <c r="Q66" s="114"/>
      <c r="R66" s="86">
        <f t="shared" ref="R66:T66" si="52">+R24/AU24*100</f>
        <v>12.682926829268293</v>
      </c>
      <c r="S66" s="86">
        <f t="shared" si="52"/>
        <v>15.409836065573771</v>
      </c>
      <c r="T66" s="86">
        <f t="shared" si="52"/>
        <v>10</v>
      </c>
      <c r="U66" s="114"/>
      <c r="V66" s="86">
        <f t="shared" ref="V66:X66" si="53">+V24/AY24*100</f>
        <v>8.4745762711864394</v>
      </c>
      <c r="W66" s="86">
        <f t="shared" si="53"/>
        <v>12.18274111675127</v>
      </c>
      <c r="X66" s="86">
        <f t="shared" si="53"/>
        <v>5.8181818181818183</v>
      </c>
      <c r="Y66" s="114"/>
      <c r="Z66" s="86" t="s">
        <v>8</v>
      </c>
      <c r="AA66" s="86" t="s">
        <v>8</v>
      </c>
      <c r="AB66" s="86" t="s">
        <v>8</v>
      </c>
      <c r="AD66" s="9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"/>
    </row>
    <row r="67" spans="1:57" ht="15" customHeight="1" x14ac:dyDescent="0.25">
      <c r="A67" s="4" t="s">
        <v>63</v>
      </c>
      <c r="B67" s="86">
        <f t="shared" ref="B67:D67" si="54">+B25/AE25*100</f>
        <v>19.032258064516128</v>
      </c>
      <c r="C67" s="86">
        <f t="shared" si="54"/>
        <v>21.341463414634145</v>
      </c>
      <c r="D67" s="86">
        <f t="shared" si="54"/>
        <v>16.43835616438356</v>
      </c>
      <c r="E67" s="114"/>
      <c r="F67" s="86">
        <f t="shared" ref="F67:H67" si="55">+F25/AI25*100</f>
        <v>18.75</v>
      </c>
      <c r="G67" s="86">
        <f t="shared" si="55"/>
        <v>17.142857142857142</v>
      </c>
      <c r="H67" s="86">
        <f t="shared" si="55"/>
        <v>21.428571428571427</v>
      </c>
      <c r="I67" s="114"/>
      <c r="J67" s="86">
        <f t="shared" ref="J67:L67" si="56">+J25/AM25*100</f>
        <v>20.833333333333336</v>
      </c>
      <c r="K67" s="86">
        <f t="shared" si="56"/>
        <v>27.118644067796609</v>
      </c>
      <c r="L67" s="86">
        <f t="shared" si="56"/>
        <v>14.754098360655737</v>
      </c>
      <c r="M67" s="114"/>
      <c r="N67" s="86">
        <f t="shared" ref="N67:P67" si="57">+N25/AQ25*100</f>
        <v>15.254237288135593</v>
      </c>
      <c r="O67" s="86">
        <f t="shared" si="57"/>
        <v>17.460317460317459</v>
      </c>
      <c r="P67" s="86">
        <f t="shared" si="57"/>
        <v>12.727272727272727</v>
      </c>
      <c r="Q67" s="114"/>
      <c r="R67" s="86">
        <f t="shared" ref="R67:T67" si="58">+R25/AU25*100</f>
        <v>25.333333333333336</v>
      </c>
      <c r="S67" s="86">
        <f t="shared" si="58"/>
        <v>30.136986301369863</v>
      </c>
      <c r="T67" s="86">
        <f t="shared" si="58"/>
        <v>20.779220779220779</v>
      </c>
      <c r="U67" s="114"/>
      <c r="V67" s="86">
        <f t="shared" ref="V67:X67" si="59">+V25/AY25*100</f>
        <v>13.333333333333334</v>
      </c>
      <c r="W67" s="86">
        <f t="shared" si="59"/>
        <v>14.285714285714285</v>
      </c>
      <c r="X67" s="86">
        <f t="shared" si="59"/>
        <v>12.280701754385964</v>
      </c>
      <c r="Y67" s="114"/>
      <c r="Z67" s="86" t="s">
        <v>8</v>
      </c>
      <c r="AA67" s="86" t="s">
        <v>8</v>
      </c>
      <c r="AB67" s="86" t="s">
        <v>8</v>
      </c>
      <c r="AD67" s="9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"/>
    </row>
    <row r="68" spans="1:57" ht="15" customHeight="1" x14ac:dyDescent="0.25">
      <c r="A68" s="4" t="s">
        <v>64</v>
      </c>
      <c r="B68" s="86">
        <f t="shared" ref="B68:D68" si="60">+B26/AE26*100</f>
        <v>21.024904214559388</v>
      </c>
      <c r="C68" s="86">
        <f t="shared" si="60"/>
        <v>24.086870681145115</v>
      </c>
      <c r="D68" s="86">
        <f t="shared" si="60"/>
        <v>18.13953488372093</v>
      </c>
      <c r="E68" s="114"/>
      <c r="F68" s="86">
        <f t="shared" ref="F68:H68" si="61">+F26/AI26*100</f>
        <v>20.24793388429752</v>
      </c>
      <c r="G68" s="86">
        <f t="shared" si="61"/>
        <v>23.308270676691727</v>
      </c>
      <c r="H68" s="86">
        <f t="shared" si="61"/>
        <v>16.513761467889911</v>
      </c>
      <c r="I68" s="114"/>
      <c r="J68" s="86">
        <f t="shared" ref="J68:L68" si="62">+J26/AM26*100</f>
        <v>33.027522935779821</v>
      </c>
      <c r="K68" s="86">
        <f t="shared" si="62"/>
        <v>35.909090909090907</v>
      </c>
      <c r="L68" s="86">
        <f t="shared" si="62"/>
        <v>30.092592592592592</v>
      </c>
      <c r="M68" s="114"/>
      <c r="N68" s="86">
        <f t="shared" ref="N68:P68" si="63">+N26/AQ26*100</f>
        <v>23.797468354430379</v>
      </c>
      <c r="O68" s="86">
        <f t="shared" si="63"/>
        <v>27.071823204419886</v>
      </c>
      <c r="P68" s="86">
        <f t="shared" si="63"/>
        <v>21.028037383177569</v>
      </c>
      <c r="Q68" s="114"/>
      <c r="R68" s="86">
        <f t="shared" ref="R68:T68" si="64">+R26/AU26*100</f>
        <v>14.386792452830189</v>
      </c>
      <c r="S68" s="86">
        <f t="shared" si="64"/>
        <v>15.675675675675677</v>
      </c>
      <c r="T68" s="86">
        <f t="shared" si="64"/>
        <v>13.389121338912133</v>
      </c>
      <c r="U68" s="114"/>
      <c r="V68" s="86">
        <f t="shared" ref="V68:X68" si="65">+V26/AY26*100</f>
        <v>12.034383954154727</v>
      </c>
      <c r="W68" s="86">
        <f t="shared" si="65"/>
        <v>15.527950310559005</v>
      </c>
      <c r="X68" s="86">
        <f t="shared" si="65"/>
        <v>9.0425531914893629</v>
      </c>
      <c r="Y68" s="114"/>
      <c r="Z68" s="86" t="s">
        <v>8</v>
      </c>
      <c r="AA68" s="86" t="s">
        <v>8</v>
      </c>
      <c r="AB68" s="86" t="s">
        <v>8</v>
      </c>
      <c r="AD68" s="9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"/>
    </row>
    <row r="69" spans="1:57" ht="15" customHeight="1" x14ac:dyDescent="0.25">
      <c r="A69" s="4" t="s">
        <v>65</v>
      </c>
      <c r="B69" s="86">
        <f t="shared" ref="B69:D69" si="66">+B27/AE27*100</f>
        <v>12.551561579257514</v>
      </c>
      <c r="C69" s="86">
        <f t="shared" si="66"/>
        <v>16.144018583042975</v>
      </c>
      <c r="D69" s="86">
        <f t="shared" si="66"/>
        <v>8.8516746411483265</v>
      </c>
      <c r="E69" s="114"/>
      <c r="F69" s="86">
        <f t="shared" ref="F69:H69" si="67">+F27/AI27*100</f>
        <v>19.06005221932115</v>
      </c>
      <c r="G69" s="86">
        <f t="shared" si="67"/>
        <v>20.087336244541483</v>
      </c>
      <c r="H69" s="86">
        <f t="shared" si="67"/>
        <v>17.532467532467532</v>
      </c>
      <c r="I69" s="114"/>
      <c r="J69" s="86">
        <f t="shared" ref="J69:L69" si="68">+J27/AM27*100</f>
        <v>15.757575757575756</v>
      </c>
      <c r="K69" s="86">
        <f t="shared" si="68"/>
        <v>19.895287958115183</v>
      </c>
      <c r="L69" s="86">
        <f t="shared" si="68"/>
        <v>10.071942446043165</v>
      </c>
      <c r="M69" s="114"/>
      <c r="N69" s="86">
        <f t="shared" ref="N69:P69" si="69">+N27/AQ27*100</f>
        <v>13.108614232209737</v>
      </c>
      <c r="O69" s="86">
        <f t="shared" si="69"/>
        <v>17.699115044247787</v>
      </c>
      <c r="P69" s="86">
        <f t="shared" si="69"/>
        <v>9.7402597402597415</v>
      </c>
      <c r="Q69" s="114"/>
      <c r="R69" s="86">
        <f t="shared" ref="R69:T69" si="70">+R27/AU27*100</f>
        <v>6.8883610451306403</v>
      </c>
      <c r="S69" s="86">
        <f t="shared" si="70"/>
        <v>9.8522167487684733</v>
      </c>
      <c r="T69" s="86">
        <f t="shared" si="70"/>
        <v>4.1284403669724776</v>
      </c>
      <c r="U69" s="114"/>
      <c r="V69" s="86">
        <f t="shared" ref="V69:X69" si="71">+V27/AY27*100</f>
        <v>8.1081081081081088</v>
      </c>
      <c r="W69" s="86">
        <f t="shared" si="71"/>
        <v>12</v>
      </c>
      <c r="X69" s="86">
        <f t="shared" si="71"/>
        <v>5.2631578947368416</v>
      </c>
      <c r="Y69" s="114"/>
      <c r="Z69" s="86" t="s">
        <v>8</v>
      </c>
      <c r="AA69" s="86" t="s">
        <v>8</v>
      </c>
      <c r="AB69" s="86" t="s">
        <v>8</v>
      </c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</row>
    <row r="70" spans="1:57" ht="15" customHeight="1" x14ac:dyDescent="0.25">
      <c r="A70" s="4" t="s">
        <v>66</v>
      </c>
      <c r="B70" s="86">
        <f t="shared" ref="B70:D70" si="72">+B28/AE28*100</f>
        <v>11.245235069885643</v>
      </c>
      <c r="C70" s="86">
        <f t="shared" si="72"/>
        <v>13.665389527458494</v>
      </c>
      <c r="D70" s="86">
        <f t="shared" si="72"/>
        <v>8.8495575221238933</v>
      </c>
      <c r="E70" s="114"/>
      <c r="F70" s="86">
        <f t="shared" ref="F70:H70" si="73">+F28/AI28*100</f>
        <v>11.676646706586826</v>
      </c>
      <c r="G70" s="86">
        <f t="shared" si="73"/>
        <v>12.690355329949238</v>
      </c>
      <c r="H70" s="86">
        <f t="shared" si="73"/>
        <v>10.218978102189782</v>
      </c>
      <c r="I70" s="114"/>
      <c r="J70" s="86">
        <f t="shared" ref="J70:L70" si="74">+J28/AM28*100</f>
        <v>10.220994475138122</v>
      </c>
      <c r="K70" s="86">
        <f t="shared" si="74"/>
        <v>18.072289156626507</v>
      </c>
      <c r="L70" s="86">
        <f t="shared" si="74"/>
        <v>3.5714285714285712</v>
      </c>
      <c r="M70" s="114"/>
      <c r="N70" s="86">
        <f t="shared" ref="N70:P70" si="75">+N28/AQ28*100</f>
        <v>8.8461538461538467</v>
      </c>
      <c r="O70" s="86">
        <f t="shared" si="75"/>
        <v>10.9375</v>
      </c>
      <c r="P70" s="86">
        <f t="shared" si="75"/>
        <v>6.8181818181818175</v>
      </c>
      <c r="Q70" s="114"/>
      <c r="R70" s="86">
        <f t="shared" ref="R70:T70" si="76">+R28/AU28*100</f>
        <v>17.21311475409836</v>
      </c>
      <c r="S70" s="86">
        <f t="shared" si="76"/>
        <v>18.285714285714285</v>
      </c>
      <c r="T70" s="86">
        <f t="shared" si="76"/>
        <v>16.230366492146597</v>
      </c>
      <c r="U70" s="114"/>
      <c r="V70" s="86">
        <f t="shared" ref="V70:X70" si="77">+V28/AY28*100</f>
        <v>5.9523809523809517</v>
      </c>
      <c r="W70" s="86">
        <f t="shared" si="77"/>
        <v>5.1282051282051277</v>
      </c>
      <c r="X70" s="86">
        <f t="shared" si="77"/>
        <v>6.666666666666667</v>
      </c>
      <c r="Y70" s="114"/>
      <c r="Z70" s="86" t="s">
        <v>8</v>
      </c>
      <c r="AA70" s="86" t="s">
        <v>8</v>
      </c>
      <c r="AB70" s="86" t="s">
        <v>8</v>
      </c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</row>
    <row r="71" spans="1:57" ht="15" customHeight="1" x14ac:dyDescent="0.25">
      <c r="A71" s="4" t="s">
        <v>67</v>
      </c>
      <c r="B71" s="86">
        <f t="shared" ref="B71:D71" si="78">+B29/AE29*100</f>
        <v>7.9913606911447079</v>
      </c>
      <c r="C71" s="86">
        <f t="shared" si="78"/>
        <v>7.9545454545454541</v>
      </c>
      <c r="D71" s="86">
        <f t="shared" si="78"/>
        <v>8.0402010050251249</v>
      </c>
      <c r="E71" s="114"/>
      <c r="F71" s="86">
        <f t="shared" ref="F71:H71" si="79">+F29/AI29*100</f>
        <v>16.981132075471699</v>
      </c>
      <c r="G71" s="86">
        <f t="shared" si="79"/>
        <v>20.689655172413794</v>
      </c>
      <c r="H71" s="86">
        <f t="shared" si="79"/>
        <v>12.5</v>
      </c>
      <c r="I71" s="114"/>
      <c r="J71" s="86">
        <f t="shared" ref="J71:L71" si="80">+J29/AM29*100</f>
        <v>8.4745762711864394</v>
      </c>
      <c r="K71" s="86">
        <f t="shared" si="80"/>
        <v>7.6923076923076925</v>
      </c>
      <c r="L71" s="86">
        <f t="shared" si="80"/>
        <v>10</v>
      </c>
      <c r="M71" s="114"/>
      <c r="N71" s="86">
        <f t="shared" ref="N71:P71" si="81">+N29/AQ29*100</f>
        <v>8.2191780821917799</v>
      </c>
      <c r="O71" s="86">
        <f t="shared" si="81"/>
        <v>6.1224489795918364</v>
      </c>
      <c r="P71" s="86">
        <f t="shared" si="81"/>
        <v>12.5</v>
      </c>
      <c r="Q71" s="114"/>
      <c r="R71" s="86">
        <f t="shared" ref="R71:T71" si="82">+R29/AU29*100</f>
        <v>3.0769230769230771</v>
      </c>
      <c r="S71" s="86">
        <f t="shared" si="82"/>
        <v>1.4705882352941175</v>
      </c>
      <c r="T71" s="86">
        <f t="shared" si="82"/>
        <v>4.838709677419355</v>
      </c>
      <c r="U71" s="114"/>
      <c r="V71" s="86">
        <f t="shared" ref="V71:X71" si="83">+V29/AY29*100</f>
        <v>8.7837837837837842</v>
      </c>
      <c r="W71" s="86">
        <f t="shared" si="83"/>
        <v>10.126582278481013</v>
      </c>
      <c r="X71" s="86">
        <f t="shared" si="83"/>
        <v>7.2463768115942031</v>
      </c>
      <c r="Y71" s="114"/>
      <c r="Z71" s="86" t="s">
        <v>8</v>
      </c>
      <c r="AA71" s="86" t="s">
        <v>8</v>
      </c>
      <c r="AB71" s="86" t="s">
        <v>8</v>
      </c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</row>
    <row r="72" spans="1:57" ht="15" customHeight="1" x14ac:dyDescent="0.25">
      <c r="A72" s="4" t="s">
        <v>68</v>
      </c>
      <c r="B72" s="86">
        <f t="shared" ref="B72:D72" si="84">+B30/AE30*100</f>
        <v>10.9717868338558</v>
      </c>
      <c r="C72" s="86">
        <f t="shared" si="84"/>
        <v>11.875</v>
      </c>
      <c r="D72" s="86">
        <f t="shared" si="84"/>
        <v>10.062893081761008</v>
      </c>
      <c r="E72" s="114"/>
      <c r="F72" s="86">
        <f t="shared" ref="F72:H72" si="85">+F30/AI30*100</f>
        <v>18.367346938775512</v>
      </c>
      <c r="G72" s="86">
        <f t="shared" si="85"/>
        <v>17.857142857142858</v>
      </c>
      <c r="H72" s="86">
        <f t="shared" si="85"/>
        <v>19.047619047619047</v>
      </c>
      <c r="I72" s="114"/>
      <c r="J72" s="86">
        <f t="shared" ref="J72:L72" si="86">+J30/AM30*100</f>
        <v>3.8461538461538463</v>
      </c>
      <c r="K72" s="86">
        <f t="shared" si="86"/>
        <v>3.4482758620689653</v>
      </c>
      <c r="L72" s="86">
        <f t="shared" si="86"/>
        <v>4.3478260869565215</v>
      </c>
      <c r="M72" s="114"/>
      <c r="N72" s="86">
        <f t="shared" ref="N72:P72" si="87">+N30/AQ30*100</f>
        <v>12</v>
      </c>
      <c r="O72" s="86">
        <f t="shared" si="87"/>
        <v>16</v>
      </c>
      <c r="P72" s="86">
        <f t="shared" si="87"/>
        <v>8</v>
      </c>
      <c r="Q72" s="114"/>
      <c r="R72" s="86">
        <f t="shared" ref="R72:T72" si="88">+R30/AU30*100</f>
        <v>15.853658536585366</v>
      </c>
      <c r="S72" s="86">
        <f t="shared" si="88"/>
        <v>14.634146341463413</v>
      </c>
      <c r="T72" s="86">
        <f t="shared" si="88"/>
        <v>17.073170731707318</v>
      </c>
      <c r="U72" s="114"/>
      <c r="V72" s="86">
        <f t="shared" ref="V72:X72" si="89">+V30/AY30*100</f>
        <v>5.8139534883720927</v>
      </c>
      <c r="W72" s="86">
        <f t="shared" si="89"/>
        <v>8.1081081081081088</v>
      </c>
      <c r="X72" s="86">
        <f t="shared" si="89"/>
        <v>4.0816326530612246</v>
      </c>
      <c r="Y72" s="114"/>
      <c r="Z72" s="86" t="s">
        <v>8</v>
      </c>
      <c r="AA72" s="86" t="s">
        <v>8</v>
      </c>
      <c r="AB72" s="86" t="s">
        <v>8</v>
      </c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</row>
    <row r="73" spans="1:57" ht="15" customHeight="1" x14ac:dyDescent="0.25">
      <c r="A73" s="4" t="s">
        <v>69</v>
      </c>
      <c r="B73" s="86">
        <f t="shared" ref="B73:D73" si="90">+B31/AE31*100</f>
        <v>24.935732647814909</v>
      </c>
      <c r="C73" s="86">
        <f t="shared" si="90"/>
        <v>28.07017543859649</v>
      </c>
      <c r="D73" s="86">
        <f t="shared" si="90"/>
        <v>21.635883905013191</v>
      </c>
      <c r="E73" s="114"/>
      <c r="F73" s="86">
        <f t="shared" ref="F73:H73" si="91">+F31/AI31*100</f>
        <v>28.90625</v>
      </c>
      <c r="G73" s="86">
        <f t="shared" si="91"/>
        <v>23.684210526315788</v>
      </c>
      <c r="H73" s="86">
        <f t="shared" si="91"/>
        <v>36.538461538461533</v>
      </c>
      <c r="I73" s="114"/>
      <c r="J73" s="86">
        <f t="shared" ref="J73:L73" si="92">+J31/AM31*100</f>
        <v>40.298507462686565</v>
      </c>
      <c r="K73" s="86">
        <f t="shared" si="92"/>
        <v>42.857142857142854</v>
      </c>
      <c r="L73" s="86">
        <f t="shared" si="92"/>
        <v>36.84210526315789</v>
      </c>
      <c r="M73" s="114"/>
      <c r="N73" s="86">
        <f t="shared" ref="N73:P73" si="93">+N31/AQ31*100</f>
        <v>26.153846153846157</v>
      </c>
      <c r="O73" s="86">
        <f t="shared" si="93"/>
        <v>30.158730158730158</v>
      </c>
      <c r="P73" s="86">
        <f t="shared" si="93"/>
        <v>22.388059701492537</v>
      </c>
      <c r="Q73" s="114"/>
      <c r="R73" s="86">
        <f t="shared" ref="R73:T73" si="94">+R31/AU31*100</f>
        <v>23.4375</v>
      </c>
      <c r="S73" s="86">
        <f t="shared" si="94"/>
        <v>30.337078651685395</v>
      </c>
      <c r="T73" s="86">
        <f t="shared" si="94"/>
        <v>17.475728155339805</v>
      </c>
      <c r="U73" s="114"/>
      <c r="V73" s="86">
        <f t="shared" ref="V73:X73" si="95">+V31/AY31*100</f>
        <v>12.371134020618557</v>
      </c>
      <c r="W73" s="86">
        <f t="shared" si="95"/>
        <v>15.957446808510639</v>
      </c>
      <c r="X73" s="86">
        <f t="shared" si="95"/>
        <v>9</v>
      </c>
      <c r="Y73" s="114"/>
      <c r="Z73" s="86" t="s">
        <v>8</v>
      </c>
      <c r="AA73" s="86" t="s">
        <v>8</v>
      </c>
      <c r="AB73" s="86" t="s">
        <v>8</v>
      </c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</row>
    <row r="74" spans="1:57" ht="15" customHeight="1" x14ac:dyDescent="0.25">
      <c r="A74" s="4" t="s">
        <v>70</v>
      </c>
      <c r="B74" s="86">
        <f t="shared" ref="B74:D74" si="96">+B32/AE32*100</f>
        <v>9.8515519568151149</v>
      </c>
      <c r="C74" s="86">
        <f t="shared" si="96"/>
        <v>13.874345549738221</v>
      </c>
      <c r="D74" s="86">
        <f t="shared" si="96"/>
        <v>5.5710306406685239</v>
      </c>
      <c r="E74" s="114"/>
      <c r="F74" s="86">
        <f t="shared" ref="F74:H74" si="97">+F32/AI32*100</f>
        <v>11.678832116788321</v>
      </c>
      <c r="G74" s="86">
        <f t="shared" si="97"/>
        <v>15.853658536585366</v>
      </c>
      <c r="H74" s="86">
        <f t="shared" si="97"/>
        <v>5.4545454545454541</v>
      </c>
      <c r="I74" s="114"/>
      <c r="J74" s="86">
        <f t="shared" ref="J74:L74" si="98">+J32/AM32*100</f>
        <v>18.439716312056735</v>
      </c>
      <c r="K74" s="86">
        <f t="shared" si="98"/>
        <v>24.390243902439025</v>
      </c>
      <c r="L74" s="86">
        <f t="shared" si="98"/>
        <v>10.16949152542373</v>
      </c>
      <c r="M74" s="114"/>
      <c r="N74" s="86">
        <f t="shared" ref="N74:P74" si="99">+N32/AQ32*100</f>
        <v>10.15625</v>
      </c>
      <c r="O74" s="86">
        <f t="shared" si="99"/>
        <v>14.285714285714285</v>
      </c>
      <c r="P74" s="86">
        <f t="shared" si="99"/>
        <v>3.9215686274509802</v>
      </c>
      <c r="Q74" s="114"/>
      <c r="R74" s="86">
        <f t="shared" ref="R74:T74" si="100">+R32/AU32*100</f>
        <v>5.8823529411764701</v>
      </c>
      <c r="S74" s="86">
        <f t="shared" si="100"/>
        <v>5.7471264367816088</v>
      </c>
      <c r="T74" s="86">
        <f t="shared" si="100"/>
        <v>5.982905982905983</v>
      </c>
      <c r="U74" s="114"/>
      <c r="V74" s="86">
        <f t="shared" ref="V74:X74" si="101">+V32/AY32*100</f>
        <v>4.5801526717557248</v>
      </c>
      <c r="W74" s="86">
        <f t="shared" si="101"/>
        <v>7.4074074074074066</v>
      </c>
      <c r="X74" s="86">
        <f t="shared" si="101"/>
        <v>2.5974025974025974</v>
      </c>
      <c r="Y74" s="114"/>
      <c r="Z74" s="86" t="s">
        <v>8</v>
      </c>
      <c r="AA74" s="86" t="s">
        <v>8</v>
      </c>
      <c r="AB74" s="86" t="s">
        <v>8</v>
      </c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</row>
    <row r="75" spans="1:57" ht="15" customHeight="1" x14ac:dyDescent="0.25">
      <c r="A75" s="4" t="s">
        <v>71</v>
      </c>
      <c r="B75" s="86">
        <f t="shared" ref="B75:D75" si="102">+B33/AE33*100</f>
        <v>14.962762356127286</v>
      </c>
      <c r="C75" s="86">
        <f t="shared" si="102"/>
        <v>17.1875</v>
      </c>
      <c r="D75" s="86">
        <f t="shared" si="102"/>
        <v>12.333825701624814</v>
      </c>
      <c r="E75" s="114"/>
      <c r="F75" s="86">
        <f t="shared" ref="F75:H75" si="103">+F33/AI33*100</f>
        <v>20.124481327800829</v>
      </c>
      <c r="G75" s="86">
        <f t="shared" si="103"/>
        <v>19.934640522875817</v>
      </c>
      <c r="H75" s="86">
        <f t="shared" si="103"/>
        <v>20.454545454545457</v>
      </c>
      <c r="I75" s="114"/>
      <c r="J75" s="86">
        <f t="shared" ref="J75:L75" si="104">+J33/AM33*100</f>
        <v>18.571428571428573</v>
      </c>
      <c r="K75" s="86">
        <f t="shared" si="104"/>
        <v>19.117647058823529</v>
      </c>
      <c r="L75" s="86">
        <f t="shared" si="104"/>
        <v>17.889908256880734</v>
      </c>
      <c r="M75" s="114"/>
      <c r="N75" s="86">
        <f t="shared" ref="N75:P75" si="105">+N33/AQ33*100</f>
        <v>15.650741350906095</v>
      </c>
      <c r="O75" s="86">
        <f t="shared" si="105"/>
        <v>18.840579710144929</v>
      </c>
      <c r="P75" s="86">
        <f t="shared" si="105"/>
        <v>11.450381679389313</v>
      </c>
      <c r="Q75" s="114"/>
      <c r="R75" s="86">
        <f t="shared" ref="R75:T75" si="106">+R33/AU33*100</f>
        <v>15.797101449275363</v>
      </c>
      <c r="S75" s="86">
        <f t="shared" si="106"/>
        <v>18.333333333333332</v>
      </c>
      <c r="T75" s="86">
        <f t="shared" si="106"/>
        <v>13.030303030303031</v>
      </c>
      <c r="U75" s="114"/>
      <c r="V75" s="86">
        <f t="shared" ref="V75:X75" si="107">+V33/AY33*100</f>
        <v>7.2992700729926998</v>
      </c>
      <c r="W75" s="86">
        <f t="shared" si="107"/>
        <v>9.7791798107255516</v>
      </c>
      <c r="X75" s="86">
        <f t="shared" si="107"/>
        <v>5.1630434782608692</v>
      </c>
      <c r="Y75" s="114"/>
      <c r="Z75" s="86" t="s">
        <v>8</v>
      </c>
      <c r="AA75" s="86" t="s">
        <v>8</v>
      </c>
      <c r="AB75" s="86" t="s">
        <v>8</v>
      </c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</row>
    <row r="76" spans="1:57" ht="15" customHeight="1" x14ac:dyDescent="0.25">
      <c r="A76" s="4" t="s">
        <v>72</v>
      </c>
      <c r="B76" s="86">
        <f t="shared" ref="B76:D76" si="108">+B34/AE34*100</f>
        <v>13.745130773511407</v>
      </c>
      <c r="C76" s="86">
        <f t="shared" si="108"/>
        <v>16.852678571428573</v>
      </c>
      <c r="D76" s="86">
        <f t="shared" si="108"/>
        <v>10.654827968923417</v>
      </c>
      <c r="E76" s="114"/>
      <c r="F76" s="86">
        <f t="shared" ref="F76:H76" si="109">+F34/AI34*100</f>
        <v>18.863049095607234</v>
      </c>
      <c r="G76" s="86">
        <f t="shared" si="109"/>
        <v>22.413793103448278</v>
      </c>
      <c r="H76" s="86">
        <f t="shared" si="109"/>
        <v>13.548387096774196</v>
      </c>
      <c r="I76" s="114"/>
      <c r="J76" s="86">
        <f t="shared" ref="J76:L76" si="110">+J34/AM34*100</f>
        <v>21.282798833819243</v>
      </c>
      <c r="K76" s="86">
        <f t="shared" si="110"/>
        <v>27.058823529411764</v>
      </c>
      <c r="L76" s="86">
        <f t="shared" si="110"/>
        <v>15.606936416184972</v>
      </c>
      <c r="M76" s="114"/>
      <c r="N76" s="86">
        <f t="shared" ref="N76:P76" si="111">+N34/AQ34*100</f>
        <v>11.988304093567251</v>
      </c>
      <c r="O76" s="86">
        <f t="shared" si="111"/>
        <v>12.921348314606742</v>
      </c>
      <c r="P76" s="86">
        <f t="shared" si="111"/>
        <v>10.975609756097562</v>
      </c>
      <c r="Q76" s="114"/>
      <c r="R76" s="86">
        <f t="shared" ref="R76:T76" si="112">+R34/AU34*100</f>
        <v>8.7378640776699026</v>
      </c>
      <c r="S76" s="86">
        <f t="shared" si="112"/>
        <v>9.8360655737704921</v>
      </c>
      <c r="T76" s="86">
        <f t="shared" si="112"/>
        <v>7.860262008733625</v>
      </c>
      <c r="U76" s="114"/>
      <c r="V76" s="86">
        <f t="shared" ref="V76:X76" si="113">+V34/AY34*100</f>
        <v>7.6677316293929714</v>
      </c>
      <c r="W76" s="86">
        <f t="shared" si="113"/>
        <v>9.0225563909774422</v>
      </c>
      <c r="X76" s="86">
        <f t="shared" si="113"/>
        <v>6.666666666666667</v>
      </c>
      <c r="Y76" s="114"/>
      <c r="Z76" s="86" t="s">
        <v>8</v>
      </c>
      <c r="AA76" s="86" t="s">
        <v>8</v>
      </c>
      <c r="AB76" s="86" t="s">
        <v>8</v>
      </c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</row>
    <row r="77" spans="1:57" ht="15" customHeight="1" x14ac:dyDescent="0.25">
      <c r="A77" s="4" t="s">
        <v>73</v>
      </c>
      <c r="B77" s="86">
        <f t="shared" ref="B77:D77" si="114">+B35/AE35*100</f>
        <v>20.851906884596335</v>
      </c>
      <c r="C77" s="86">
        <f t="shared" si="114"/>
        <v>24.554826616682288</v>
      </c>
      <c r="D77" s="86">
        <f t="shared" si="114"/>
        <v>16.701680672268907</v>
      </c>
      <c r="E77" s="114"/>
      <c r="F77" s="86">
        <f t="shared" ref="F77:H77" si="115">+F35/AI35*100</f>
        <v>20.551378446115287</v>
      </c>
      <c r="G77" s="86">
        <f t="shared" si="115"/>
        <v>21.951219512195124</v>
      </c>
      <c r="H77" s="86">
        <f t="shared" si="115"/>
        <v>18.300653594771241</v>
      </c>
      <c r="I77" s="114"/>
      <c r="J77" s="86">
        <f t="shared" ref="J77:L77" si="116">+J35/AM35*100</f>
        <v>25.065274151436029</v>
      </c>
      <c r="K77" s="86">
        <f t="shared" si="116"/>
        <v>28.31050228310502</v>
      </c>
      <c r="L77" s="86">
        <f t="shared" si="116"/>
        <v>20.73170731707317</v>
      </c>
      <c r="M77" s="114"/>
      <c r="N77" s="86">
        <f t="shared" ref="N77:P77" si="117">+N35/AQ35*100</f>
        <v>24.022346368715084</v>
      </c>
      <c r="O77" s="86">
        <f t="shared" si="117"/>
        <v>27.586206896551722</v>
      </c>
      <c r="P77" s="86">
        <f t="shared" si="117"/>
        <v>19.35483870967742</v>
      </c>
      <c r="Q77" s="114"/>
      <c r="R77" s="86">
        <f t="shared" ref="R77:T77" si="118">+R35/AU35*100</f>
        <v>20.498084291187741</v>
      </c>
      <c r="S77" s="86">
        <f t="shared" si="118"/>
        <v>24.796747967479675</v>
      </c>
      <c r="T77" s="86">
        <f t="shared" si="118"/>
        <v>16.666666666666664</v>
      </c>
      <c r="U77" s="114"/>
      <c r="V77" s="86">
        <f t="shared" ref="V77:X77" si="119">+V35/AY35*100</f>
        <v>14.005602240896359</v>
      </c>
      <c r="W77" s="86">
        <f t="shared" si="119"/>
        <v>18.954248366013072</v>
      </c>
      <c r="X77" s="86">
        <f t="shared" si="119"/>
        <v>10.294117647058822</v>
      </c>
      <c r="Y77" s="114"/>
      <c r="Z77" s="86" t="s">
        <v>8</v>
      </c>
      <c r="AA77" s="86" t="s">
        <v>8</v>
      </c>
      <c r="AB77" s="86" t="s">
        <v>8</v>
      </c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</row>
    <row r="78" spans="1:57" ht="15" customHeight="1" x14ac:dyDescent="0.25">
      <c r="A78" s="4" t="s">
        <v>74</v>
      </c>
      <c r="B78" s="86" t="s">
        <v>8</v>
      </c>
      <c r="C78" s="86" t="s">
        <v>8</v>
      </c>
      <c r="D78" s="86" t="s">
        <v>8</v>
      </c>
      <c r="E78" s="114"/>
      <c r="F78" s="86" t="s">
        <v>8</v>
      </c>
      <c r="G78" s="86" t="s">
        <v>8</v>
      </c>
      <c r="H78" s="86" t="s">
        <v>8</v>
      </c>
      <c r="I78" s="114"/>
      <c r="J78" s="86" t="s">
        <v>8</v>
      </c>
      <c r="K78" s="86" t="s">
        <v>8</v>
      </c>
      <c r="L78" s="86" t="s">
        <v>8</v>
      </c>
      <c r="M78" s="114"/>
      <c r="N78" s="86" t="s">
        <v>8</v>
      </c>
      <c r="O78" s="86" t="s">
        <v>8</v>
      </c>
      <c r="P78" s="86" t="s">
        <v>8</v>
      </c>
      <c r="Q78" s="114"/>
      <c r="R78" s="86" t="s">
        <v>8</v>
      </c>
      <c r="S78" s="86" t="s">
        <v>8</v>
      </c>
      <c r="T78" s="86" t="s">
        <v>8</v>
      </c>
      <c r="U78" s="114"/>
      <c r="V78" s="86" t="s">
        <v>8</v>
      </c>
      <c r="W78" s="86" t="s">
        <v>8</v>
      </c>
      <c r="X78" s="86" t="s">
        <v>8</v>
      </c>
      <c r="Y78" s="114"/>
      <c r="Z78" s="86" t="s">
        <v>8</v>
      </c>
      <c r="AA78" s="86" t="s">
        <v>8</v>
      </c>
      <c r="AB78" s="86" t="s">
        <v>8</v>
      </c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</row>
    <row r="79" spans="1:57" ht="15" customHeight="1" x14ac:dyDescent="0.25">
      <c r="A79" s="4" t="s">
        <v>75</v>
      </c>
      <c r="B79" s="86">
        <f t="shared" ref="B79:D79" si="120">+B37/AE37*100</f>
        <v>17.332356174422866</v>
      </c>
      <c r="C79" s="86">
        <f t="shared" si="120"/>
        <v>21.493902439024389</v>
      </c>
      <c r="D79" s="86">
        <f t="shared" si="120"/>
        <v>13.479181369089627</v>
      </c>
      <c r="E79" s="114"/>
      <c r="F79" s="86">
        <f t="shared" ref="F79:H79" si="121">+F37/AI37*100</f>
        <v>11.732851985559567</v>
      </c>
      <c r="G79" s="86">
        <f t="shared" si="121"/>
        <v>13.043478260869565</v>
      </c>
      <c r="H79" s="86">
        <f t="shared" si="121"/>
        <v>10.196078431372548</v>
      </c>
      <c r="I79" s="114"/>
      <c r="J79" s="86">
        <f t="shared" ref="J79:L79" si="122">+J37/AM37*100</f>
        <v>20.253164556962027</v>
      </c>
      <c r="K79" s="86">
        <f t="shared" si="122"/>
        <v>26.102941176470591</v>
      </c>
      <c r="L79" s="86">
        <f t="shared" si="122"/>
        <v>14.590747330960854</v>
      </c>
      <c r="M79" s="114"/>
      <c r="N79" s="86">
        <f t="shared" ref="N79:P79" si="123">+N37/AQ37*100</f>
        <v>27.176220806794056</v>
      </c>
      <c r="O79" s="86">
        <f t="shared" si="123"/>
        <v>34.136546184738961</v>
      </c>
      <c r="P79" s="86">
        <f t="shared" si="123"/>
        <v>19.36936936936937</v>
      </c>
      <c r="Q79" s="114"/>
      <c r="R79" s="86">
        <f t="shared" ref="R79:T79" si="124">+R37/AU37*100</f>
        <v>18.501529051987767</v>
      </c>
      <c r="S79" s="86">
        <f t="shared" si="124"/>
        <v>23.154362416107382</v>
      </c>
      <c r="T79" s="86">
        <f t="shared" si="124"/>
        <v>14.606741573033707</v>
      </c>
      <c r="U79" s="114"/>
      <c r="V79" s="86">
        <f t="shared" ref="V79:X79" si="125">+V37/AY37*100</f>
        <v>9.4567404426559349</v>
      </c>
      <c r="W79" s="86">
        <f t="shared" si="125"/>
        <v>9.2783505154639183</v>
      </c>
      <c r="X79" s="86">
        <f t="shared" si="125"/>
        <v>9.5709570957095718</v>
      </c>
      <c r="Y79" s="114"/>
      <c r="Z79" s="86" t="s">
        <v>8</v>
      </c>
      <c r="AA79" s="86" t="s">
        <v>8</v>
      </c>
      <c r="AB79" s="86" t="s">
        <v>8</v>
      </c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</row>
    <row r="80" spans="1:57" ht="15" customHeight="1" x14ac:dyDescent="0.25">
      <c r="A80" s="4" t="s">
        <v>76</v>
      </c>
      <c r="B80" s="86">
        <f t="shared" ref="B80:D80" si="126">+B38/AE38*100</f>
        <v>8.6772486772486772</v>
      </c>
      <c r="C80" s="86">
        <f t="shared" si="126"/>
        <v>10.157068062827225</v>
      </c>
      <c r="D80" s="86">
        <f t="shared" si="126"/>
        <v>7.1657754010695189</v>
      </c>
      <c r="E80" s="114"/>
      <c r="F80" s="86">
        <f t="shared" ref="F80:H80" si="127">+F38/AI38*100</f>
        <v>15.481171548117153</v>
      </c>
      <c r="G80" s="86">
        <f t="shared" si="127"/>
        <v>18.120805369127517</v>
      </c>
      <c r="H80" s="86">
        <f t="shared" si="127"/>
        <v>11.111111111111111</v>
      </c>
      <c r="I80" s="114"/>
      <c r="J80" s="86">
        <f t="shared" ref="J80:L80" si="128">+J38/AM38*100</f>
        <v>11.76470588235294</v>
      </c>
      <c r="K80" s="86">
        <f t="shared" si="128"/>
        <v>15.254237288135593</v>
      </c>
      <c r="L80" s="86">
        <f t="shared" si="128"/>
        <v>7.5342465753424657</v>
      </c>
      <c r="M80" s="114"/>
      <c r="N80" s="86">
        <f t="shared" ref="N80:P80" si="129">+N38/AQ38*100</f>
        <v>10.862619808306709</v>
      </c>
      <c r="O80" s="86">
        <f t="shared" si="129"/>
        <v>12.422360248447205</v>
      </c>
      <c r="P80" s="86">
        <f t="shared" si="129"/>
        <v>9.2105263157894726</v>
      </c>
      <c r="Q80" s="114"/>
      <c r="R80" s="86">
        <f t="shared" ref="R80:T80" si="130">+R38/AU38*100</f>
        <v>5.4901960784313726</v>
      </c>
      <c r="S80" s="86">
        <f t="shared" si="130"/>
        <v>6.5134099616858236</v>
      </c>
      <c r="T80" s="86">
        <f t="shared" si="130"/>
        <v>4.4176706827309236</v>
      </c>
      <c r="U80" s="114"/>
      <c r="V80" s="86">
        <f t="shared" ref="V80:X80" si="131">+V38/AY38*100</f>
        <v>5.3465346534653468</v>
      </c>
      <c r="W80" s="86">
        <f t="shared" si="131"/>
        <v>2.8985507246376812</v>
      </c>
      <c r="X80" s="86">
        <f t="shared" si="131"/>
        <v>7.0469798657718119</v>
      </c>
      <c r="Y80" s="114"/>
      <c r="Z80" s="86" t="s">
        <v>8</v>
      </c>
      <c r="AA80" s="86" t="s">
        <v>8</v>
      </c>
      <c r="AB80" s="86" t="s">
        <v>8</v>
      </c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</row>
    <row r="81" spans="1:57" ht="15" customHeight="1" thickBot="1" x14ac:dyDescent="0.3">
      <c r="A81" s="54" t="s">
        <v>77</v>
      </c>
      <c r="B81" s="68">
        <f t="shared" ref="B81:D81" si="132">+B39/AE39*100</f>
        <v>18.226600985221676</v>
      </c>
      <c r="C81" s="68">
        <f t="shared" si="132"/>
        <v>21.666666666666668</v>
      </c>
      <c r="D81" s="68">
        <f t="shared" si="132"/>
        <v>13.253012048192772</v>
      </c>
      <c r="E81" s="61"/>
      <c r="F81" s="68">
        <f t="shared" ref="F81:H81" si="133">+F39/AI39*100</f>
        <v>23.255813953488371</v>
      </c>
      <c r="G81" s="68">
        <f t="shared" si="133"/>
        <v>17.857142857142858</v>
      </c>
      <c r="H81" s="68">
        <f t="shared" si="133"/>
        <v>33.333333333333329</v>
      </c>
      <c r="I81" s="61"/>
      <c r="J81" s="68">
        <f t="shared" ref="J81:L81" si="134">+J39/AM39*100</f>
        <v>3.225806451612903</v>
      </c>
      <c r="K81" s="68">
        <f t="shared" si="134"/>
        <v>5.2631578947368416</v>
      </c>
      <c r="L81" s="68">
        <f t="shared" si="134"/>
        <v>0</v>
      </c>
      <c r="M81" s="61"/>
      <c r="N81" s="68">
        <f t="shared" ref="N81:P81" si="135">+N39/AQ39*100</f>
        <v>13.513513513513514</v>
      </c>
      <c r="O81" s="68">
        <f t="shared" si="135"/>
        <v>23.809523809523807</v>
      </c>
      <c r="P81" s="68">
        <f t="shared" si="135"/>
        <v>0</v>
      </c>
      <c r="Q81" s="61"/>
      <c r="R81" s="68">
        <f t="shared" ref="R81:T81" si="136">+R39/AU39*100</f>
        <v>20.930232558139537</v>
      </c>
      <c r="S81" s="68">
        <f t="shared" si="136"/>
        <v>25.925925925925924</v>
      </c>
      <c r="T81" s="68">
        <f t="shared" si="136"/>
        <v>12.5</v>
      </c>
      <c r="U81" s="61"/>
      <c r="V81" s="68">
        <f t="shared" ref="V81:X81" si="137">+V39/AY39*100</f>
        <v>24.489795918367346</v>
      </c>
      <c r="W81" s="68">
        <f t="shared" si="137"/>
        <v>32</v>
      </c>
      <c r="X81" s="68">
        <f t="shared" si="137"/>
        <v>16.666666666666664</v>
      </c>
      <c r="Y81" s="61"/>
      <c r="Z81" s="68" t="s">
        <v>8</v>
      </c>
      <c r="AA81" s="68" t="s">
        <v>8</v>
      </c>
      <c r="AB81" s="68" t="s">
        <v>8</v>
      </c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</row>
    <row r="82" spans="1:57" ht="15" customHeight="1" x14ac:dyDescent="0.25">
      <c r="A82" s="314" t="s">
        <v>140</v>
      </c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</row>
    <row r="83" spans="1:57" x14ac:dyDescent="0.25">
      <c r="A83" s="328" t="s">
        <v>116</v>
      </c>
      <c r="B83" s="328"/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</row>
    <row r="84" spans="1:57" x14ac:dyDescent="0.25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</row>
    <row r="85" spans="1:57" x14ac:dyDescent="0.25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</row>
    <row r="86" spans="1:57" x14ac:dyDescent="0.25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</row>
    <row r="87" spans="1:57" x14ac:dyDescent="0.25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</row>
    <row r="88" spans="1:57" x14ac:dyDescent="0.25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</row>
    <row r="89" spans="1:57" x14ac:dyDescent="0.25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</row>
    <row r="90" spans="1:57" x14ac:dyDescent="0.25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</row>
    <row r="91" spans="1:57" x14ac:dyDescent="0.25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</row>
    <row r="92" spans="1:57" x14ac:dyDescent="0.25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</row>
    <row r="93" spans="1:57" x14ac:dyDescent="0.25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</row>
    <row r="94" spans="1:57" x14ac:dyDescent="0.25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</row>
    <row r="95" spans="1:57" x14ac:dyDescent="0.25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</row>
    <row r="96" spans="1:57" x14ac:dyDescent="0.25"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</row>
    <row r="97" spans="30:57" x14ac:dyDescent="0.25"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</row>
    <row r="98" spans="30:57" x14ac:dyDescent="0.25"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</row>
    <row r="99" spans="30:57" x14ac:dyDescent="0.25"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</row>
    <row r="100" spans="30:57" x14ac:dyDescent="0.25"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</row>
    <row r="133" spans="57:57" x14ac:dyDescent="0.25">
      <c r="BE133" s="8"/>
    </row>
    <row r="134" spans="57:57" x14ac:dyDescent="0.25">
      <c r="BE134" s="8"/>
    </row>
    <row r="189" spans="57:57" x14ac:dyDescent="0.25">
      <c r="BE189" s="8"/>
    </row>
    <row r="190" spans="57:57" x14ac:dyDescent="0.25">
      <c r="BE190" s="8"/>
    </row>
  </sheetData>
  <mergeCells count="46">
    <mergeCell ref="A83:AB83"/>
    <mergeCell ref="A1:AB1"/>
    <mergeCell ref="A2:AB2"/>
    <mergeCell ref="A3:AB3"/>
    <mergeCell ref="A4:AB4"/>
    <mergeCell ref="A5:AB5"/>
    <mergeCell ref="A6:AB6"/>
    <mergeCell ref="A47:AB47"/>
    <mergeCell ref="A48:AB48"/>
    <mergeCell ref="A50:A51"/>
    <mergeCell ref="B50:D50"/>
    <mergeCell ref="F50:H50"/>
    <mergeCell ref="J50:L50"/>
    <mergeCell ref="N50:P50"/>
    <mergeCell ref="R50:T50"/>
    <mergeCell ref="V50:X50"/>
    <mergeCell ref="A46:AB46"/>
    <mergeCell ref="A8:A9"/>
    <mergeCell ref="B8:D8"/>
    <mergeCell ref="F8:H8"/>
    <mergeCell ref="J8:L8"/>
    <mergeCell ref="N8:P8"/>
    <mergeCell ref="R8:T8"/>
    <mergeCell ref="A40:AB40"/>
    <mergeCell ref="A41:AB41"/>
    <mergeCell ref="V8:X8"/>
    <mergeCell ref="Z8:AB8"/>
    <mergeCell ref="A43:AB43"/>
    <mergeCell ref="A44:AB44"/>
    <mergeCell ref="A45:AB45"/>
    <mergeCell ref="A82:AB82"/>
    <mergeCell ref="AD2:BE2"/>
    <mergeCell ref="AD3:BE3"/>
    <mergeCell ref="AD4:BE4"/>
    <mergeCell ref="AD5:BE5"/>
    <mergeCell ref="AD6:BE6"/>
    <mergeCell ref="AD7:BE7"/>
    <mergeCell ref="AD8:AD9"/>
    <mergeCell ref="AE8:AG8"/>
    <mergeCell ref="AI8:AK8"/>
    <mergeCell ref="AM8:AO8"/>
    <mergeCell ref="AQ8:AS8"/>
    <mergeCell ref="AU8:AW8"/>
    <mergeCell ref="AY8:BA8"/>
    <mergeCell ref="BC8:BE8"/>
    <mergeCell ref="Z50:AB50"/>
  </mergeCells>
  <hyperlinks>
    <hyperlink ref="BG1" r:id="rId1" location="INDICE!A1"/>
    <hyperlink ref="BG43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3" fitToHeight="2" orientation="landscape" r:id="rId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08"/>
  <sheetViews>
    <sheetView zoomScaleNormal="100" zoomScaleSheetLayoutView="100" workbookViewId="0">
      <selection activeCell="BK7" sqref="BK7"/>
    </sheetView>
  </sheetViews>
  <sheetFormatPr baseColWidth="10" defaultColWidth="9.85546875" defaultRowHeight="12.75" x14ac:dyDescent="0.25"/>
  <cols>
    <col min="1" max="1" width="12.85546875" style="4" customWidth="1"/>
    <col min="2" max="2" width="6.42578125" style="24" bestFit="1" customWidth="1"/>
    <col min="3" max="4" width="6.28515625" style="24" bestFit="1" customWidth="1"/>
    <col min="5" max="5" width="1.42578125" style="24" customWidth="1"/>
    <col min="6" max="6" width="6.42578125" style="24" customWidth="1"/>
    <col min="7" max="8" width="5.42578125" style="24" bestFit="1" customWidth="1"/>
    <col min="9" max="9" width="1.42578125" style="24" customWidth="1"/>
    <col min="10" max="12" width="5.5703125" style="24" bestFit="1" customWidth="1"/>
    <col min="13" max="13" width="1.42578125" style="24" customWidth="1"/>
    <col min="14" max="14" width="5.5703125" style="24" customWidth="1"/>
    <col min="15" max="16" width="5.42578125" style="24" bestFit="1" customWidth="1"/>
    <col min="17" max="17" width="1.42578125" style="24" customWidth="1"/>
    <col min="18" max="18" width="5.5703125" style="24" bestFit="1" customWidth="1"/>
    <col min="19" max="19" width="5.42578125" style="24" bestFit="1" customWidth="1"/>
    <col min="20" max="20" width="5.5703125" style="24" bestFit="1" customWidth="1"/>
    <col min="21" max="21" width="1.42578125" style="24" customWidth="1"/>
    <col min="22" max="23" width="5.42578125" style="24" bestFit="1" customWidth="1"/>
    <col min="24" max="24" width="4" style="24" bestFit="1" customWidth="1"/>
    <col min="25" max="25" width="1.42578125" style="24" customWidth="1"/>
    <col min="26" max="26" width="5.140625" style="24" bestFit="1" customWidth="1"/>
    <col min="27" max="27" width="3.7109375" style="24" customWidth="1"/>
    <col min="28" max="28" width="4.5703125" style="24" customWidth="1"/>
    <col min="29" max="29" width="9.85546875" style="24" customWidth="1"/>
    <col min="30" max="30" width="11.42578125" style="8" hidden="1" customWidth="1"/>
    <col min="31" max="33" width="6" style="24" hidden="1" customWidth="1"/>
    <col min="34" max="34" width="1.7109375" style="24" hidden="1" customWidth="1"/>
    <col min="35" max="35" width="5.85546875" style="24" hidden="1" customWidth="1"/>
    <col min="36" max="37" width="5" style="24" hidden="1" customWidth="1"/>
    <col min="38" max="38" width="1.7109375" style="24" hidden="1" customWidth="1"/>
    <col min="39" max="39" width="5.42578125" style="24" hidden="1" customWidth="1"/>
    <col min="40" max="41" width="5" style="24" hidden="1" customWidth="1"/>
    <col min="42" max="42" width="1.7109375" style="24" hidden="1" customWidth="1"/>
    <col min="43" max="45" width="5.140625" style="24" hidden="1" customWidth="1"/>
    <col min="46" max="46" width="1.7109375" style="24" hidden="1" customWidth="1"/>
    <col min="47" max="47" width="5.28515625" style="24" hidden="1" customWidth="1"/>
    <col min="48" max="49" width="5.140625" style="24" hidden="1" customWidth="1"/>
    <col min="50" max="50" width="1.7109375" style="24" hidden="1" customWidth="1"/>
    <col min="51" max="51" width="5.42578125" style="24" hidden="1" customWidth="1"/>
    <col min="52" max="53" width="5" style="24" hidden="1" customWidth="1"/>
    <col min="54" max="54" width="1.7109375" style="24" hidden="1" customWidth="1"/>
    <col min="55" max="56" width="5.42578125" style="24" hidden="1" customWidth="1"/>
    <col min="57" max="57" width="5.28515625" style="24" hidden="1" customWidth="1"/>
    <col min="58" max="58" width="9.85546875" style="24" customWidth="1"/>
    <col min="59" max="256" width="9.85546875" style="24"/>
    <col min="257" max="257" width="12.85546875" style="24" customWidth="1"/>
    <col min="258" max="258" width="6.42578125" style="24" bestFit="1" customWidth="1"/>
    <col min="259" max="260" width="6.28515625" style="24" bestFit="1" customWidth="1"/>
    <col min="261" max="261" width="1.42578125" style="24" customWidth="1"/>
    <col min="262" max="262" width="6.42578125" style="24" customWidth="1"/>
    <col min="263" max="263" width="5" style="24" customWidth="1"/>
    <col min="264" max="264" width="4.85546875" style="24" customWidth="1"/>
    <col min="265" max="265" width="1.42578125" style="24" customWidth="1"/>
    <col min="266" max="268" width="5.5703125" style="24" bestFit="1" customWidth="1"/>
    <col min="269" max="269" width="1.42578125" style="24" customWidth="1"/>
    <col min="270" max="270" width="5.5703125" style="24" customWidth="1"/>
    <col min="271" max="271" width="4.85546875" style="24" customWidth="1"/>
    <col min="272" max="272" width="5.42578125" style="24" bestFit="1" customWidth="1"/>
    <col min="273" max="273" width="1.42578125" style="24" customWidth="1"/>
    <col min="274" max="274" width="5.5703125" style="24" bestFit="1" customWidth="1"/>
    <col min="275" max="275" width="5" style="24" customWidth="1"/>
    <col min="276" max="276" width="5.5703125" style="24" bestFit="1" customWidth="1"/>
    <col min="277" max="277" width="1.42578125" style="24" customWidth="1"/>
    <col min="278" max="278" width="5" style="24" customWidth="1"/>
    <col min="279" max="279" width="4.85546875" style="24" customWidth="1"/>
    <col min="280" max="280" width="4.7109375" style="24" customWidth="1"/>
    <col min="281" max="281" width="1.42578125" style="24" customWidth="1"/>
    <col min="282" max="282" width="5.140625" style="24" bestFit="1" customWidth="1"/>
    <col min="283" max="283" width="3.7109375" style="24" customWidth="1"/>
    <col min="284" max="284" width="4.5703125" style="24" customWidth="1"/>
    <col min="285" max="285" width="9.85546875" style="24" customWidth="1"/>
    <col min="286" max="286" width="11.42578125" style="24" customWidth="1"/>
    <col min="287" max="289" width="6" style="24" customWidth="1"/>
    <col min="290" max="290" width="1.7109375" style="24" customWidth="1"/>
    <col min="291" max="291" width="5.85546875" style="24" customWidth="1"/>
    <col min="292" max="293" width="5" style="24" customWidth="1"/>
    <col min="294" max="294" width="1.7109375" style="24" customWidth="1"/>
    <col min="295" max="295" width="5.42578125" style="24" customWidth="1"/>
    <col min="296" max="297" width="5" style="24" customWidth="1"/>
    <col min="298" max="298" width="1.7109375" style="24" customWidth="1"/>
    <col min="299" max="301" width="5.140625" style="24" customWidth="1"/>
    <col min="302" max="302" width="1.7109375" style="24" customWidth="1"/>
    <col min="303" max="303" width="5.28515625" style="24" customWidth="1"/>
    <col min="304" max="305" width="5.140625" style="24" customWidth="1"/>
    <col min="306" max="306" width="1.7109375" style="24" customWidth="1"/>
    <col min="307" max="307" width="5.42578125" style="24" customWidth="1"/>
    <col min="308" max="309" width="5" style="24" customWidth="1"/>
    <col min="310" max="310" width="1.7109375" style="24" customWidth="1"/>
    <col min="311" max="312" width="5.42578125" style="24" customWidth="1"/>
    <col min="313" max="313" width="5.28515625" style="24" customWidth="1"/>
    <col min="314" max="512" width="9.85546875" style="24"/>
    <col min="513" max="513" width="12.85546875" style="24" customWidth="1"/>
    <col min="514" max="514" width="6.42578125" style="24" bestFit="1" customWidth="1"/>
    <col min="515" max="516" width="6.28515625" style="24" bestFit="1" customWidth="1"/>
    <col min="517" max="517" width="1.42578125" style="24" customWidth="1"/>
    <col min="518" max="518" width="6.42578125" style="24" customWidth="1"/>
    <col min="519" max="519" width="5" style="24" customWidth="1"/>
    <col min="520" max="520" width="4.85546875" style="24" customWidth="1"/>
    <col min="521" max="521" width="1.42578125" style="24" customWidth="1"/>
    <col min="522" max="524" width="5.5703125" style="24" bestFit="1" customWidth="1"/>
    <col min="525" max="525" width="1.42578125" style="24" customWidth="1"/>
    <col min="526" max="526" width="5.5703125" style="24" customWidth="1"/>
    <col min="527" max="527" width="4.85546875" style="24" customWidth="1"/>
    <col min="528" max="528" width="5.42578125" style="24" bestFit="1" customWidth="1"/>
    <col min="529" max="529" width="1.42578125" style="24" customWidth="1"/>
    <col min="530" max="530" width="5.5703125" style="24" bestFit="1" customWidth="1"/>
    <col min="531" max="531" width="5" style="24" customWidth="1"/>
    <col min="532" max="532" width="5.5703125" style="24" bestFit="1" customWidth="1"/>
    <col min="533" max="533" width="1.42578125" style="24" customWidth="1"/>
    <col min="534" max="534" width="5" style="24" customWidth="1"/>
    <col min="535" max="535" width="4.85546875" style="24" customWidth="1"/>
    <col min="536" max="536" width="4.7109375" style="24" customWidth="1"/>
    <col min="537" max="537" width="1.42578125" style="24" customWidth="1"/>
    <col min="538" max="538" width="5.140625" style="24" bestFit="1" customWidth="1"/>
    <col min="539" max="539" width="3.7109375" style="24" customWidth="1"/>
    <col min="540" max="540" width="4.5703125" style="24" customWidth="1"/>
    <col min="541" max="541" width="9.85546875" style="24" customWidth="1"/>
    <col min="542" max="542" width="11.42578125" style="24" customWidth="1"/>
    <col min="543" max="545" width="6" style="24" customWidth="1"/>
    <col min="546" max="546" width="1.7109375" style="24" customWidth="1"/>
    <col min="547" max="547" width="5.85546875" style="24" customWidth="1"/>
    <col min="548" max="549" width="5" style="24" customWidth="1"/>
    <col min="550" max="550" width="1.7109375" style="24" customWidth="1"/>
    <col min="551" max="551" width="5.42578125" style="24" customWidth="1"/>
    <col min="552" max="553" width="5" style="24" customWidth="1"/>
    <col min="554" max="554" width="1.7109375" style="24" customWidth="1"/>
    <col min="555" max="557" width="5.140625" style="24" customWidth="1"/>
    <col min="558" max="558" width="1.7109375" style="24" customWidth="1"/>
    <col min="559" max="559" width="5.28515625" style="24" customWidth="1"/>
    <col min="560" max="561" width="5.140625" style="24" customWidth="1"/>
    <col min="562" max="562" width="1.7109375" style="24" customWidth="1"/>
    <col min="563" max="563" width="5.42578125" style="24" customWidth="1"/>
    <col min="564" max="565" width="5" style="24" customWidth="1"/>
    <col min="566" max="566" width="1.7109375" style="24" customWidth="1"/>
    <col min="567" max="568" width="5.42578125" style="24" customWidth="1"/>
    <col min="569" max="569" width="5.28515625" style="24" customWidth="1"/>
    <col min="570" max="768" width="9.85546875" style="24"/>
    <col min="769" max="769" width="12.85546875" style="24" customWidth="1"/>
    <col min="770" max="770" width="6.42578125" style="24" bestFit="1" customWidth="1"/>
    <col min="771" max="772" width="6.28515625" style="24" bestFit="1" customWidth="1"/>
    <col min="773" max="773" width="1.42578125" style="24" customWidth="1"/>
    <col min="774" max="774" width="6.42578125" style="24" customWidth="1"/>
    <col min="775" max="775" width="5" style="24" customWidth="1"/>
    <col min="776" max="776" width="4.85546875" style="24" customWidth="1"/>
    <col min="777" max="777" width="1.42578125" style="24" customWidth="1"/>
    <col min="778" max="780" width="5.5703125" style="24" bestFit="1" customWidth="1"/>
    <col min="781" max="781" width="1.42578125" style="24" customWidth="1"/>
    <col min="782" max="782" width="5.5703125" style="24" customWidth="1"/>
    <col min="783" max="783" width="4.85546875" style="24" customWidth="1"/>
    <col min="784" max="784" width="5.42578125" style="24" bestFit="1" customWidth="1"/>
    <col min="785" max="785" width="1.42578125" style="24" customWidth="1"/>
    <col min="786" max="786" width="5.5703125" style="24" bestFit="1" customWidth="1"/>
    <col min="787" max="787" width="5" style="24" customWidth="1"/>
    <col min="788" max="788" width="5.5703125" style="24" bestFit="1" customWidth="1"/>
    <col min="789" max="789" width="1.42578125" style="24" customWidth="1"/>
    <col min="790" max="790" width="5" style="24" customWidth="1"/>
    <col min="791" max="791" width="4.85546875" style="24" customWidth="1"/>
    <col min="792" max="792" width="4.7109375" style="24" customWidth="1"/>
    <col min="793" max="793" width="1.42578125" style="24" customWidth="1"/>
    <col min="794" max="794" width="5.140625" style="24" bestFit="1" customWidth="1"/>
    <col min="795" max="795" width="3.7109375" style="24" customWidth="1"/>
    <col min="796" max="796" width="4.5703125" style="24" customWidth="1"/>
    <col min="797" max="797" width="9.85546875" style="24" customWidth="1"/>
    <col min="798" max="798" width="11.42578125" style="24" customWidth="1"/>
    <col min="799" max="801" width="6" style="24" customWidth="1"/>
    <col min="802" max="802" width="1.7109375" style="24" customWidth="1"/>
    <col min="803" max="803" width="5.85546875" style="24" customWidth="1"/>
    <col min="804" max="805" width="5" style="24" customWidth="1"/>
    <col min="806" max="806" width="1.7109375" style="24" customWidth="1"/>
    <col min="807" max="807" width="5.42578125" style="24" customWidth="1"/>
    <col min="808" max="809" width="5" style="24" customWidth="1"/>
    <col min="810" max="810" width="1.7109375" style="24" customWidth="1"/>
    <col min="811" max="813" width="5.140625" style="24" customWidth="1"/>
    <col min="814" max="814" width="1.7109375" style="24" customWidth="1"/>
    <col min="815" max="815" width="5.28515625" style="24" customWidth="1"/>
    <col min="816" max="817" width="5.140625" style="24" customWidth="1"/>
    <col min="818" max="818" width="1.7109375" style="24" customWidth="1"/>
    <col min="819" max="819" width="5.42578125" style="24" customWidth="1"/>
    <col min="820" max="821" width="5" style="24" customWidth="1"/>
    <col min="822" max="822" width="1.7109375" style="24" customWidth="1"/>
    <col min="823" max="824" width="5.42578125" style="24" customWidth="1"/>
    <col min="825" max="825" width="5.28515625" style="24" customWidth="1"/>
    <col min="826" max="1024" width="9.85546875" style="24"/>
    <col min="1025" max="1025" width="12.85546875" style="24" customWidth="1"/>
    <col min="1026" max="1026" width="6.42578125" style="24" bestFit="1" customWidth="1"/>
    <col min="1027" max="1028" width="6.28515625" style="24" bestFit="1" customWidth="1"/>
    <col min="1029" max="1029" width="1.42578125" style="24" customWidth="1"/>
    <col min="1030" max="1030" width="6.42578125" style="24" customWidth="1"/>
    <col min="1031" max="1031" width="5" style="24" customWidth="1"/>
    <col min="1032" max="1032" width="4.85546875" style="24" customWidth="1"/>
    <col min="1033" max="1033" width="1.42578125" style="24" customWidth="1"/>
    <col min="1034" max="1036" width="5.5703125" style="24" bestFit="1" customWidth="1"/>
    <col min="1037" max="1037" width="1.42578125" style="24" customWidth="1"/>
    <col min="1038" max="1038" width="5.5703125" style="24" customWidth="1"/>
    <col min="1039" max="1039" width="4.85546875" style="24" customWidth="1"/>
    <col min="1040" max="1040" width="5.42578125" style="24" bestFit="1" customWidth="1"/>
    <col min="1041" max="1041" width="1.42578125" style="24" customWidth="1"/>
    <col min="1042" max="1042" width="5.5703125" style="24" bestFit="1" customWidth="1"/>
    <col min="1043" max="1043" width="5" style="24" customWidth="1"/>
    <col min="1044" max="1044" width="5.5703125" style="24" bestFit="1" customWidth="1"/>
    <col min="1045" max="1045" width="1.42578125" style="24" customWidth="1"/>
    <col min="1046" max="1046" width="5" style="24" customWidth="1"/>
    <col min="1047" max="1047" width="4.85546875" style="24" customWidth="1"/>
    <col min="1048" max="1048" width="4.7109375" style="24" customWidth="1"/>
    <col min="1049" max="1049" width="1.42578125" style="24" customWidth="1"/>
    <col min="1050" max="1050" width="5.140625" style="24" bestFit="1" customWidth="1"/>
    <col min="1051" max="1051" width="3.7109375" style="24" customWidth="1"/>
    <col min="1052" max="1052" width="4.5703125" style="24" customWidth="1"/>
    <col min="1053" max="1053" width="9.85546875" style="24" customWidth="1"/>
    <col min="1054" max="1054" width="11.42578125" style="24" customWidth="1"/>
    <col min="1055" max="1057" width="6" style="24" customWidth="1"/>
    <col min="1058" max="1058" width="1.7109375" style="24" customWidth="1"/>
    <col min="1059" max="1059" width="5.85546875" style="24" customWidth="1"/>
    <col min="1060" max="1061" width="5" style="24" customWidth="1"/>
    <col min="1062" max="1062" width="1.7109375" style="24" customWidth="1"/>
    <col min="1063" max="1063" width="5.42578125" style="24" customWidth="1"/>
    <col min="1064" max="1065" width="5" style="24" customWidth="1"/>
    <col min="1066" max="1066" width="1.7109375" style="24" customWidth="1"/>
    <col min="1067" max="1069" width="5.140625" style="24" customWidth="1"/>
    <col min="1070" max="1070" width="1.7109375" style="24" customWidth="1"/>
    <col min="1071" max="1071" width="5.28515625" style="24" customWidth="1"/>
    <col min="1072" max="1073" width="5.140625" style="24" customWidth="1"/>
    <col min="1074" max="1074" width="1.7109375" style="24" customWidth="1"/>
    <col min="1075" max="1075" width="5.42578125" style="24" customWidth="1"/>
    <col min="1076" max="1077" width="5" style="24" customWidth="1"/>
    <col min="1078" max="1078" width="1.7109375" style="24" customWidth="1"/>
    <col min="1079" max="1080" width="5.42578125" style="24" customWidth="1"/>
    <col min="1081" max="1081" width="5.28515625" style="24" customWidth="1"/>
    <col min="1082" max="1280" width="9.85546875" style="24"/>
    <col min="1281" max="1281" width="12.85546875" style="24" customWidth="1"/>
    <col min="1282" max="1282" width="6.42578125" style="24" bestFit="1" customWidth="1"/>
    <col min="1283" max="1284" width="6.28515625" style="24" bestFit="1" customWidth="1"/>
    <col min="1285" max="1285" width="1.42578125" style="24" customWidth="1"/>
    <col min="1286" max="1286" width="6.42578125" style="24" customWidth="1"/>
    <col min="1287" max="1287" width="5" style="24" customWidth="1"/>
    <col min="1288" max="1288" width="4.85546875" style="24" customWidth="1"/>
    <col min="1289" max="1289" width="1.42578125" style="24" customWidth="1"/>
    <col min="1290" max="1292" width="5.5703125" style="24" bestFit="1" customWidth="1"/>
    <col min="1293" max="1293" width="1.42578125" style="24" customWidth="1"/>
    <col min="1294" max="1294" width="5.5703125" style="24" customWidth="1"/>
    <col min="1295" max="1295" width="4.85546875" style="24" customWidth="1"/>
    <col min="1296" max="1296" width="5.42578125" style="24" bestFit="1" customWidth="1"/>
    <col min="1297" max="1297" width="1.42578125" style="24" customWidth="1"/>
    <col min="1298" max="1298" width="5.5703125" style="24" bestFit="1" customWidth="1"/>
    <col min="1299" max="1299" width="5" style="24" customWidth="1"/>
    <col min="1300" max="1300" width="5.5703125" style="24" bestFit="1" customWidth="1"/>
    <col min="1301" max="1301" width="1.42578125" style="24" customWidth="1"/>
    <col min="1302" max="1302" width="5" style="24" customWidth="1"/>
    <col min="1303" max="1303" width="4.85546875" style="24" customWidth="1"/>
    <col min="1304" max="1304" width="4.7109375" style="24" customWidth="1"/>
    <col min="1305" max="1305" width="1.42578125" style="24" customWidth="1"/>
    <col min="1306" max="1306" width="5.140625" style="24" bestFit="1" customWidth="1"/>
    <col min="1307" max="1307" width="3.7109375" style="24" customWidth="1"/>
    <col min="1308" max="1308" width="4.5703125" style="24" customWidth="1"/>
    <col min="1309" max="1309" width="9.85546875" style="24" customWidth="1"/>
    <col min="1310" max="1310" width="11.42578125" style="24" customWidth="1"/>
    <col min="1311" max="1313" width="6" style="24" customWidth="1"/>
    <col min="1314" max="1314" width="1.7109375" style="24" customWidth="1"/>
    <col min="1315" max="1315" width="5.85546875" style="24" customWidth="1"/>
    <col min="1316" max="1317" width="5" style="24" customWidth="1"/>
    <col min="1318" max="1318" width="1.7109375" style="24" customWidth="1"/>
    <col min="1319" max="1319" width="5.42578125" style="24" customWidth="1"/>
    <col min="1320" max="1321" width="5" style="24" customWidth="1"/>
    <col min="1322" max="1322" width="1.7109375" style="24" customWidth="1"/>
    <col min="1323" max="1325" width="5.140625" style="24" customWidth="1"/>
    <col min="1326" max="1326" width="1.7109375" style="24" customWidth="1"/>
    <col min="1327" max="1327" width="5.28515625" style="24" customWidth="1"/>
    <col min="1328" max="1329" width="5.140625" style="24" customWidth="1"/>
    <col min="1330" max="1330" width="1.7109375" style="24" customWidth="1"/>
    <col min="1331" max="1331" width="5.42578125" style="24" customWidth="1"/>
    <col min="1332" max="1333" width="5" style="24" customWidth="1"/>
    <col min="1334" max="1334" width="1.7109375" style="24" customWidth="1"/>
    <col min="1335" max="1336" width="5.42578125" style="24" customWidth="1"/>
    <col min="1337" max="1337" width="5.28515625" style="24" customWidth="1"/>
    <col min="1338" max="1536" width="9.85546875" style="24"/>
    <col min="1537" max="1537" width="12.85546875" style="24" customWidth="1"/>
    <col min="1538" max="1538" width="6.42578125" style="24" bestFit="1" customWidth="1"/>
    <col min="1539" max="1540" width="6.28515625" style="24" bestFit="1" customWidth="1"/>
    <col min="1541" max="1541" width="1.42578125" style="24" customWidth="1"/>
    <col min="1542" max="1542" width="6.42578125" style="24" customWidth="1"/>
    <col min="1543" max="1543" width="5" style="24" customWidth="1"/>
    <col min="1544" max="1544" width="4.85546875" style="24" customWidth="1"/>
    <col min="1545" max="1545" width="1.42578125" style="24" customWidth="1"/>
    <col min="1546" max="1548" width="5.5703125" style="24" bestFit="1" customWidth="1"/>
    <col min="1549" max="1549" width="1.42578125" style="24" customWidth="1"/>
    <col min="1550" max="1550" width="5.5703125" style="24" customWidth="1"/>
    <col min="1551" max="1551" width="4.85546875" style="24" customWidth="1"/>
    <col min="1552" max="1552" width="5.42578125" style="24" bestFit="1" customWidth="1"/>
    <col min="1553" max="1553" width="1.42578125" style="24" customWidth="1"/>
    <col min="1554" max="1554" width="5.5703125" style="24" bestFit="1" customWidth="1"/>
    <col min="1555" max="1555" width="5" style="24" customWidth="1"/>
    <col min="1556" max="1556" width="5.5703125" style="24" bestFit="1" customWidth="1"/>
    <col min="1557" max="1557" width="1.42578125" style="24" customWidth="1"/>
    <col min="1558" max="1558" width="5" style="24" customWidth="1"/>
    <col min="1559" max="1559" width="4.85546875" style="24" customWidth="1"/>
    <col min="1560" max="1560" width="4.7109375" style="24" customWidth="1"/>
    <col min="1561" max="1561" width="1.42578125" style="24" customWidth="1"/>
    <col min="1562" max="1562" width="5.140625" style="24" bestFit="1" customWidth="1"/>
    <col min="1563" max="1563" width="3.7109375" style="24" customWidth="1"/>
    <col min="1564" max="1564" width="4.5703125" style="24" customWidth="1"/>
    <col min="1565" max="1565" width="9.85546875" style="24" customWidth="1"/>
    <col min="1566" max="1566" width="11.42578125" style="24" customWidth="1"/>
    <col min="1567" max="1569" width="6" style="24" customWidth="1"/>
    <col min="1570" max="1570" width="1.7109375" style="24" customWidth="1"/>
    <col min="1571" max="1571" width="5.85546875" style="24" customWidth="1"/>
    <col min="1572" max="1573" width="5" style="24" customWidth="1"/>
    <col min="1574" max="1574" width="1.7109375" style="24" customWidth="1"/>
    <col min="1575" max="1575" width="5.42578125" style="24" customWidth="1"/>
    <col min="1576" max="1577" width="5" style="24" customWidth="1"/>
    <col min="1578" max="1578" width="1.7109375" style="24" customWidth="1"/>
    <col min="1579" max="1581" width="5.140625" style="24" customWidth="1"/>
    <col min="1582" max="1582" width="1.7109375" style="24" customWidth="1"/>
    <col min="1583" max="1583" width="5.28515625" style="24" customWidth="1"/>
    <col min="1584" max="1585" width="5.140625" style="24" customWidth="1"/>
    <col min="1586" max="1586" width="1.7109375" style="24" customWidth="1"/>
    <col min="1587" max="1587" width="5.42578125" style="24" customWidth="1"/>
    <col min="1588" max="1589" width="5" style="24" customWidth="1"/>
    <col min="1590" max="1590" width="1.7109375" style="24" customWidth="1"/>
    <col min="1591" max="1592" width="5.42578125" style="24" customWidth="1"/>
    <col min="1593" max="1593" width="5.28515625" style="24" customWidth="1"/>
    <col min="1594" max="1792" width="9.85546875" style="24"/>
    <col min="1793" max="1793" width="12.85546875" style="24" customWidth="1"/>
    <col min="1794" max="1794" width="6.42578125" style="24" bestFit="1" customWidth="1"/>
    <col min="1795" max="1796" width="6.28515625" style="24" bestFit="1" customWidth="1"/>
    <col min="1797" max="1797" width="1.42578125" style="24" customWidth="1"/>
    <col min="1798" max="1798" width="6.42578125" style="24" customWidth="1"/>
    <col min="1799" max="1799" width="5" style="24" customWidth="1"/>
    <col min="1800" max="1800" width="4.85546875" style="24" customWidth="1"/>
    <col min="1801" max="1801" width="1.42578125" style="24" customWidth="1"/>
    <col min="1802" max="1804" width="5.5703125" style="24" bestFit="1" customWidth="1"/>
    <col min="1805" max="1805" width="1.42578125" style="24" customWidth="1"/>
    <col min="1806" max="1806" width="5.5703125" style="24" customWidth="1"/>
    <col min="1807" max="1807" width="4.85546875" style="24" customWidth="1"/>
    <col min="1808" max="1808" width="5.42578125" style="24" bestFit="1" customWidth="1"/>
    <col min="1809" max="1809" width="1.42578125" style="24" customWidth="1"/>
    <col min="1810" max="1810" width="5.5703125" style="24" bestFit="1" customWidth="1"/>
    <col min="1811" max="1811" width="5" style="24" customWidth="1"/>
    <col min="1812" max="1812" width="5.5703125" style="24" bestFit="1" customWidth="1"/>
    <col min="1813" max="1813" width="1.42578125" style="24" customWidth="1"/>
    <col min="1814" max="1814" width="5" style="24" customWidth="1"/>
    <col min="1815" max="1815" width="4.85546875" style="24" customWidth="1"/>
    <col min="1816" max="1816" width="4.7109375" style="24" customWidth="1"/>
    <col min="1817" max="1817" width="1.42578125" style="24" customWidth="1"/>
    <col min="1818" max="1818" width="5.140625" style="24" bestFit="1" customWidth="1"/>
    <col min="1819" max="1819" width="3.7109375" style="24" customWidth="1"/>
    <col min="1820" max="1820" width="4.5703125" style="24" customWidth="1"/>
    <col min="1821" max="1821" width="9.85546875" style="24" customWidth="1"/>
    <col min="1822" max="1822" width="11.42578125" style="24" customWidth="1"/>
    <col min="1823" max="1825" width="6" style="24" customWidth="1"/>
    <col min="1826" max="1826" width="1.7109375" style="24" customWidth="1"/>
    <col min="1827" max="1827" width="5.85546875" style="24" customWidth="1"/>
    <col min="1828" max="1829" width="5" style="24" customWidth="1"/>
    <col min="1830" max="1830" width="1.7109375" style="24" customWidth="1"/>
    <col min="1831" max="1831" width="5.42578125" style="24" customWidth="1"/>
    <col min="1832" max="1833" width="5" style="24" customWidth="1"/>
    <col min="1834" max="1834" width="1.7109375" style="24" customWidth="1"/>
    <col min="1835" max="1837" width="5.140625" style="24" customWidth="1"/>
    <col min="1838" max="1838" width="1.7109375" style="24" customWidth="1"/>
    <col min="1839" max="1839" width="5.28515625" style="24" customWidth="1"/>
    <col min="1840" max="1841" width="5.140625" style="24" customWidth="1"/>
    <col min="1842" max="1842" width="1.7109375" style="24" customWidth="1"/>
    <col min="1843" max="1843" width="5.42578125" style="24" customWidth="1"/>
    <col min="1844" max="1845" width="5" style="24" customWidth="1"/>
    <col min="1846" max="1846" width="1.7109375" style="24" customWidth="1"/>
    <col min="1847" max="1848" width="5.42578125" style="24" customWidth="1"/>
    <col min="1849" max="1849" width="5.28515625" style="24" customWidth="1"/>
    <col min="1850" max="2048" width="9.85546875" style="24"/>
    <col min="2049" max="2049" width="12.85546875" style="24" customWidth="1"/>
    <col min="2050" max="2050" width="6.42578125" style="24" bestFit="1" customWidth="1"/>
    <col min="2051" max="2052" width="6.28515625" style="24" bestFit="1" customWidth="1"/>
    <col min="2053" max="2053" width="1.42578125" style="24" customWidth="1"/>
    <col min="2054" max="2054" width="6.42578125" style="24" customWidth="1"/>
    <col min="2055" max="2055" width="5" style="24" customWidth="1"/>
    <col min="2056" max="2056" width="4.85546875" style="24" customWidth="1"/>
    <col min="2057" max="2057" width="1.42578125" style="24" customWidth="1"/>
    <col min="2058" max="2060" width="5.5703125" style="24" bestFit="1" customWidth="1"/>
    <col min="2061" max="2061" width="1.42578125" style="24" customWidth="1"/>
    <col min="2062" max="2062" width="5.5703125" style="24" customWidth="1"/>
    <col min="2063" max="2063" width="4.85546875" style="24" customWidth="1"/>
    <col min="2064" max="2064" width="5.42578125" style="24" bestFit="1" customWidth="1"/>
    <col min="2065" max="2065" width="1.42578125" style="24" customWidth="1"/>
    <col min="2066" max="2066" width="5.5703125" style="24" bestFit="1" customWidth="1"/>
    <col min="2067" max="2067" width="5" style="24" customWidth="1"/>
    <col min="2068" max="2068" width="5.5703125" style="24" bestFit="1" customWidth="1"/>
    <col min="2069" max="2069" width="1.42578125" style="24" customWidth="1"/>
    <col min="2070" max="2070" width="5" style="24" customWidth="1"/>
    <col min="2071" max="2071" width="4.85546875" style="24" customWidth="1"/>
    <col min="2072" max="2072" width="4.7109375" style="24" customWidth="1"/>
    <col min="2073" max="2073" width="1.42578125" style="24" customWidth="1"/>
    <col min="2074" max="2074" width="5.140625" style="24" bestFit="1" customWidth="1"/>
    <col min="2075" max="2075" width="3.7109375" style="24" customWidth="1"/>
    <col min="2076" max="2076" width="4.5703125" style="24" customWidth="1"/>
    <col min="2077" max="2077" width="9.85546875" style="24" customWidth="1"/>
    <col min="2078" max="2078" width="11.42578125" style="24" customWidth="1"/>
    <col min="2079" max="2081" width="6" style="24" customWidth="1"/>
    <col min="2082" max="2082" width="1.7109375" style="24" customWidth="1"/>
    <col min="2083" max="2083" width="5.85546875" style="24" customWidth="1"/>
    <col min="2084" max="2085" width="5" style="24" customWidth="1"/>
    <col min="2086" max="2086" width="1.7109375" style="24" customWidth="1"/>
    <col min="2087" max="2087" width="5.42578125" style="24" customWidth="1"/>
    <col min="2088" max="2089" width="5" style="24" customWidth="1"/>
    <col min="2090" max="2090" width="1.7109375" style="24" customWidth="1"/>
    <col min="2091" max="2093" width="5.140625" style="24" customWidth="1"/>
    <col min="2094" max="2094" width="1.7109375" style="24" customWidth="1"/>
    <col min="2095" max="2095" width="5.28515625" style="24" customWidth="1"/>
    <col min="2096" max="2097" width="5.140625" style="24" customWidth="1"/>
    <col min="2098" max="2098" width="1.7109375" style="24" customWidth="1"/>
    <col min="2099" max="2099" width="5.42578125" style="24" customWidth="1"/>
    <col min="2100" max="2101" width="5" style="24" customWidth="1"/>
    <col min="2102" max="2102" width="1.7109375" style="24" customWidth="1"/>
    <col min="2103" max="2104" width="5.42578125" style="24" customWidth="1"/>
    <col min="2105" max="2105" width="5.28515625" style="24" customWidth="1"/>
    <col min="2106" max="2304" width="9.85546875" style="24"/>
    <col min="2305" max="2305" width="12.85546875" style="24" customWidth="1"/>
    <col min="2306" max="2306" width="6.42578125" style="24" bestFit="1" customWidth="1"/>
    <col min="2307" max="2308" width="6.28515625" style="24" bestFit="1" customWidth="1"/>
    <col min="2309" max="2309" width="1.42578125" style="24" customWidth="1"/>
    <col min="2310" max="2310" width="6.42578125" style="24" customWidth="1"/>
    <col min="2311" max="2311" width="5" style="24" customWidth="1"/>
    <col min="2312" max="2312" width="4.85546875" style="24" customWidth="1"/>
    <col min="2313" max="2313" width="1.42578125" style="24" customWidth="1"/>
    <col min="2314" max="2316" width="5.5703125" style="24" bestFit="1" customWidth="1"/>
    <col min="2317" max="2317" width="1.42578125" style="24" customWidth="1"/>
    <col min="2318" max="2318" width="5.5703125" style="24" customWidth="1"/>
    <col min="2319" max="2319" width="4.85546875" style="24" customWidth="1"/>
    <col min="2320" max="2320" width="5.42578125" style="24" bestFit="1" customWidth="1"/>
    <col min="2321" max="2321" width="1.42578125" style="24" customWidth="1"/>
    <col min="2322" max="2322" width="5.5703125" style="24" bestFit="1" customWidth="1"/>
    <col min="2323" max="2323" width="5" style="24" customWidth="1"/>
    <col min="2324" max="2324" width="5.5703125" style="24" bestFit="1" customWidth="1"/>
    <col min="2325" max="2325" width="1.42578125" style="24" customWidth="1"/>
    <col min="2326" max="2326" width="5" style="24" customWidth="1"/>
    <col min="2327" max="2327" width="4.85546875" style="24" customWidth="1"/>
    <col min="2328" max="2328" width="4.7109375" style="24" customWidth="1"/>
    <col min="2329" max="2329" width="1.42578125" style="24" customWidth="1"/>
    <col min="2330" max="2330" width="5.140625" style="24" bestFit="1" customWidth="1"/>
    <col min="2331" max="2331" width="3.7109375" style="24" customWidth="1"/>
    <col min="2332" max="2332" width="4.5703125" style="24" customWidth="1"/>
    <col min="2333" max="2333" width="9.85546875" style="24" customWidth="1"/>
    <col min="2334" max="2334" width="11.42578125" style="24" customWidth="1"/>
    <col min="2335" max="2337" width="6" style="24" customWidth="1"/>
    <col min="2338" max="2338" width="1.7109375" style="24" customWidth="1"/>
    <col min="2339" max="2339" width="5.85546875" style="24" customWidth="1"/>
    <col min="2340" max="2341" width="5" style="24" customWidth="1"/>
    <col min="2342" max="2342" width="1.7109375" style="24" customWidth="1"/>
    <col min="2343" max="2343" width="5.42578125" style="24" customWidth="1"/>
    <col min="2344" max="2345" width="5" style="24" customWidth="1"/>
    <col min="2346" max="2346" width="1.7109375" style="24" customWidth="1"/>
    <col min="2347" max="2349" width="5.140625" style="24" customWidth="1"/>
    <col min="2350" max="2350" width="1.7109375" style="24" customWidth="1"/>
    <col min="2351" max="2351" width="5.28515625" style="24" customWidth="1"/>
    <col min="2352" max="2353" width="5.140625" style="24" customWidth="1"/>
    <col min="2354" max="2354" width="1.7109375" style="24" customWidth="1"/>
    <col min="2355" max="2355" width="5.42578125" style="24" customWidth="1"/>
    <col min="2356" max="2357" width="5" style="24" customWidth="1"/>
    <col min="2358" max="2358" width="1.7109375" style="24" customWidth="1"/>
    <col min="2359" max="2360" width="5.42578125" style="24" customWidth="1"/>
    <col min="2361" max="2361" width="5.28515625" style="24" customWidth="1"/>
    <col min="2362" max="2560" width="9.85546875" style="24"/>
    <col min="2561" max="2561" width="12.85546875" style="24" customWidth="1"/>
    <col min="2562" max="2562" width="6.42578125" style="24" bestFit="1" customWidth="1"/>
    <col min="2563" max="2564" width="6.28515625" style="24" bestFit="1" customWidth="1"/>
    <col min="2565" max="2565" width="1.42578125" style="24" customWidth="1"/>
    <col min="2566" max="2566" width="6.42578125" style="24" customWidth="1"/>
    <col min="2567" max="2567" width="5" style="24" customWidth="1"/>
    <col min="2568" max="2568" width="4.85546875" style="24" customWidth="1"/>
    <col min="2569" max="2569" width="1.42578125" style="24" customWidth="1"/>
    <col min="2570" max="2572" width="5.5703125" style="24" bestFit="1" customWidth="1"/>
    <col min="2573" max="2573" width="1.42578125" style="24" customWidth="1"/>
    <col min="2574" max="2574" width="5.5703125" style="24" customWidth="1"/>
    <col min="2575" max="2575" width="4.85546875" style="24" customWidth="1"/>
    <col min="2576" max="2576" width="5.42578125" style="24" bestFit="1" customWidth="1"/>
    <col min="2577" max="2577" width="1.42578125" style="24" customWidth="1"/>
    <col min="2578" max="2578" width="5.5703125" style="24" bestFit="1" customWidth="1"/>
    <col min="2579" max="2579" width="5" style="24" customWidth="1"/>
    <col min="2580" max="2580" width="5.5703125" style="24" bestFit="1" customWidth="1"/>
    <col min="2581" max="2581" width="1.42578125" style="24" customWidth="1"/>
    <col min="2582" max="2582" width="5" style="24" customWidth="1"/>
    <col min="2583" max="2583" width="4.85546875" style="24" customWidth="1"/>
    <col min="2584" max="2584" width="4.7109375" style="24" customWidth="1"/>
    <col min="2585" max="2585" width="1.42578125" style="24" customWidth="1"/>
    <col min="2586" max="2586" width="5.140625" style="24" bestFit="1" customWidth="1"/>
    <col min="2587" max="2587" width="3.7109375" style="24" customWidth="1"/>
    <col min="2588" max="2588" width="4.5703125" style="24" customWidth="1"/>
    <col min="2589" max="2589" width="9.85546875" style="24" customWidth="1"/>
    <col min="2590" max="2590" width="11.42578125" style="24" customWidth="1"/>
    <col min="2591" max="2593" width="6" style="24" customWidth="1"/>
    <col min="2594" max="2594" width="1.7109375" style="24" customWidth="1"/>
    <col min="2595" max="2595" width="5.85546875" style="24" customWidth="1"/>
    <col min="2596" max="2597" width="5" style="24" customWidth="1"/>
    <col min="2598" max="2598" width="1.7109375" style="24" customWidth="1"/>
    <col min="2599" max="2599" width="5.42578125" style="24" customWidth="1"/>
    <col min="2600" max="2601" width="5" style="24" customWidth="1"/>
    <col min="2602" max="2602" width="1.7109375" style="24" customWidth="1"/>
    <col min="2603" max="2605" width="5.140625" style="24" customWidth="1"/>
    <col min="2606" max="2606" width="1.7109375" style="24" customWidth="1"/>
    <col min="2607" max="2607" width="5.28515625" style="24" customWidth="1"/>
    <col min="2608" max="2609" width="5.140625" style="24" customWidth="1"/>
    <col min="2610" max="2610" width="1.7109375" style="24" customWidth="1"/>
    <col min="2611" max="2611" width="5.42578125" style="24" customWidth="1"/>
    <col min="2612" max="2613" width="5" style="24" customWidth="1"/>
    <col min="2614" max="2614" width="1.7109375" style="24" customWidth="1"/>
    <col min="2615" max="2616" width="5.42578125" style="24" customWidth="1"/>
    <col min="2617" max="2617" width="5.28515625" style="24" customWidth="1"/>
    <col min="2618" max="2816" width="9.85546875" style="24"/>
    <col min="2817" max="2817" width="12.85546875" style="24" customWidth="1"/>
    <col min="2818" max="2818" width="6.42578125" style="24" bestFit="1" customWidth="1"/>
    <col min="2819" max="2820" width="6.28515625" style="24" bestFit="1" customWidth="1"/>
    <col min="2821" max="2821" width="1.42578125" style="24" customWidth="1"/>
    <col min="2822" max="2822" width="6.42578125" style="24" customWidth="1"/>
    <col min="2823" max="2823" width="5" style="24" customWidth="1"/>
    <col min="2824" max="2824" width="4.85546875" style="24" customWidth="1"/>
    <col min="2825" max="2825" width="1.42578125" style="24" customWidth="1"/>
    <col min="2826" max="2828" width="5.5703125" style="24" bestFit="1" customWidth="1"/>
    <col min="2829" max="2829" width="1.42578125" style="24" customWidth="1"/>
    <col min="2830" max="2830" width="5.5703125" style="24" customWidth="1"/>
    <col min="2831" max="2831" width="4.85546875" style="24" customWidth="1"/>
    <col min="2832" max="2832" width="5.42578125" style="24" bestFit="1" customWidth="1"/>
    <col min="2833" max="2833" width="1.42578125" style="24" customWidth="1"/>
    <col min="2834" max="2834" width="5.5703125" style="24" bestFit="1" customWidth="1"/>
    <col min="2835" max="2835" width="5" style="24" customWidth="1"/>
    <col min="2836" max="2836" width="5.5703125" style="24" bestFit="1" customWidth="1"/>
    <col min="2837" max="2837" width="1.42578125" style="24" customWidth="1"/>
    <col min="2838" max="2838" width="5" style="24" customWidth="1"/>
    <col min="2839" max="2839" width="4.85546875" style="24" customWidth="1"/>
    <col min="2840" max="2840" width="4.7109375" style="24" customWidth="1"/>
    <col min="2841" max="2841" width="1.42578125" style="24" customWidth="1"/>
    <col min="2842" max="2842" width="5.140625" style="24" bestFit="1" customWidth="1"/>
    <col min="2843" max="2843" width="3.7109375" style="24" customWidth="1"/>
    <col min="2844" max="2844" width="4.5703125" style="24" customWidth="1"/>
    <col min="2845" max="2845" width="9.85546875" style="24" customWidth="1"/>
    <col min="2846" max="2846" width="11.42578125" style="24" customWidth="1"/>
    <col min="2847" max="2849" width="6" style="24" customWidth="1"/>
    <col min="2850" max="2850" width="1.7109375" style="24" customWidth="1"/>
    <col min="2851" max="2851" width="5.85546875" style="24" customWidth="1"/>
    <col min="2852" max="2853" width="5" style="24" customWidth="1"/>
    <col min="2854" max="2854" width="1.7109375" style="24" customWidth="1"/>
    <col min="2855" max="2855" width="5.42578125" style="24" customWidth="1"/>
    <col min="2856" max="2857" width="5" style="24" customWidth="1"/>
    <col min="2858" max="2858" width="1.7109375" style="24" customWidth="1"/>
    <col min="2859" max="2861" width="5.140625" style="24" customWidth="1"/>
    <col min="2862" max="2862" width="1.7109375" style="24" customWidth="1"/>
    <col min="2863" max="2863" width="5.28515625" style="24" customWidth="1"/>
    <col min="2864" max="2865" width="5.140625" style="24" customWidth="1"/>
    <col min="2866" max="2866" width="1.7109375" style="24" customWidth="1"/>
    <col min="2867" max="2867" width="5.42578125" style="24" customWidth="1"/>
    <col min="2868" max="2869" width="5" style="24" customWidth="1"/>
    <col min="2870" max="2870" width="1.7109375" style="24" customWidth="1"/>
    <col min="2871" max="2872" width="5.42578125" style="24" customWidth="1"/>
    <col min="2873" max="2873" width="5.28515625" style="24" customWidth="1"/>
    <col min="2874" max="3072" width="9.85546875" style="24"/>
    <col min="3073" max="3073" width="12.85546875" style="24" customWidth="1"/>
    <col min="3074" max="3074" width="6.42578125" style="24" bestFit="1" customWidth="1"/>
    <col min="3075" max="3076" width="6.28515625" style="24" bestFit="1" customWidth="1"/>
    <col min="3077" max="3077" width="1.42578125" style="24" customWidth="1"/>
    <col min="3078" max="3078" width="6.42578125" style="24" customWidth="1"/>
    <col min="3079" max="3079" width="5" style="24" customWidth="1"/>
    <col min="3080" max="3080" width="4.85546875" style="24" customWidth="1"/>
    <col min="3081" max="3081" width="1.42578125" style="24" customWidth="1"/>
    <col min="3082" max="3084" width="5.5703125" style="24" bestFit="1" customWidth="1"/>
    <col min="3085" max="3085" width="1.42578125" style="24" customWidth="1"/>
    <col min="3086" max="3086" width="5.5703125" style="24" customWidth="1"/>
    <col min="3087" max="3087" width="4.85546875" style="24" customWidth="1"/>
    <col min="3088" max="3088" width="5.42578125" style="24" bestFit="1" customWidth="1"/>
    <col min="3089" max="3089" width="1.42578125" style="24" customWidth="1"/>
    <col min="3090" max="3090" width="5.5703125" style="24" bestFit="1" customWidth="1"/>
    <col min="3091" max="3091" width="5" style="24" customWidth="1"/>
    <col min="3092" max="3092" width="5.5703125" style="24" bestFit="1" customWidth="1"/>
    <col min="3093" max="3093" width="1.42578125" style="24" customWidth="1"/>
    <col min="3094" max="3094" width="5" style="24" customWidth="1"/>
    <col min="3095" max="3095" width="4.85546875" style="24" customWidth="1"/>
    <col min="3096" max="3096" width="4.7109375" style="24" customWidth="1"/>
    <col min="3097" max="3097" width="1.42578125" style="24" customWidth="1"/>
    <col min="3098" max="3098" width="5.140625" style="24" bestFit="1" customWidth="1"/>
    <col min="3099" max="3099" width="3.7109375" style="24" customWidth="1"/>
    <col min="3100" max="3100" width="4.5703125" style="24" customWidth="1"/>
    <col min="3101" max="3101" width="9.85546875" style="24" customWidth="1"/>
    <col min="3102" max="3102" width="11.42578125" style="24" customWidth="1"/>
    <col min="3103" max="3105" width="6" style="24" customWidth="1"/>
    <col min="3106" max="3106" width="1.7109375" style="24" customWidth="1"/>
    <col min="3107" max="3107" width="5.85546875" style="24" customWidth="1"/>
    <col min="3108" max="3109" width="5" style="24" customWidth="1"/>
    <col min="3110" max="3110" width="1.7109375" style="24" customWidth="1"/>
    <col min="3111" max="3111" width="5.42578125" style="24" customWidth="1"/>
    <col min="3112" max="3113" width="5" style="24" customWidth="1"/>
    <col min="3114" max="3114" width="1.7109375" style="24" customWidth="1"/>
    <col min="3115" max="3117" width="5.140625" style="24" customWidth="1"/>
    <col min="3118" max="3118" width="1.7109375" style="24" customWidth="1"/>
    <col min="3119" max="3119" width="5.28515625" style="24" customWidth="1"/>
    <col min="3120" max="3121" width="5.140625" style="24" customWidth="1"/>
    <col min="3122" max="3122" width="1.7109375" style="24" customWidth="1"/>
    <col min="3123" max="3123" width="5.42578125" style="24" customWidth="1"/>
    <col min="3124" max="3125" width="5" style="24" customWidth="1"/>
    <col min="3126" max="3126" width="1.7109375" style="24" customWidth="1"/>
    <col min="3127" max="3128" width="5.42578125" style="24" customWidth="1"/>
    <col min="3129" max="3129" width="5.28515625" style="24" customWidth="1"/>
    <col min="3130" max="3328" width="9.85546875" style="24"/>
    <col min="3329" max="3329" width="12.85546875" style="24" customWidth="1"/>
    <col min="3330" max="3330" width="6.42578125" style="24" bestFit="1" customWidth="1"/>
    <col min="3331" max="3332" width="6.28515625" style="24" bestFit="1" customWidth="1"/>
    <col min="3333" max="3333" width="1.42578125" style="24" customWidth="1"/>
    <col min="3334" max="3334" width="6.42578125" style="24" customWidth="1"/>
    <col min="3335" max="3335" width="5" style="24" customWidth="1"/>
    <col min="3336" max="3336" width="4.85546875" style="24" customWidth="1"/>
    <col min="3337" max="3337" width="1.42578125" style="24" customWidth="1"/>
    <col min="3338" max="3340" width="5.5703125" style="24" bestFit="1" customWidth="1"/>
    <col min="3341" max="3341" width="1.42578125" style="24" customWidth="1"/>
    <col min="3342" max="3342" width="5.5703125" style="24" customWidth="1"/>
    <col min="3343" max="3343" width="4.85546875" style="24" customWidth="1"/>
    <col min="3344" max="3344" width="5.42578125" style="24" bestFit="1" customWidth="1"/>
    <col min="3345" max="3345" width="1.42578125" style="24" customWidth="1"/>
    <col min="3346" max="3346" width="5.5703125" style="24" bestFit="1" customWidth="1"/>
    <col min="3347" max="3347" width="5" style="24" customWidth="1"/>
    <col min="3348" max="3348" width="5.5703125" style="24" bestFit="1" customWidth="1"/>
    <col min="3349" max="3349" width="1.42578125" style="24" customWidth="1"/>
    <col min="3350" max="3350" width="5" style="24" customWidth="1"/>
    <col min="3351" max="3351" width="4.85546875" style="24" customWidth="1"/>
    <col min="3352" max="3352" width="4.7109375" style="24" customWidth="1"/>
    <col min="3353" max="3353" width="1.42578125" style="24" customWidth="1"/>
    <col min="3354" max="3354" width="5.140625" style="24" bestFit="1" customWidth="1"/>
    <col min="3355" max="3355" width="3.7109375" style="24" customWidth="1"/>
    <col min="3356" max="3356" width="4.5703125" style="24" customWidth="1"/>
    <col min="3357" max="3357" width="9.85546875" style="24" customWidth="1"/>
    <col min="3358" max="3358" width="11.42578125" style="24" customWidth="1"/>
    <col min="3359" max="3361" width="6" style="24" customWidth="1"/>
    <col min="3362" max="3362" width="1.7109375" style="24" customWidth="1"/>
    <col min="3363" max="3363" width="5.85546875" style="24" customWidth="1"/>
    <col min="3364" max="3365" width="5" style="24" customWidth="1"/>
    <col min="3366" max="3366" width="1.7109375" style="24" customWidth="1"/>
    <col min="3367" max="3367" width="5.42578125" style="24" customWidth="1"/>
    <col min="3368" max="3369" width="5" style="24" customWidth="1"/>
    <col min="3370" max="3370" width="1.7109375" style="24" customWidth="1"/>
    <col min="3371" max="3373" width="5.140625" style="24" customWidth="1"/>
    <col min="3374" max="3374" width="1.7109375" style="24" customWidth="1"/>
    <col min="3375" max="3375" width="5.28515625" style="24" customWidth="1"/>
    <col min="3376" max="3377" width="5.140625" style="24" customWidth="1"/>
    <col min="3378" max="3378" width="1.7109375" style="24" customWidth="1"/>
    <col min="3379" max="3379" width="5.42578125" style="24" customWidth="1"/>
    <col min="3380" max="3381" width="5" style="24" customWidth="1"/>
    <col min="3382" max="3382" width="1.7109375" style="24" customWidth="1"/>
    <col min="3383" max="3384" width="5.42578125" style="24" customWidth="1"/>
    <col min="3385" max="3385" width="5.28515625" style="24" customWidth="1"/>
    <col min="3386" max="3584" width="9.85546875" style="24"/>
    <col min="3585" max="3585" width="12.85546875" style="24" customWidth="1"/>
    <col min="3586" max="3586" width="6.42578125" style="24" bestFit="1" customWidth="1"/>
    <col min="3587" max="3588" width="6.28515625" style="24" bestFit="1" customWidth="1"/>
    <col min="3589" max="3589" width="1.42578125" style="24" customWidth="1"/>
    <col min="3590" max="3590" width="6.42578125" style="24" customWidth="1"/>
    <col min="3591" max="3591" width="5" style="24" customWidth="1"/>
    <col min="3592" max="3592" width="4.85546875" style="24" customWidth="1"/>
    <col min="3593" max="3593" width="1.42578125" style="24" customWidth="1"/>
    <col min="3594" max="3596" width="5.5703125" style="24" bestFit="1" customWidth="1"/>
    <col min="3597" max="3597" width="1.42578125" style="24" customWidth="1"/>
    <col min="3598" max="3598" width="5.5703125" style="24" customWidth="1"/>
    <col min="3599" max="3599" width="4.85546875" style="24" customWidth="1"/>
    <col min="3600" max="3600" width="5.42578125" style="24" bestFit="1" customWidth="1"/>
    <col min="3601" max="3601" width="1.42578125" style="24" customWidth="1"/>
    <col min="3602" max="3602" width="5.5703125" style="24" bestFit="1" customWidth="1"/>
    <col min="3603" max="3603" width="5" style="24" customWidth="1"/>
    <col min="3604" max="3604" width="5.5703125" style="24" bestFit="1" customWidth="1"/>
    <col min="3605" max="3605" width="1.42578125" style="24" customWidth="1"/>
    <col min="3606" max="3606" width="5" style="24" customWidth="1"/>
    <col min="3607" max="3607" width="4.85546875" style="24" customWidth="1"/>
    <col min="3608" max="3608" width="4.7109375" style="24" customWidth="1"/>
    <col min="3609" max="3609" width="1.42578125" style="24" customWidth="1"/>
    <col min="3610" max="3610" width="5.140625" style="24" bestFit="1" customWidth="1"/>
    <col min="3611" max="3611" width="3.7109375" style="24" customWidth="1"/>
    <col min="3612" max="3612" width="4.5703125" style="24" customWidth="1"/>
    <col min="3613" max="3613" width="9.85546875" style="24" customWidth="1"/>
    <col min="3614" max="3614" width="11.42578125" style="24" customWidth="1"/>
    <col min="3615" max="3617" width="6" style="24" customWidth="1"/>
    <col min="3618" max="3618" width="1.7109375" style="24" customWidth="1"/>
    <col min="3619" max="3619" width="5.85546875" style="24" customWidth="1"/>
    <col min="3620" max="3621" width="5" style="24" customWidth="1"/>
    <col min="3622" max="3622" width="1.7109375" style="24" customWidth="1"/>
    <col min="3623" max="3623" width="5.42578125" style="24" customWidth="1"/>
    <col min="3624" max="3625" width="5" style="24" customWidth="1"/>
    <col min="3626" max="3626" width="1.7109375" style="24" customWidth="1"/>
    <col min="3627" max="3629" width="5.140625" style="24" customWidth="1"/>
    <col min="3630" max="3630" width="1.7109375" style="24" customWidth="1"/>
    <col min="3631" max="3631" width="5.28515625" style="24" customWidth="1"/>
    <col min="3632" max="3633" width="5.140625" style="24" customWidth="1"/>
    <col min="3634" max="3634" width="1.7109375" style="24" customWidth="1"/>
    <col min="3635" max="3635" width="5.42578125" style="24" customWidth="1"/>
    <col min="3636" max="3637" width="5" style="24" customWidth="1"/>
    <col min="3638" max="3638" width="1.7109375" style="24" customWidth="1"/>
    <col min="3639" max="3640" width="5.42578125" style="24" customWidth="1"/>
    <col min="3641" max="3641" width="5.28515625" style="24" customWidth="1"/>
    <col min="3642" max="3840" width="9.85546875" style="24"/>
    <col min="3841" max="3841" width="12.85546875" style="24" customWidth="1"/>
    <col min="3842" max="3842" width="6.42578125" style="24" bestFit="1" customWidth="1"/>
    <col min="3843" max="3844" width="6.28515625" style="24" bestFit="1" customWidth="1"/>
    <col min="3845" max="3845" width="1.42578125" style="24" customWidth="1"/>
    <col min="3846" max="3846" width="6.42578125" style="24" customWidth="1"/>
    <col min="3847" max="3847" width="5" style="24" customWidth="1"/>
    <col min="3848" max="3848" width="4.85546875" style="24" customWidth="1"/>
    <col min="3849" max="3849" width="1.42578125" style="24" customWidth="1"/>
    <col min="3850" max="3852" width="5.5703125" style="24" bestFit="1" customWidth="1"/>
    <col min="3853" max="3853" width="1.42578125" style="24" customWidth="1"/>
    <col min="3854" max="3854" width="5.5703125" style="24" customWidth="1"/>
    <col min="3855" max="3855" width="4.85546875" style="24" customWidth="1"/>
    <col min="3856" max="3856" width="5.42578125" style="24" bestFit="1" customWidth="1"/>
    <col min="3857" max="3857" width="1.42578125" style="24" customWidth="1"/>
    <col min="3858" max="3858" width="5.5703125" style="24" bestFit="1" customWidth="1"/>
    <col min="3859" max="3859" width="5" style="24" customWidth="1"/>
    <col min="3860" max="3860" width="5.5703125" style="24" bestFit="1" customWidth="1"/>
    <col min="3861" max="3861" width="1.42578125" style="24" customWidth="1"/>
    <col min="3862" max="3862" width="5" style="24" customWidth="1"/>
    <col min="3863" max="3863" width="4.85546875" style="24" customWidth="1"/>
    <col min="3864" max="3864" width="4.7109375" style="24" customWidth="1"/>
    <col min="3865" max="3865" width="1.42578125" style="24" customWidth="1"/>
    <col min="3866" max="3866" width="5.140625" style="24" bestFit="1" customWidth="1"/>
    <col min="3867" max="3867" width="3.7109375" style="24" customWidth="1"/>
    <col min="3868" max="3868" width="4.5703125" style="24" customWidth="1"/>
    <col min="3869" max="3869" width="9.85546875" style="24" customWidth="1"/>
    <col min="3870" max="3870" width="11.42578125" style="24" customWidth="1"/>
    <col min="3871" max="3873" width="6" style="24" customWidth="1"/>
    <col min="3874" max="3874" width="1.7109375" style="24" customWidth="1"/>
    <col min="3875" max="3875" width="5.85546875" style="24" customWidth="1"/>
    <col min="3876" max="3877" width="5" style="24" customWidth="1"/>
    <col min="3878" max="3878" width="1.7109375" style="24" customWidth="1"/>
    <col min="3879" max="3879" width="5.42578125" style="24" customWidth="1"/>
    <col min="3880" max="3881" width="5" style="24" customWidth="1"/>
    <col min="3882" max="3882" width="1.7109375" style="24" customWidth="1"/>
    <col min="3883" max="3885" width="5.140625" style="24" customWidth="1"/>
    <col min="3886" max="3886" width="1.7109375" style="24" customWidth="1"/>
    <col min="3887" max="3887" width="5.28515625" style="24" customWidth="1"/>
    <col min="3888" max="3889" width="5.140625" style="24" customWidth="1"/>
    <col min="3890" max="3890" width="1.7109375" style="24" customWidth="1"/>
    <col min="3891" max="3891" width="5.42578125" style="24" customWidth="1"/>
    <col min="3892" max="3893" width="5" style="24" customWidth="1"/>
    <col min="3894" max="3894" width="1.7109375" style="24" customWidth="1"/>
    <col min="3895" max="3896" width="5.42578125" style="24" customWidth="1"/>
    <col min="3897" max="3897" width="5.28515625" style="24" customWidth="1"/>
    <col min="3898" max="4096" width="9.85546875" style="24"/>
    <col min="4097" max="4097" width="12.85546875" style="24" customWidth="1"/>
    <col min="4098" max="4098" width="6.42578125" style="24" bestFit="1" customWidth="1"/>
    <col min="4099" max="4100" width="6.28515625" style="24" bestFit="1" customWidth="1"/>
    <col min="4101" max="4101" width="1.42578125" style="24" customWidth="1"/>
    <col min="4102" max="4102" width="6.42578125" style="24" customWidth="1"/>
    <col min="4103" max="4103" width="5" style="24" customWidth="1"/>
    <col min="4104" max="4104" width="4.85546875" style="24" customWidth="1"/>
    <col min="4105" max="4105" width="1.42578125" style="24" customWidth="1"/>
    <col min="4106" max="4108" width="5.5703125" style="24" bestFit="1" customWidth="1"/>
    <col min="4109" max="4109" width="1.42578125" style="24" customWidth="1"/>
    <col min="4110" max="4110" width="5.5703125" style="24" customWidth="1"/>
    <col min="4111" max="4111" width="4.85546875" style="24" customWidth="1"/>
    <col min="4112" max="4112" width="5.42578125" style="24" bestFit="1" customWidth="1"/>
    <col min="4113" max="4113" width="1.42578125" style="24" customWidth="1"/>
    <col min="4114" max="4114" width="5.5703125" style="24" bestFit="1" customWidth="1"/>
    <col min="4115" max="4115" width="5" style="24" customWidth="1"/>
    <col min="4116" max="4116" width="5.5703125" style="24" bestFit="1" customWidth="1"/>
    <col min="4117" max="4117" width="1.42578125" style="24" customWidth="1"/>
    <col min="4118" max="4118" width="5" style="24" customWidth="1"/>
    <col min="4119" max="4119" width="4.85546875" style="24" customWidth="1"/>
    <col min="4120" max="4120" width="4.7109375" style="24" customWidth="1"/>
    <col min="4121" max="4121" width="1.42578125" style="24" customWidth="1"/>
    <col min="4122" max="4122" width="5.140625" style="24" bestFit="1" customWidth="1"/>
    <col min="4123" max="4123" width="3.7109375" style="24" customWidth="1"/>
    <col min="4124" max="4124" width="4.5703125" style="24" customWidth="1"/>
    <col min="4125" max="4125" width="9.85546875" style="24" customWidth="1"/>
    <col min="4126" max="4126" width="11.42578125" style="24" customWidth="1"/>
    <col min="4127" max="4129" width="6" style="24" customWidth="1"/>
    <col min="4130" max="4130" width="1.7109375" style="24" customWidth="1"/>
    <col min="4131" max="4131" width="5.85546875" style="24" customWidth="1"/>
    <col min="4132" max="4133" width="5" style="24" customWidth="1"/>
    <col min="4134" max="4134" width="1.7109375" style="24" customWidth="1"/>
    <col min="4135" max="4135" width="5.42578125" style="24" customWidth="1"/>
    <col min="4136" max="4137" width="5" style="24" customWidth="1"/>
    <col min="4138" max="4138" width="1.7109375" style="24" customWidth="1"/>
    <col min="4139" max="4141" width="5.140625" style="24" customWidth="1"/>
    <col min="4142" max="4142" width="1.7109375" style="24" customWidth="1"/>
    <col min="4143" max="4143" width="5.28515625" style="24" customWidth="1"/>
    <col min="4144" max="4145" width="5.140625" style="24" customWidth="1"/>
    <col min="4146" max="4146" width="1.7109375" style="24" customWidth="1"/>
    <col min="4147" max="4147" width="5.42578125" style="24" customWidth="1"/>
    <col min="4148" max="4149" width="5" style="24" customWidth="1"/>
    <col min="4150" max="4150" width="1.7109375" style="24" customWidth="1"/>
    <col min="4151" max="4152" width="5.42578125" style="24" customWidth="1"/>
    <col min="4153" max="4153" width="5.28515625" style="24" customWidth="1"/>
    <col min="4154" max="4352" width="9.85546875" style="24"/>
    <col min="4353" max="4353" width="12.85546875" style="24" customWidth="1"/>
    <col min="4354" max="4354" width="6.42578125" style="24" bestFit="1" customWidth="1"/>
    <col min="4355" max="4356" width="6.28515625" style="24" bestFit="1" customWidth="1"/>
    <col min="4357" max="4357" width="1.42578125" style="24" customWidth="1"/>
    <col min="4358" max="4358" width="6.42578125" style="24" customWidth="1"/>
    <col min="4359" max="4359" width="5" style="24" customWidth="1"/>
    <col min="4360" max="4360" width="4.85546875" style="24" customWidth="1"/>
    <col min="4361" max="4361" width="1.42578125" style="24" customWidth="1"/>
    <col min="4362" max="4364" width="5.5703125" style="24" bestFit="1" customWidth="1"/>
    <col min="4365" max="4365" width="1.42578125" style="24" customWidth="1"/>
    <col min="4366" max="4366" width="5.5703125" style="24" customWidth="1"/>
    <col min="4367" max="4367" width="4.85546875" style="24" customWidth="1"/>
    <col min="4368" max="4368" width="5.42578125" style="24" bestFit="1" customWidth="1"/>
    <col min="4369" max="4369" width="1.42578125" style="24" customWidth="1"/>
    <col min="4370" max="4370" width="5.5703125" style="24" bestFit="1" customWidth="1"/>
    <col min="4371" max="4371" width="5" style="24" customWidth="1"/>
    <col min="4372" max="4372" width="5.5703125" style="24" bestFit="1" customWidth="1"/>
    <col min="4373" max="4373" width="1.42578125" style="24" customWidth="1"/>
    <col min="4374" max="4374" width="5" style="24" customWidth="1"/>
    <col min="4375" max="4375" width="4.85546875" style="24" customWidth="1"/>
    <col min="4376" max="4376" width="4.7109375" style="24" customWidth="1"/>
    <col min="4377" max="4377" width="1.42578125" style="24" customWidth="1"/>
    <col min="4378" max="4378" width="5.140625" style="24" bestFit="1" customWidth="1"/>
    <col min="4379" max="4379" width="3.7109375" style="24" customWidth="1"/>
    <col min="4380" max="4380" width="4.5703125" style="24" customWidth="1"/>
    <col min="4381" max="4381" width="9.85546875" style="24" customWidth="1"/>
    <col min="4382" max="4382" width="11.42578125" style="24" customWidth="1"/>
    <col min="4383" max="4385" width="6" style="24" customWidth="1"/>
    <col min="4386" max="4386" width="1.7109375" style="24" customWidth="1"/>
    <col min="4387" max="4387" width="5.85546875" style="24" customWidth="1"/>
    <col min="4388" max="4389" width="5" style="24" customWidth="1"/>
    <col min="4390" max="4390" width="1.7109375" style="24" customWidth="1"/>
    <col min="4391" max="4391" width="5.42578125" style="24" customWidth="1"/>
    <col min="4392" max="4393" width="5" style="24" customWidth="1"/>
    <col min="4394" max="4394" width="1.7109375" style="24" customWidth="1"/>
    <col min="4395" max="4397" width="5.140625" style="24" customWidth="1"/>
    <col min="4398" max="4398" width="1.7109375" style="24" customWidth="1"/>
    <col min="4399" max="4399" width="5.28515625" style="24" customWidth="1"/>
    <col min="4400" max="4401" width="5.140625" style="24" customWidth="1"/>
    <col min="4402" max="4402" width="1.7109375" style="24" customWidth="1"/>
    <col min="4403" max="4403" width="5.42578125" style="24" customWidth="1"/>
    <col min="4404" max="4405" width="5" style="24" customWidth="1"/>
    <col min="4406" max="4406" width="1.7109375" style="24" customWidth="1"/>
    <col min="4407" max="4408" width="5.42578125" style="24" customWidth="1"/>
    <col min="4409" max="4409" width="5.28515625" style="24" customWidth="1"/>
    <col min="4410" max="4608" width="9.85546875" style="24"/>
    <col min="4609" max="4609" width="12.85546875" style="24" customWidth="1"/>
    <col min="4610" max="4610" width="6.42578125" style="24" bestFit="1" customWidth="1"/>
    <col min="4611" max="4612" width="6.28515625" style="24" bestFit="1" customWidth="1"/>
    <col min="4613" max="4613" width="1.42578125" style="24" customWidth="1"/>
    <col min="4614" max="4614" width="6.42578125" style="24" customWidth="1"/>
    <col min="4615" max="4615" width="5" style="24" customWidth="1"/>
    <col min="4616" max="4616" width="4.85546875" style="24" customWidth="1"/>
    <col min="4617" max="4617" width="1.42578125" style="24" customWidth="1"/>
    <col min="4618" max="4620" width="5.5703125" style="24" bestFit="1" customWidth="1"/>
    <col min="4621" max="4621" width="1.42578125" style="24" customWidth="1"/>
    <col min="4622" max="4622" width="5.5703125" style="24" customWidth="1"/>
    <col min="4623" max="4623" width="4.85546875" style="24" customWidth="1"/>
    <col min="4624" max="4624" width="5.42578125" style="24" bestFit="1" customWidth="1"/>
    <col min="4625" max="4625" width="1.42578125" style="24" customWidth="1"/>
    <col min="4626" max="4626" width="5.5703125" style="24" bestFit="1" customWidth="1"/>
    <col min="4627" max="4627" width="5" style="24" customWidth="1"/>
    <col min="4628" max="4628" width="5.5703125" style="24" bestFit="1" customWidth="1"/>
    <col min="4629" max="4629" width="1.42578125" style="24" customWidth="1"/>
    <col min="4630" max="4630" width="5" style="24" customWidth="1"/>
    <col min="4631" max="4631" width="4.85546875" style="24" customWidth="1"/>
    <col min="4632" max="4632" width="4.7109375" style="24" customWidth="1"/>
    <col min="4633" max="4633" width="1.42578125" style="24" customWidth="1"/>
    <col min="4634" max="4634" width="5.140625" style="24" bestFit="1" customWidth="1"/>
    <col min="4635" max="4635" width="3.7109375" style="24" customWidth="1"/>
    <col min="4636" max="4636" width="4.5703125" style="24" customWidth="1"/>
    <col min="4637" max="4637" width="9.85546875" style="24" customWidth="1"/>
    <col min="4638" max="4638" width="11.42578125" style="24" customWidth="1"/>
    <col min="4639" max="4641" width="6" style="24" customWidth="1"/>
    <col min="4642" max="4642" width="1.7109375" style="24" customWidth="1"/>
    <col min="4643" max="4643" width="5.85546875" style="24" customWidth="1"/>
    <col min="4644" max="4645" width="5" style="24" customWidth="1"/>
    <col min="4646" max="4646" width="1.7109375" style="24" customWidth="1"/>
    <col min="4647" max="4647" width="5.42578125" style="24" customWidth="1"/>
    <col min="4648" max="4649" width="5" style="24" customWidth="1"/>
    <col min="4650" max="4650" width="1.7109375" style="24" customWidth="1"/>
    <col min="4651" max="4653" width="5.140625" style="24" customWidth="1"/>
    <col min="4654" max="4654" width="1.7109375" style="24" customWidth="1"/>
    <col min="4655" max="4655" width="5.28515625" style="24" customWidth="1"/>
    <col min="4656" max="4657" width="5.140625" style="24" customWidth="1"/>
    <col min="4658" max="4658" width="1.7109375" style="24" customWidth="1"/>
    <col min="4659" max="4659" width="5.42578125" style="24" customWidth="1"/>
    <col min="4660" max="4661" width="5" style="24" customWidth="1"/>
    <col min="4662" max="4662" width="1.7109375" style="24" customWidth="1"/>
    <col min="4663" max="4664" width="5.42578125" style="24" customWidth="1"/>
    <col min="4665" max="4665" width="5.28515625" style="24" customWidth="1"/>
    <col min="4666" max="4864" width="9.85546875" style="24"/>
    <col min="4865" max="4865" width="12.85546875" style="24" customWidth="1"/>
    <col min="4866" max="4866" width="6.42578125" style="24" bestFit="1" customWidth="1"/>
    <col min="4867" max="4868" width="6.28515625" style="24" bestFit="1" customWidth="1"/>
    <col min="4869" max="4869" width="1.42578125" style="24" customWidth="1"/>
    <col min="4870" max="4870" width="6.42578125" style="24" customWidth="1"/>
    <col min="4871" max="4871" width="5" style="24" customWidth="1"/>
    <col min="4872" max="4872" width="4.85546875" style="24" customWidth="1"/>
    <col min="4873" max="4873" width="1.42578125" style="24" customWidth="1"/>
    <col min="4874" max="4876" width="5.5703125" style="24" bestFit="1" customWidth="1"/>
    <col min="4877" max="4877" width="1.42578125" style="24" customWidth="1"/>
    <col min="4878" max="4878" width="5.5703125" style="24" customWidth="1"/>
    <col min="4879" max="4879" width="4.85546875" style="24" customWidth="1"/>
    <col min="4880" max="4880" width="5.42578125" style="24" bestFit="1" customWidth="1"/>
    <col min="4881" max="4881" width="1.42578125" style="24" customWidth="1"/>
    <col min="4882" max="4882" width="5.5703125" style="24" bestFit="1" customWidth="1"/>
    <col min="4883" max="4883" width="5" style="24" customWidth="1"/>
    <col min="4884" max="4884" width="5.5703125" style="24" bestFit="1" customWidth="1"/>
    <col min="4885" max="4885" width="1.42578125" style="24" customWidth="1"/>
    <col min="4886" max="4886" width="5" style="24" customWidth="1"/>
    <col min="4887" max="4887" width="4.85546875" style="24" customWidth="1"/>
    <col min="4888" max="4888" width="4.7109375" style="24" customWidth="1"/>
    <col min="4889" max="4889" width="1.42578125" style="24" customWidth="1"/>
    <col min="4890" max="4890" width="5.140625" style="24" bestFit="1" customWidth="1"/>
    <col min="4891" max="4891" width="3.7109375" style="24" customWidth="1"/>
    <col min="4892" max="4892" width="4.5703125" style="24" customWidth="1"/>
    <col min="4893" max="4893" width="9.85546875" style="24" customWidth="1"/>
    <col min="4894" max="4894" width="11.42578125" style="24" customWidth="1"/>
    <col min="4895" max="4897" width="6" style="24" customWidth="1"/>
    <col min="4898" max="4898" width="1.7109375" style="24" customWidth="1"/>
    <col min="4899" max="4899" width="5.85546875" style="24" customWidth="1"/>
    <col min="4900" max="4901" width="5" style="24" customWidth="1"/>
    <col min="4902" max="4902" width="1.7109375" style="24" customWidth="1"/>
    <col min="4903" max="4903" width="5.42578125" style="24" customWidth="1"/>
    <col min="4904" max="4905" width="5" style="24" customWidth="1"/>
    <col min="4906" max="4906" width="1.7109375" style="24" customWidth="1"/>
    <col min="4907" max="4909" width="5.140625" style="24" customWidth="1"/>
    <col min="4910" max="4910" width="1.7109375" style="24" customWidth="1"/>
    <col min="4911" max="4911" width="5.28515625" style="24" customWidth="1"/>
    <col min="4912" max="4913" width="5.140625" style="24" customWidth="1"/>
    <col min="4914" max="4914" width="1.7109375" style="24" customWidth="1"/>
    <col min="4915" max="4915" width="5.42578125" style="24" customWidth="1"/>
    <col min="4916" max="4917" width="5" style="24" customWidth="1"/>
    <col min="4918" max="4918" width="1.7109375" style="24" customWidth="1"/>
    <col min="4919" max="4920" width="5.42578125" style="24" customWidth="1"/>
    <col min="4921" max="4921" width="5.28515625" style="24" customWidth="1"/>
    <col min="4922" max="5120" width="9.85546875" style="24"/>
    <col min="5121" max="5121" width="12.85546875" style="24" customWidth="1"/>
    <col min="5122" max="5122" width="6.42578125" style="24" bestFit="1" customWidth="1"/>
    <col min="5123" max="5124" width="6.28515625" style="24" bestFit="1" customWidth="1"/>
    <col min="5125" max="5125" width="1.42578125" style="24" customWidth="1"/>
    <col min="5126" max="5126" width="6.42578125" style="24" customWidth="1"/>
    <col min="5127" max="5127" width="5" style="24" customWidth="1"/>
    <col min="5128" max="5128" width="4.85546875" style="24" customWidth="1"/>
    <col min="5129" max="5129" width="1.42578125" style="24" customWidth="1"/>
    <col min="5130" max="5132" width="5.5703125" style="24" bestFit="1" customWidth="1"/>
    <col min="5133" max="5133" width="1.42578125" style="24" customWidth="1"/>
    <col min="5134" max="5134" width="5.5703125" style="24" customWidth="1"/>
    <col min="5135" max="5135" width="4.85546875" style="24" customWidth="1"/>
    <col min="5136" max="5136" width="5.42578125" style="24" bestFit="1" customWidth="1"/>
    <col min="5137" max="5137" width="1.42578125" style="24" customWidth="1"/>
    <col min="5138" max="5138" width="5.5703125" style="24" bestFit="1" customWidth="1"/>
    <col min="5139" max="5139" width="5" style="24" customWidth="1"/>
    <col min="5140" max="5140" width="5.5703125" style="24" bestFit="1" customWidth="1"/>
    <col min="5141" max="5141" width="1.42578125" style="24" customWidth="1"/>
    <col min="5142" max="5142" width="5" style="24" customWidth="1"/>
    <col min="5143" max="5143" width="4.85546875" style="24" customWidth="1"/>
    <col min="5144" max="5144" width="4.7109375" style="24" customWidth="1"/>
    <col min="5145" max="5145" width="1.42578125" style="24" customWidth="1"/>
    <col min="5146" max="5146" width="5.140625" style="24" bestFit="1" customWidth="1"/>
    <col min="5147" max="5147" width="3.7109375" style="24" customWidth="1"/>
    <col min="5148" max="5148" width="4.5703125" style="24" customWidth="1"/>
    <col min="5149" max="5149" width="9.85546875" style="24" customWidth="1"/>
    <col min="5150" max="5150" width="11.42578125" style="24" customWidth="1"/>
    <col min="5151" max="5153" width="6" style="24" customWidth="1"/>
    <col min="5154" max="5154" width="1.7109375" style="24" customWidth="1"/>
    <col min="5155" max="5155" width="5.85546875" style="24" customWidth="1"/>
    <col min="5156" max="5157" width="5" style="24" customWidth="1"/>
    <col min="5158" max="5158" width="1.7109375" style="24" customWidth="1"/>
    <col min="5159" max="5159" width="5.42578125" style="24" customWidth="1"/>
    <col min="5160" max="5161" width="5" style="24" customWidth="1"/>
    <col min="5162" max="5162" width="1.7109375" style="24" customWidth="1"/>
    <col min="5163" max="5165" width="5.140625" style="24" customWidth="1"/>
    <col min="5166" max="5166" width="1.7109375" style="24" customWidth="1"/>
    <col min="5167" max="5167" width="5.28515625" style="24" customWidth="1"/>
    <col min="5168" max="5169" width="5.140625" style="24" customWidth="1"/>
    <col min="5170" max="5170" width="1.7109375" style="24" customWidth="1"/>
    <col min="5171" max="5171" width="5.42578125" style="24" customWidth="1"/>
    <col min="5172" max="5173" width="5" style="24" customWidth="1"/>
    <col min="5174" max="5174" width="1.7109375" style="24" customWidth="1"/>
    <col min="5175" max="5176" width="5.42578125" style="24" customWidth="1"/>
    <col min="5177" max="5177" width="5.28515625" style="24" customWidth="1"/>
    <col min="5178" max="5376" width="9.85546875" style="24"/>
    <col min="5377" max="5377" width="12.85546875" style="24" customWidth="1"/>
    <col min="5378" max="5378" width="6.42578125" style="24" bestFit="1" customWidth="1"/>
    <col min="5379" max="5380" width="6.28515625" style="24" bestFit="1" customWidth="1"/>
    <col min="5381" max="5381" width="1.42578125" style="24" customWidth="1"/>
    <col min="5382" max="5382" width="6.42578125" style="24" customWidth="1"/>
    <col min="5383" max="5383" width="5" style="24" customWidth="1"/>
    <col min="5384" max="5384" width="4.85546875" style="24" customWidth="1"/>
    <col min="5385" max="5385" width="1.42578125" style="24" customWidth="1"/>
    <col min="5386" max="5388" width="5.5703125" style="24" bestFit="1" customWidth="1"/>
    <col min="5389" max="5389" width="1.42578125" style="24" customWidth="1"/>
    <col min="5390" max="5390" width="5.5703125" style="24" customWidth="1"/>
    <col min="5391" max="5391" width="4.85546875" style="24" customWidth="1"/>
    <col min="5392" max="5392" width="5.42578125" style="24" bestFit="1" customWidth="1"/>
    <col min="5393" max="5393" width="1.42578125" style="24" customWidth="1"/>
    <col min="5394" max="5394" width="5.5703125" style="24" bestFit="1" customWidth="1"/>
    <col min="5395" max="5395" width="5" style="24" customWidth="1"/>
    <col min="5396" max="5396" width="5.5703125" style="24" bestFit="1" customWidth="1"/>
    <col min="5397" max="5397" width="1.42578125" style="24" customWidth="1"/>
    <col min="5398" max="5398" width="5" style="24" customWidth="1"/>
    <col min="5399" max="5399" width="4.85546875" style="24" customWidth="1"/>
    <col min="5400" max="5400" width="4.7109375" style="24" customWidth="1"/>
    <col min="5401" max="5401" width="1.42578125" style="24" customWidth="1"/>
    <col min="5402" max="5402" width="5.140625" style="24" bestFit="1" customWidth="1"/>
    <col min="5403" max="5403" width="3.7109375" style="24" customWidth="1"/>
    <col min="5404" max="5404" width="4.5703125" style="24" customWidth="1"/>
    <col min="5405" max="5405" width="9.85546875" style="24" customWidth="1"/>
    <col min="5406" max="5406" width="11.42578125" style="24" customWidth="1"/>
    <col min="5407" max="5409" width="6" style="24" customWidth="1"/>
    <col min="5410" max="5410" width="1.7109375" style="24" customWidth="1"/>
    <col min="5411" max="5411" width="5.85546875" style="24" customWidth="1"/>
    <col min="5412" max="5413" width="5" style="24" customWidth="1"/>
    <col min="5414" max="5414" width="1.7109375" style="24" customWidth="1"/>
    <col min="5415" max="5415" width="5.42578125" style="24" customWidth="1"/>
    <col min="5416" max="5417" width="5" style="24" customWidth="1"/>
    <col min="5418" max="5418" width="1.7109375" style="24" customWidth="1"/>
    <col min="5419" max="5421" width="5.140625" style="24" customWidth="1"/>
    <col min="5422" max="5422" width="1.7109375" style="24" customWidth="1"/>
    <col min="5423" max="5423" width="5.28515625" style="24" customWidth="1"/>
    <col min="5424" max="5425" width="5.140625" style="24" customWidth="1"/>
    <col min="5426" max="5426" width="1.7109375" style="24" customWidth="1"/>
    <col min="5427" max="5427" width="5.42578125" style="24" customWidth="1"/>
    <col min="5428" max="5429" width="5" style="24" customWidth="1"/>
    <col min="5430" max="5430" width="1.7109375" style="24" customWidth="1"/>
    <col min="5431" max="5432" width="5.42578125" style="24" customWidth="1"/>
    <col min="5433" max="5433" width="5.28515625" style="24" customWidth="1"/>
    <col min="5434" max="5632" width="9.85546875" style="24"/>
    <col min="5633" max="5633" width="12.85546875" style="24" customWidth="1"/>
    <col min="5634" max="5634" width="6.42578125" style="24" bestFit="1" customWidth="1"/>
    <col min="5635" max="5636" width="6.28515625" style="24" bestFit="1" customWidth="1"/>
    <col min="5637" max="5637" width="1.42578125" style="24" customWidth="1"/>
    <col min="5638" max="5638" width="6.42578125" style="24" customWidth="1"/>
    <col min="5639" max="5639" width="5" style="24" customWidth="1"/>
    <col min="5640" max="5640" width="4.85546875" style="24" customWidth="1"/>
    <col min="5641" max="5641" width="1.42578125" style="24" customWidth="1"/>
    <col min="5642" max="5644" width="5.5703125" style="24" bestFit="1" customWidth="1"/>
    <col min="5645" max="5645" width="1.42578125" style="24" customWidth="1"/>
    <col min="5646" max="5646" width="5.5703125" style="24" customWidth="1"/>
    <col min="5647" max="5647" width="4.85546875" style="24" customWidth="1"/>
    <col min="5648" max="5648" width="5.42578125" style="24" bestFit="1" customWidth="1"/>
    <col min="5649" max="5649" width="1.42578125" style="24" customWidth="1"/>
    <col min="5650" max="5650" width="5.5703125" style="24" bestFit="1" customWidth="1"/>
    <col min="5651" max="5651" width="5" style="24" customWidth="1"/>
    <col min="5652" max="5652" width="5.5703125" style="24" bestFit="1" customWidth="1"/>
    <col min="5653" max="5653" width="1.42578125" style="24" customWidth="1"/>
    <col min="5654" max="5654" width="5" style="24" customWidth="1"/>
    <col min="5655" max="5655" width="4.85546875" style="24" customWidth="1"/>
    <col min="5656" max="5656" width="4.7109375" style="24" customWidth="1"/>
    <col min="5657" max="5657" width="1.42578125" style="24" customWidth="1"/>
    <col min="5658" max="5658" width="5.140625" style="24" bestFit="1" customWidth="1"/>
    <col min="5659" max="5659" width="3.7109375" style="24" customWidth="1"/>
    <col min="5660" max="5660" width="4.5703125" style="24" customWidth="1"/>
    <col min="5661" max="5661" width="9.85546875" style="24" customWidth="1"/>
    <col min="5662" max="5662" width="11.42578125" style="24" customWidth="1"/>
    <col min="5663" max="5665" width="6" style="24" customWidth="1"/>
    <col min="5666" max="5666" width="1.7109375" style="24" customWidth="1"/>
    <col min="5667" max="5667" width="5.85546875" style="24" customWidth="1"/>
    <col min="5668" max="5669" width="5" style="24" customWidth="1"/>
    <col min="5670" max="5670" width="1.7109375" style="24" customWidth="1"/>
    <col min="5671" max="5671" width="5.42578125" style="24" customWidth="1"/>
    <col min="5672" max="5673" width="5" style="24" customWidth="1"/>
    <col min="5674" max="5674" width="1.7109375" style="24" customWidth="1"/>
    <col min="5675" max="5677" width="5.140625" style="24" customWidth="1"/>
    <col min="5678" max="5678" width="1.7109375" style="24" customWidth="1"/>
    <col min="5679" max="5679" width="5.28515625" style="24" customWidth="1"/>
    <col min="5680" max="5681" width="5.140625" style="24" customWidth="1"/>
    <col min="5682" max="5682" width="1.7109375" style="24" customWidth="1"/>
    <col min="5683" max="5683" width="5.42578125" style="24" customWidth="1"/>
    <col min="5684" max="5685" width="5" style="24" customWidth="1"/>
    <col min="5686" max="5686" width="1.7109375" style="24" customWidth="1"/>
    <col min="5687" max="5688" width="5.42578125" style="24" customWidth="1"/>
    <col min="5689" max="5689" width="5.28515625" style="24" customWidth="1"/>
    <col min="5690" max="5888" width="9.85546875" style="24"/>
    <col min="5889" max="5889" width="12.85546875" style="24" customWidth="1"/>
    <col min="5890" max="5890" width="6.42578125" style="24" bestFit="1" customWidth="1"/>
    <col min="5891" max="5892" width="6.28515625" style="24" bestFit="1" customWidth="1"/>
    <col min="5893" max="5893" width="1.42578125" style="24" customWidth="1"/>
    <col min="5894" max="5894" width="6.42578125" style="24" customWidth="1"/>
    <col min="5895" max="5895" width="5" style="24" customWidth="1"/>
    <col min="5896" max="5896" width="4.85546875" style="24" customWidth="1"/>
    <col min="5897" max="5897" width="1.42578125" style="24" customWidth="1"/>
    <col min="5898" max="5900" width="5.5703125" style="24" bestFit="1" customWidth="1"/>
    <col min="5901" max="5901" width="1.42578125" style="24" customWidth="1"/>
    <col min="5902" max="5902" width="5.5703125" style="24" customWidth="1"/>
    <col min="5903" max="5903" width="4.85546875" style="24" customWidth="1"/>
    <col min="5904" max="5904" width="5.42578125" style="24" bestFit="1" customWidth="1"/>
    <col min="5905" max="5905" width="1.42578125" style="24" customWidth="1"/>
    <col min="5906" max="5906" width="5.5703125" style="24" bestFit="1" customWidth="1"/>
    <col min="5907" max="5907" width="5" style="24" customWidth="1"/>
    <col min="5908" max="5908" width="5.5703125" style="24" bestFit="1" customWidth="1"/>
    <col min="5909" max="5909" width="1.42578125" style="24" customWidth="1"/>
    <col min="5910" max="5910" width="5" style="24" customWidth="1"/>
    <col min="5911" max="5911" width="4.85546875" style="24" customWidth="1"/>
    <col min="5912" max="5912" width="4.7109375" style="24" customWidth="1"/>
    <col min="5913" max="5913" width="1.42578125" style="24" customWidth="1"/>
    <col min="5914" max="5914" width="5.140625" style="24" bestFit="1" customWidth="1"/>
    <col min="5915" max="5915" width="3.7109375" style="24" customWidth="1"/>
    <col min="5916" max="5916" width="4.5703125" style="24" customWidth="1"/>
    <col min="5917" max="5917" width="9.85546875" style="24" customWidth="1"/>
    <col min="5918" max="5918" width="11.42578125" style="24" customWidth="1"/>
    <col min="5919" max="5921" width="6" style="24" customWidth="1"/>
    <col min="5922" max="5922" width="1.7109375" style="24" customWidth="1"/>
    <col min="5923" max="5923" width="5.85546875" style="24" customWidth="1"/>
    <col min="5924" max="5925" width="5" style="24" customWidth="1"/>
    <col min="5926" max="5926" width="1.7109375" style="24" customWidth="1"/>
    <col min="5927" max="5927" width="5.42578125" style="24" customWidth="1"/>
    <col min="5928" max="5929" width="5" style="24" customWidth="1"/>
    <col min="5930" max="5930" width="1.7109375" style="24" customWidth="1"/>
    <col min="5931" max="5933" width="5.140625" style="24" customWidth="1"/>
    <col min="5934" max="5934" width="1.7109375" style="24" customWidth="1"/>
    <col min="5935" max="5935" width="5.28515625" style="24" customWidth="1"/>
    <col min="5936" max="5937" width="5.140625" style="24" customWidth="1"/>
    <col min="5938" max="5938" width="1.7109375" style="24" customWidth="1"/>
    <col min="5939" max="5939" width="5.42578125" style="24" customWidth="1"/>
    <col min="5940" max="5941" width="5" style="24" customWidth="1"/>
    <col min="5942" max="5942" width="1.7109375" style="24" customWidth="1"/>
    <col min="5943" max="5944" width="5.42578125" style="24" customWidth="1"/>
    <col min="5945" max="5945" width="5.28515625" style="24" customWidth="1"/>
    <col min="5946" max="6144" width="9.85546875" style="24"/>
    <col min="6145" max="6145" width="12.85546875" style="24" customWidth="1"/>
    <col min="6146" max="6146" width="6.42578125" style="24" bestFit="1" customWidth="1"/>
    <col min="6147" max="6148" width="6.28515625" style="24" bestFit="1" customWidth="1"/>
    <col min="6149" max="6149" width="1.42578125" style="24" customWidth="1"/>
    <col min="6150" max="6150" width="6.42578125" style="24" customWidth="1"/>
    <col min="6151" max="6151" width="5" style="24" customWidth="1"/>
    <col min="6152" max="6152" width="4.85546875" style="24" customWidth="1"/>
    <col min="6153" max="6153" width="1.42578125" style="24" customWidth="1"/>
    <col min="6154" max="6156" width="5.5703125" style="24" bestFit="1" customWidth="1"/>
    <col min="6157" max="6157" width="1.42578125" style="24" customWidth="1"/>
    <col min="6158" max="6158" width="5.5703125" style="24" customWidth="1"/>
    <col min="6159" max="6159" width="4.85546875" style="24" customWidth="1"/>
    <col min="6160" max="6160" width="5.42578125" style="24" bestFit="1" customWidth="1"/>
    <col min="6161" max="6161" width="1.42578125" style="24" customWidth="1"/>
    <col min="6162" max="6162" width="5.5703125" style="24" bestFit="1" customWidth="1"/>
    <col min="6163" max="6163" width="5" style="24" customWidth="1"/>
    <col min="6164" max="6164" width="5.5703125" style="24" bestFit="1" customWidth="1"/>
    <col min="6165" max="6165" width="1.42578125" style="24" customWidth="1"/>
    <col min="6166" max="6166" width="5" style="24" customWidth="1"/>
    <col min="6167" max="6167" width="4.85546875" style="24" customWidth="1"/>
    <col min="6168" max="6168" width="4.7109375" style="24" customWidth="1"/>
    <col min="6169" max="6169" width="1.42578125" style="24" customWidth="1"/>
    <col min="6170" max="6170" width="5.140625" style="24" bestFit="1" customWidth="1"/>
    <col min="6171" max="6171" width="3.7109375" style="24" customWidth="1"/>
    <col min="6172" max="6172" width="4.5703125" style="24" customWidth="1"/>
    <col min="6173" max="6173" width="9.85546875" style="24" customWidth="1"/>
    <col min="6174" max="6174" width="11.42578125" style="24" customWidth="1"/>
    <col min="6175" max="6177" width="6" style="24" customWidth="1"/>
    <col min="6178" max="6178" width="1.7109375" style="24" customWidth="1"/>
    <col min="6179" max="6179" width="5.85546875" style="24" customWidth="1"/>
    <col min="6180" max="6181" width="5" style="24" customWidth="1"/>
    <col min="6182" max="6182" width="1.7109375" style="24" customWidth="1"/>
    <col min="6183" max="6183" width="5.42578125" style="24" customWidth="1"/>
    <col min="6184" max="6185" width="5" style="24" customWidth="1"/>
    <col min="6186" max="6186" width="1.7109375" style="24" customWidth="1"/>
    <col min="6187" max="6189" width="5.140625" style="24" customWidth="1"/>
    <col min="6190" max="6190" width="1.7109375" style="24" customWidth="1"/>
    <col min="6191" max="6191" width="5.28515625" style="24" customWidth="1"/>
    <col min="6192" max="6193" width="5.140625" style="24" customWidth="1"/>
    <col min="6194" max="6194" width="1.7109375" style="24" customWidth="1"/>
    <col min="6195" max="6195" width="5.42578125" style="24" customWidth="1"/>
    <col min="6196" max="6197" width="5" style="24" customWidth="1"/>
    <col min="6198" max="6198" width="1.7109375" style="24" customWidth="1"/>
    <col min="6199" max="6200" width="5.42578125" style="24" customWidth="1"/>
    <col min="6201" max="6201" width="5.28515625" style="24" customWidth="1"/>
    <col min="6202" max="6400" width="9.85546875" style="24"/>
    <col min="6401" max="6401" width="12.85546875" style="24" customWidth="1"/>
    <col min="6402" max="6402" width="6.42578125" style="24" bestFit="1" customWidth="1"/>
    <col min="6403" max="6404" width="6.28515625" style="24" bestFit="1" customWidth="1"/>
    <col min="6405" max="6405" width="1.42578125" style="24" customWidth="1"/>
    <col min="6406" max="6406" width="6.42578125" style="24" customWidth="1"/>
    <col min="6407" max="6407" width="5" style="24" customWidth="1"/>
    <col min="6408" max="6408" width="4.85546875" style="24" customWidth="1"/>
    <col min="6409" max="6409" width="1.42578125" style="24" customWidth="1"/>
    <col min="6410" max="6412" width="5.5703125" style="24" bestFit="1" customWidth="1"/>
    <col min="6413" max="6413" width="1.42578125" style="24" customWidth="1"/>
    <col min="6414" max="6414" width="5.5703125" style="24" customWidth="1"/>
    <col min="6415" max="6415" width="4.85546875" style="24" customWidth="1"/>
    <col min="6416" max="6416" width="5.42578125" style="24" bestFit="1" customWidth="1"/>
    <col min="6417" max="6417" width="1.42578125" style="24" customWidth="1"/>
    <col min="6418" max="6418" width="5.5703125" style="24" bestFit="1" customWidth="1"/>
    <col min="6419" max="6419" width="5" style="24" customWidth="1"/>
    <col min="6420" max="6420" width="5.5703125" style="24" bestFit="1" customWidth="1"/>
    <col min="6421" max="6421" width="1.42578125" style="24" customWidth="1"/>
    <col min="6422" max="6422" width="5" style="24" customWidth="1"/>
    <col min="6423" max="6423" width="4.85546875" style="24" customWidth="1"/>
    <col min="6424" max="6424" width="4.7109375" style="24" customWidth="1"/>
    <col min="6425" max="6425" width="1.42578125" style="24" customWidth="1"/>
    <col min="6426" max="6426" width="5.140625" style="24" bestFit="1" customWidth="1"/>
    <col min="6427" max="6427" width="3.7109375" style="24" customWidth="1"/>
    <col min="6428" max="6428" width="4.5703125" style="24" customWidth="1"/>
    <col min="6429" max="6429" width="9.85546875" style="24" customWidth="1"/>
    <col min="6430" max="6430" width="11.42578125" style="24" customWidth="1"/>
    <col min="6431" max="6433" width="6" style="24" customWidth="1"/>
    <col min="6434" max="6434" width="1.7109375" style="24" customWidth="1"/>
    <col min="6435" max="6435" width="5.85546875" style="24" customWidth="1"/>
    <col min="6436" max="6437" width="5" style="24" customWidth="1"/>
    <col min="6438" max="6438" width="1.7109375" style="24" customWidth="1"/>
    <col min="6439" max="6439" width="5.42578125" style="24" customWidth="1"/>
    <col min="6440" max="6441" width="5" style="24" customWidth="1"/>
    <col min="6442" max="6442" width="1.7109375" style="24" customWidth="1"/>
    <col min="6443" max="6445" width="5.140625" style="24" customWidth="1"/>
    <col min="6446" max="6446" width="1.7109375" style="24" customWidth="1"/>
    <col min="6447" max="6447" width="5.28515625" style="24" customWidth="1"/>
    <col min="6448" max="6449" width="5.140625" style="24" customWidth="1"/>
    <col min="6450" max="6450" width="1.7109375" style="24" customWidth="1"/>
    <col min="6451" max="6451" width="5.42578125" style="24" customWidth="1"/>
    <col min="6452" max="6453" width="5" style="24" customWidth="1"/>
    <col min="6454" max="6454" width="1.7109375" style="24" customWidth="1"/>
    <col min="6455" max="6456" width="5.42578125" style="24" customWidth="1"/>
    <col min="6457" max="6457" width="5.28515625" style="24" customWidth="1"/>
    <col min="6458" max="6656" width="9.85546875" style="24"/>
    <col min="6657" max="6657" width="12.85546875" style="24" customWidth="1"/>
    <col min="6658" max="6658" width="6.42578125" style="24" bestFit="1" customWidth="1"/>
    <col min="6659" max="6660" width="6.28515625" style="24" bestFit="1" customWidth="1"/>
    <col min="6661" max="6661" width="1.42578125" style="24" customWidth="1"/>
    <col min="6662" max="6662" width="6.42578125" style="24" customWidth="1"/>
    <col min="6663" max="6663" width="5" style="24" customWidth="1"/>
    <col min="6664" max="6664" width="4.85546875" style="24" customWidth="1"/>
    <col min="6665" max="6665" width="1.42578125" style="24" customWidth="1"/>
    <col min="6666" max="6668" width="5.5703125" style="24" bestFit="1" customWidth="1"/>
    <col min="6669" max="6669" width="1.42578125" style="24" customWidth="1"/>
    <col min="6670" max="6670" width="5.5703125" style="24" customWidth="1"/>
    <col min="6671" max="6671" width="4.85546875" style="24" customWidth="1"/>
    <col min="6672" max="6672" width="5.42578125" style="24" bestFit="1" customWidth="1"/>
    <col min="6673" max="6673" width="1.42578125" style="24" customWidth="1"/>
    <col min="6674" max="6674" width="5.5703125" style="24" bestFit="1" customWidth="1"/>
    <col min="6675" max="6675" width="5" style="24" customWidth="1"/>
    <col min="6676" max="6676" width="5.5703125" style="24" bestFit="1" customWidth="1"/>
    <col min="6677" max="6677" width="1.42578125" style="24" customWidth="1"/>
    <col min="6678" max="6678" width="5" style="24" customWidth="1"/>
    <col min="6679" max="6679" width="4.85546875" style="24" customWidth="1"/>
    <col min="6680" max="6680" width="4.7109375" style="24" customWidth="1"/>
    <col min="6681" max="6681" width="1.42578125" style="24" customWidth="1"/>
    <col min="6682" max="6682" width="5.140625" style="24" bestFit="1" customWidth="1"/>
    <col min="6683" max="6683" width="3.7109375" style="24" customWidth="1"/>
    <col min="6684" max="6684" width="4.5703125" style="24" customWidth="1"/>
    <col min="6685" max="6685" width="9.85546875" style="24" customWidth="1"/>
    <col min="6686" max="6686" width="11.42578125" style="24" customWidth="1"/>
    <col min="6687" max="6689" width="6" style="24" customWidth="1"/>
    <col min="6690" max="6690" width="1.7109375" style="24" customWidth="1"/>
    <col min="6691" max="6691" width="5.85546875" style="24" customWidth="1"/>
    <col min="6692" max="6693" width="5" style="24" customWidth="1"/>
    <col min="6694" max="6694" width="1.7109375" style="24" customWidth="1"/>
    <col min="6695" max="6695" width="5.42578125" style="24" customWidth="1"/>
    <col min="6696" max="6697" width="5" style="24" customWidth="1"/>
    <col min="6698" max="6698" width="1.7109375" style="24" customWidth="1"/>
    <col min="6699" max="6701" width="5.140625" style="24" customWidth="1"/>
    <col min="6702" max="6702" width="1.7109375" style="24" customWidth="1"/>
    <col min="6703" max="6703" width="5.28515625" style="24" customWidth="1"/>
    <col min="6704" max="6705" width="5.140625" style="24" customWidth="1"/>
    <col min="6706" max="6706" width="1.7109375" style="24" customWidth="1"/>
    <col min="6707" max="6707" width="5.42578125" style="24" customWidth="1"/>
    <col min="6708" max="6709" width="5" style="24" customWidth="1"/>
    <col min="6710" max="6710" width="1.7109375" style="24" customWidth="1"/>
    <col min="6711" max="6712" width="5.42578125" style="24" customWidth="1"/>
    <col min="6713" max="6713" width="5.28515625" style="24" customWidth="1"/>
    <col min="6714" max="6912" width="9.85546875" style="24"/>
    <col min="6913" max="6913" width="12.85546875" style="24" customWidth="1"/>
    <col min="6914" max="6914" width="6.42578125" style="24" bestFit="1" customWidth="1"/>
    <col min="6915" max="6916" width="6.28515625" style="24" bestFit="1" customWidth="1"/>
    <col min="6917" max="6917" width="1.42578125" style="24" customWidth="1"/>
    <col min="6918" max="6918" width="6.42578125" style="24" customWidth="1"/>
    <col min="6919" max="6919" width="5" style="24" customWidth="1"/>
    <col min="6920" max="6920" width="4.85546875" style="24" customWidth="1"/>
    <col min="6921" max="6921" width="1.42578125" style="24" customWidth="1"/>
    <col min="6922" max="6924" width="5.5703125" style="24" bestFit="1" customWidth="1"/>
    <col min="6925" max="6925" width="1.42578125" style="24" customWidth="1"/>
    <col min="6926" max="6926" width="5.5703125" style="24" customWidth="1"/>
    <col min="6927" max="6927" width="4.85546875" style="24" customWidth="1"/>
    <col min="6928" max="6928" width="5.42578125" style="24" bestFit="1" customWidth="1"/>
    <col min="6929" max="6929" width="1.42578125" style="24" customWidth="1"/>
    <col min="6930" max="6930" width="5.5703125" style="24" bestFit="1" customWidth="1"/>
    <col min="6931" max="6931" width="5" style="24" customWidth="1"/>
    <col min="6932" max="6932" width="5.5703125" style="24" bestFit="1" customWidth="1"/>
    <col min="6933" max="6933" width="1.42578125" style="24" customWidth="1"/>
    <col min="6934" max="6934" width="5" style="24" customWidth="1"/>
    <col min="6935" max="6935" width="4.85546875" style="24" customWidth="1"/>
    <col min="6936" max="6936" width="4.7109375" style="24" customWidth="1"/>
    <col min="6937" max="6937" width="1.42578125" style="24" customWidth="1"/>
    <col min="6938" max="6938" width="5.140625" style="24" bestFit="1" customWidth="1"/>
    <col min="6939" max="6939" width="3.7109375" style="24" customWidth="1"/>
    <col min="6940" max="6940" width="4.5703125" style="24" customWidth="1"/>
    <col min="6941" max="6941" width="9.85546875" style="24" customWidth="1"/>
    <col min="6942" max="6942" width="11.42578125" style="24" customWidth="1"/>
    <col min="6943" max="6945" width="6" style="24" customWidth="1"/>
    <col min="6946" max="6946" width="1.7109375" style="24" customWidth="1"/>
    <col min="6947" max="6947" width="5.85546875" style="24" customWidth="1"/>
    <col min="6948" max="6949" width="5" style="24" customWidth="1"/>
    <col min="6950" max="6950" width="1.7109375" style="24" customWidth="1"/>
    <col min="6951" max="6951" width="5.42578125" style="24" customWidth="1"/>
    <col min="6952" max="6953" width="5" style="24" customWidth="1"/>
    <col min="6954" max="6954" width="1.7109375" style="24" customWidth="1"/>
    <col min="6955" max="6957" width="5.140625" style="24" customWidth="1"/>
    <col min="6958" max="6958" width="1.7109375" style="24" customWidth="1"/>
    <col min="6959" max="6959" width="5.28515625" style="24" customWidth="1"/>
    <col min="6960" max="6961" width="5.140625" style="24" customWidth="1"/>
    <col min="6962" max="6962" width="1.7109375" style="24" customWidth="1"/>
    <col min="6963" max="6963" width="5.42578125" style="24" customWidth="1"/>
    <col min="6964" max="6965" width="5" style="24" customWidth="1"/>
    <col min="6966" max="6966" width="1.7109375" style="24" customWidth="1"/>
    <col min="6967" max="6968" width="5.42578125" style="24" customWidth="1"/>
    <col min="6969" max="6969" width="5.28515625" style="24" customWidth="1"/>
    <col min="6970" max="7168" width="9.85546875" style="24"/>
    <col min="7169" max="7169" width="12.85546875" style="24" customWidth="1"/>
    <col min="7170" max="7170" width="6.42578125" style="24" bestFit="1" customWidth="1"/>
    <col min="7171" max="7172" width="6.28515625" style="24" bestFit="1" customWidth="1"/>
    <col min="7173" max="7173" width="1.42578125" style="24" customWidth="1"/>
    <col min="7174" max="7174" width="6.42578125" style="24" customWidth="1"/>
    <col min="7175" max="7175" width="5" style="24" customWidth="1"/>
    <col min="7176" max="7176" width="4.85546875" style="24" customWidth="1"/>
    <col min="7177" max="7177" width="1.42578125" style="24" customWidth="1"/>
    <col min="7178" max="7180" width="5.5703125" style="24" bestFit="1" customWidth="1"/>
    <col min="7181" max="7181" width="1.42578125" style="24" customWidth="1"/>
    <col min="7182" max="7182" width="5.5703125" style="24" customWidth="1"/>
    <col min="7183" max="7183" width="4.85546875" style="24" customWidth="1"/>
    <col min="7184" max="7184" width="5.42578125" style="24" bestFit="1" customWidth="1"/>
    <col min="7185" max="7185" width="1.42578125" style="24" customWidth="1"/>
    <col min="7186" max="7186" width="5.5703125" style="24" bestFit="1" customWidth="1"/>
    <col min="7187" max="7187" width="5" style="24" customWidth="1"/>
    <col min="7188" max="7188" width="5.5703125" style="24" bestFit="1" customWidth="1"/>
    <col min="7189" max="7189" width="1.42578125" style="24" customWidth="1"/>
    <col min="7190" max="7190" width="5" style="24" customWidth="1"/>
    <col min="7191" max="7191" width="4.85546875" style="24" customWidth="1"/>
    <col min="7192" max="7192" width="4.7109375" style="24" customWidth="1"/>
    <col min="7193" max="7193" width="1.42578125" style="24" customWidth="1"/>
    <col min="7194" max="7194" width="5.140625" style="24" bestFit="1" customWidth="1"/>
    <col min="7195" max="7195" width="3.7109375" style="24" customWidth="1"/>
    <col min="7196" max="7196" width="4.5703125" style="24" customWidth="1"/>
    <col min="7197" max="7197" width="9.85546875" style="24" customWidth="1"/>
    <col min="7198" max="7198" width="11.42578125" style="24" customWidth="1"/>
    <col min="7199" max="7201" width="6" style="24" customWidth="1"/>
    <col min="7202" max="7202" width="1.7109375" style="24" customWidth="1"/>
    <col min="7203" max="7203" width="5.85546875" style="24" customWidth="1"/>
    <col min="7204" max="7205" width="5" style="24" customWidth="1"/>
    <col min="7206" max="7206" width="1.7109375" style="24" customWidth="1"/>
    <col min="7207" max="7207" width="5.42578125" style="24" customWidth="1"/>
    <col min="7208" max="7209" width="5" style="24" customWidth="1"/>
    <col min="7210" max="7210" width="1.7109375" style="24" customWidth="1"/>
    <col min="7211" max="7213" width="5.140625" style="24" customWidth="1"/>
    <col min="7214" max="7214" width="1.7109375" style="24" customWidth="1"/>
    <col min="7215" max="7215" width="5.28515625" style="24" customWidth="1"/>
    <col min="7216" max="7217" width="5.140625" style="24" customWidth="1"/>
    <col min="7218" max="7218" width="1.7109375" style="24" customWidth="1"/>
    <col min="7219" max="7219" width="5.42578125" style="24" customWidth="1"/>
    <col min="7220" max="7221" width="5" style="24" customWidth="1"/>
    <col min="7222" max="7222" width="1.7109375" style="24" customWidth="1"/>
    <col min="7223" max="7224" width="5.42578125" style="24" customWidth="1"/>
    <col min="7225" max="7225" width="5.28515625" style="24" customWidth="1"/>
    <col min="7226" max="7424" width="9.85546875" style="24"/>
    <col min="7425" max="7425" width="12.85546875" style="24" customWidth="1"/>
    <col min="7426" max="7426" width="6.42578125" style="24" bestFit="1" customWidth="1"/>
    <col min="7427" max="7428" width="6.28515625" style="24" bestFit="1" customWidth="1"/>
    <col min="7429" max="7429" width="1.42578125" style="24" customWidth="1"/>
    <col min="7430" max="7430" width="6.42578125" style="24" customWidth="1"/>
    <col min="7431" max="7431" width="5" style="24" customWidth="1"/>
    <col min="7432" max="7432" width="4.85546875" style="24" customWidth="1"/>
    <col min="7433" max="7433" width="1.42578125" style="24" customWidth="1"/>
    <col min="7434" max="7436" width="5.5703125" style="24" bestFit="1" customWidth="1"/>
    <col min="7437" max="7437" width="1.42578125" style="24" customWidth="1"/>
    <col min="7438" max="7438" width="5.5703125" style="24" customWidth="1"/>
    <col min="7439" max="7439" width="4.85546875" style="24" customWidth="1"/>
    <col min="7440" max="7440" width="5.42578125" style="24" bestFit="1" customWidth="1"/>
    <col min="7441" max="7441" width="1.42578125" style="24" customWidth="1"/>
    <col min="7442" max="7442" width="5.5703125" style="24" bestFit="1" customWidth="1"/>
    <col min="7443" max="7443" width="5" style="24" customWidth="1"/>
    <col min="7444" max="7444" width="5.5703125" style="24" bestFit="1" customWidth="1"/>
    <col min="7445" max="7445" width="1.42578125" style="24" customWidth="1"/>
    <col min="7446" max="7446" width="5" style="24" customWidth="1"/>
    <col min="7447" max="7447" width="4.85546875" style="24" customWidth="1"/>
    <col min="7448" max="7448" width="4.7109375" style="24" customWidth="1"/>
    <col min="7449" max="7449" width="1.42578125" style="24" customWidth="1"/>
    <col min="7450" max="7450" width="5.140625" style="24" bestFit="1" customWidth="1"/>
    <col min="7451" max="7451" width="3.7109375" style="24" customWidth="1"/>
    <col min="7452" max="7452" width="4.5703125" style="24" customWidth="1"/>
    <col min="7453" max="7453" width="9.85546875" style="24" customWidth="1"/>
    <col min="7454" max="7454" width="11.42578125" style="24" customWidth="1"/>
    <col min="7455" max="7457" width="6" style="24" customWidth="1"/>
    <col min="7458" max="7458" width="1.7109375" style="24" customWidth="1"/>
    <col min="7459" max="7459" width="5.85546875" style="24" customWidth="1"/>
    <col min="7460" max="7461" width="5" style="24" customWidth="1"/>
    <col min="7462" max="7462" width="1.7109375" style="24" customWidth="1"/>
    <col min="7463" max="7463" width="5.42578125" style="24" customWidth="1"/>
    <col min="7464" max="7465" width="5" style="24" customWidth="1"/>
    <col min="7466" max="7466" width="1.7109375" style="24" customWidth="1"/>
    <col min="7467" max="7469" width="5.140625" style="24" customWidth="1"/>
    <col min="7470" max="7470" width="1.7109375" style="24" customWidth="1"/>
    <col min="7471" max="7471" width="5.28515625" style="24" customWidth="1"/>
    <col min="7472" max="7473" width="5.140625" style="24" customWidth="1"/>
    <col min="7474" max="7474" width="1.7109375" style="24" customWidth="1"/>
    <col min="7475" max="7475" width="5.42578125" style="24" customWidth="1"/>
    <col min="7476" max="7477" width="5" style="24" customWidth="1"/>
    <col min="7478" max="7478" width="1.7109375" style="24" customWidth="1"/>
    <col min="7479" max="7480" width="5.42578125" style="24" customWidth="1"/>
    <col min="7481" max="7481" width="5.28515625" style="24" customWidth="1"/>
    <col min="7482" max="7680" width="9.85546875" style="24"/>
    <col min="7681" max="7681" width="12.85546875" style="24" customWidth="1"/>
    <col min="7682" max="7682" width="6.42578125" style="24" bestFit="1" customWidth="1"/>
    <col min="7683" max="7684" width="6.28515625" style="24" bestFit="1" customWidth="1"/>
    <col min="7685" max="7685" width="1.42578125" style="24" customWidth="1"/>
    <col min="7686" max="7686" width="6.42578125" style="24" customWidth="1"/>
    <col min="7687" max="7687" width="5" style="24" customWidth="1"/>
    <col min="7688" max="7688" width="4.85546875" style="24" customWidth="1"/>
    <col min="7689" max="7689" width="1.42578125" style="24" customWidth="1"/>
    <col min="7690" max="7692" width="5.5703125" style="24" bestFit="1" customWidth="1"/>
    <col min="7693" max="7693" width="1.42578125" style="24" customWidth="1"/>
    <col min="7694" max="7694" width="5.5703125" style="24" customWidth="1"/>
    <col min="7695" max="7695" width="4.85546875" style="24" customWidth="1"/>
    <col min="7696" max="7696" width="5.42578125" style="24" bestFit="1" customWidth="1"/>
    <col min="7697" max="7697" width="1.42578125" style="24" customWidth="1"/>
    <col min="7698" max="7698" width="5.5703125" style="24" bestFit="1" customWidth="1"/>
    <col min="7699" max="7699" width="5" style="24" customWidth="1"/>
    <col min="7700" max="7700" width="5.5703125" style="24" bestFit="1" customWidth="1"/>
    <col min="7701" max="7701" width="1.42578125" style="24" customWidth="1"/>
    <col min="7702" max="7702" width="5" style="24" customWidth="1"/>
    <col min="7703" max="7703" width="4.85546875" style="24" customWidth="1"/>
    <col min="7704" max="7704" width="4.7109375" style="24" customWidth="1"/>
    <col min="7705" max="7705" width="1.42578125" style="24" customWidth="1"/>
    <col min="7706" max="7706" width="5.140625" style="24" bestFit="1" customWidth="1"/>
    <col min="7707" max="7707" width="3.7109375" style="24" customWidth="1"/>
    <col min="7708" max="7708" width="4.5703125" style="24" customWidth="1"/>
    <col min="7709" max="7709" width="9.85546875" style="24" customWidth="1"/>
    <col min="7710" max="7710" width="11.42578125" style="24" customWidth="1"/>
    <col min="7711" max="7713" width="6" style="24" customWidth="1"/>
    <col min="7714" max="7714" width="1.7109375" style="24" customWidth="1"/>
    <col min="7715" max="7715" width="5.85546875" style="24" customWidth="1"/>
    <col min="7716" max="7717" width="5" style="24" customWidth="1"/>
    <col min="7718" max="7718" width="1.7109375" style="24" customWidth="1"/>
    <col min="7719" max="7719" width="5.42578125" style="24" customWidth="1"/>
    <col min="7720" max="7721" width="5" style="24" customWidth="1"/>
    <col min="7722" max="7722" width="1.7109375" style="24" customWidth="1"/>
    <col min="7723" max="7725" width="5.140625" style="24" customWidth="1"/>
    <col min="7726" max="7726" width="1.7109375" style="24" customWidth="1"/>
    <col min="7727" max="7727" width="5.28515625" style="24" customWidth="1"/>
    <col min="7728" max="7729" width="5.140625" style="24" customWidth="1"/>
    <col min="7730" max="7730" width="1.7109375" style="24" customWidth="1"/>
    <col min="7731" max="7731" width="5.42578125" style="24" customWidth="1"/>
    <col min="7732" max="7733" width="5" style="24" customWidth="1"/>
    <col min="7734" max="7734" width="1.7109375" style="24" customWidth="1"/>
    <col min="7735" max="7736" width="5.42578125" style="24" customWidth="1"/>
    <col min="7737" max="7737" width="5.28515625" style="24" customWidth="1"/>
    <col min="7738" max="7936" width="9.85546875" style="24"/>
    <col min="7937" max="7937" width="12.85546875" style="24" customWidth="1"/>
    <col min="7938" max="7938" width="6.42578125" style="24" bestFit="1" customWidth="1"/>
    <col min="7939" max="7940" width="6.28515625" style="24" bestFit="1" customWidth="1"/>
    <col min="7941" max="7941" width="1.42578125" style="24" customWidth="1"/>
    <col min="7942" max="7942" width="6.42578125" style="24" customWidth="1"/>
    <col min="7943" max="7943" width="5" style="24" customWidth="1"/>
    <col min="7944" max="7944" width="4.85546875" style="24" customWidth="1"/>
    <col min="7945" max="7945" width="1.42578125" style="24" customWidth="1"/>
    <col min="7946" max="7948" width="5.5703125" style="24" bestFit="1" customWidth="1"/>
    <col min="7949" max="7949" width="1.42578125" style="24" customWidth="1"/>
    <col min="7950" max="7950" width="5.5703125" style="24" customWidth="1"/>
    <col min="7951" max="7951" width="4.85546875" style="24" customWidth="1"/>
    <col min="7952" max="7952" width="5.42578125" style="24" bestFit="1" customWidth="1"/>
    <col min="7953" max="7953" width="1.42578125" style="24" customWidth="1"/>
    <col min="7954" max="7954" width="5.5703125" style="24" bestFit="1" customWidth="1"/>
    <col min="7955" max="7955" width="5" style="24" customWidth="1"/>
    <col min="7956" max="7956" width="5.5703125" style="24" bestFit="1" customWidth="1"/>
    <col min="7957" max="7957" width="1.42578125" style="24" customWidth="1"/>
    <col min="7958" max="7958" width="5" style="24" customWidth="1"/>
    <col min="7959" max="7959" width="4.85546875" style="24" customWidth="1"/>
    <col min="7960" max="7960" width="4.7109375" style="24" customWidth="1"/>
    <col min="7961" max="7961" width="1.42578125" style="24" customWidth="1"/>
    <col min="7962" max="7962" width="5.140625" style="24" bestFit="1" customWidth="1"/>
    <col min="7963" max="7963" width="3.7109375" style="24" customWidth="1"/>
    <col min="7964" max="7964" width="4.5703125" style="24" customWidth="1"/>
    <col min="7965" max="7965" width="9.85546875" style="24" customWidth="1"/>
    <col min="7966" max="7966" width="11.42578125" style="24" customWidth="1"/>
    <col min="7967" max="7969" width="6" style="24" customWidth="1"/>
    <col min="7970" max="7970" width="1.7109375" style="24" customWidth="1"/>
    <col min="7971" max="7971" width="5.85546875" style="24" customWidth="1"/>
    <col min="7972" max="7973" width="5" style="24" customWidth="1"/>
    <col min="7974" max="7974" width="1.7109375" style="24" customWidth="1"/>
    <col min="7975" max="7975" width="5.42578125" style="24" customWidth="1"/>
    <col min="7976" max="7977" width="5" style="24" customWidth="1"/>
    <col min="7978" max="7978" width="1.7109375" style="24" customWidth="1"/>
    <col min="7979" max="7981" width="5.140625" style="24" customWidth="1"/>
    <col min="7982" max="7982" width="1.7109375" style="24" customWidth="1"/>
    <col min="7983" max="7983" width="5.28515625" style="24" customWidth="1"/>
    <col min="7984" max="7985" width="5.140625" style="24" customWidth="1"/>
    <col min="7986" max="7986" width="1.7109375" style="24" customWidth="1"/>
    <col min="7987" max="7987" width="5.42578125" style="24" customWidth="1"/>
    <col min="7988" max="7989" width="5" style="24" customWidth="1"/>
    <col min="7990" max="7990" width="1.7109375" style="24" customWidth="1"/>
    <col min="7991" max="7992" width="5.42578125" style="24" customWidth="1"/>
    <col min="7993" max="7993" width="5.28515625" style="24" customWidth="1"/>
    <col min="7994" max="8192" width="9.85546875" style="24"/>
    <col min="8193" max="8193" width="12.85546875" style="24" customWidth="1"/>
    <col min="8194" max="8194" width="6.42578125" style="24" bestFit="1" customWidth="1"/>
    <col min="8195" max="8196" width="6.28515625" style="24" bestFit="1" customWidth="1"/>
    <col min="8197" max="8197" width="1.42578125" style="24" customWidth="1"/>
    <col min="8198" max="8198" width="6.42578125" style="24" customWidth="1"/>
    <col min="8199" max="8199" width="5" style="24" customWidth="1"/>
    <col min="8200" max="8200" width="4.85546875" style="24" customWidth="1"/>
    <col min="8201" max="8201" width="1.42578125" style="24" customWidth="1"/>
    <col min="8202" max="8204" width="5.5703125" style="24" bestFit="1" customWidth="1"/>
    <col min="8205" max="8205" width="1.42578125" style="24" customWidth="1"/>
    <col min="8206" max="8206" width="5.5703125" style="24" customWidth="1"/>
    <col min="8207" max="8207" width="4.85546875" style="24" customWidth="1"/>
    <col min="8208" max="8208" width="5.42578125" style="24" bestFit="1" customWidth="1"/>
    <col min="8209" max="8209" width="1.42578125" style="24" customWidth="1"/>
    <col min="8210" max="8210" width="5.5703125" style="24" bestFit="1" customWidth="1"/>
    <col min="8211" max="8211" width="5" style="24" customWidth="1"/>
    <col min="8212" max="8212" width="5.5703125" style="24" bestFit="1" customWidth="1"/>
    <col min="8213" max="8213" width="1.42578125" style="24" customWidth="1"/>
    <col min="8214" max="8214" width="5" style="24" customWidth="1"/>
    <col min="8215" max="8215" width="4.85546875" style="24" customWidth="1"/>
    <col min="8216" max="8216" width="4.7109375" style="24" customWidth="1"/>
    <col min="8217" max="8217" width="1.42578125" style="24" customWidth="1"/>
    <col min="8218" max="8218" width="5.140625" style="24" bestFit="1" customWidth="1"/>
    <col min="8219" max="8219" width="3.7109375" style="24" customWidth="1"/>
    <col min="8220" max="8220" width="4.5703125" style="24" customWidth="1"/>
    <col min="8221" max="8221" width="9.85546875" style="24" customWidth="1"/>
    <col min="8222" max="8222" width="11.42578125" style="24" customWidth="1"/>
    <col min="8223" max="8225" width="6" style="24" customWidth="1"/>
    <col min="8226" max="8226" width="1.7109375" style="24" customWidth="1"/>
    <col min="8227" max="8227" width="5.85546875" style="24" customWidth="1"/>
    <col min="8228" max="8229" width="5" style="24" customWidth="1"/>
    <col min="8230" max="8230" width="1.7109375" style="24" customWidth="1"/>
    <col min="8231" max="8231" width="5.42578125" style="24" customWidth="1"/>
    <col min="8232" max="8233" width="5" style="24" customWidth="1"/>
    <col min="8234" max="8234" width="1.7109375" style="24" customWidth="1"/>
    <col min="8235" max="8237" width="5.140625" style="24" customWidth="1"/>
    <col min="8238" max="8238" width="1.7109375" style="24" customWidth="1"/>
    <col min="8239" max="8239" width="5.28515625" style="24" customWidth="1"/>
    <col min="8240" max="8241" width="5.140625" style="24" customWidth="1"/>
    <col min="8242" max="8242" width="1.7109375" style="24" customWidth="1"/>
    <col min="8243" max="8243" width="5.42578125" style="24" customWidth="1"/>
    <col min="8244" max="8245" width="5" style="24" customWidth="1"/>
    <col min="8246" max="8246" width="1.7109375" style="24" customWidth="1"/>
    <col min="8247" max="8248" width="5.42578125" style="24" customWidth="1"/>
    <col min="8249" max="8249" width="5.28515625" style="24" customWidth="1"/>
    <col min="8250" max="8448" width="9.85546875" style="24"/>
    <col min="8449" max="8449" width="12.85546875" style="24" customWidth="1"/>
    <col min="8450" max="8450" width="6.42578125" style="24" bestFit="1" customWidth="1"/>
    <col min="8451" max="8452" width="6.28515625" style="24" bestFit="1" customWidth="1"/>
    <col min="8453" max="8453" width="1.42578125" style="24" customWidth="1"/>
    <col min="8454" max="8454" width="6.42578125" style="24" customWidth="1"/>
    <col min="8455" max="8455" width="5" style="24" customWidth="1"/>
    <col min="8456" max="8456" width="4.85546875" style="24" customWidth="1"/>
    <col min="8457" max="8457" width="1.42578125" style="24" customWidth="1"/>
    <col min="8458" max="8460" width="5.5703125" style="24" bestFit="1" customWidth="1"/>
    <col min="8461" max="8461" width="1.42578125" style="24" customWidth="1"/>
    <col min="8462" max="8462" width="5.5703125" style="24" customWidth="1"/>
    <col min="8463" max="8463" width="4.85546875" style="24" customWidth="1"/>
    <col min="8464" max="8464" width="5.42578125" style="24" bestFit="1" customWidth="1"/>
    <col min="8465" max="8465" width="1.42578125" style="24" customWidth="1"/>
    <col min="8466" max="8466" width="5.5703125" style="24" bestFit="1" customWidth="1"/>
    <col min="8467" max="8467" width="5" style="24" customWidth="1"/>
    <col min="8468" max="8468" width="5.5703125" style="24" bestFit="1" customWidth="1"/>
    <col min="8469" max="8469" width="1.42578125" style="24" customWidth="1"/>
    <col min="8470" max="8470" width="5" style="24" customWidth="1"/>
    <col min="8471" max="8471" width="4.85546875" style="24" customWidth="1"/>
    <col min="8472" max="8472" width="4.7109375" style="24" customWidth="1"/>
    <col min="8473" max="8473" width="1.42578125" style="24" customWidth="1"/>
    <col min="8474" max="8474" width="5.140625" style="24" bestFit="1" customWidth="1"/>
    <col min="8475" max="8475" width="3.7109375" style="24" customWidth="1"/>
    <col min="8476" max="8476" width="4.5703125" style="24" customWidth="1"/>
    <col min="8477" max="8477" width="9.85546875" style="24" customWidth="1"/>
    <col min="8478" max="8478" width="11.42578125" style="24" customWidth="1"/>
    <col min="8479" max="8481" width="6" style="24" customWidth="1"/>
    <col min="8482" max="8482" width="1.7109375" style="24" customWidth="1"/>
    <col min="8483" max="8483" width="5.85546875" style="24" customWidth="1"/>
    <col min="8484" max="8485" width="5" style="24" customWidth="1"/>
    <col min="8486" max="8486" width="1.7109375" style="24" customWidth="1"/>
    <col min="8487" max="8487" width="5.42578125" style="24" customWidth="1"/>
    <col min="8488" max="8489" width="5" style="24" customWidth="1"/>
    <col min="8490" max="8490" width="1.7109375" style="24" customWidth="1"/>
    <col min="8491" max="8493" width="5.140625" style="24" customWidth="1"/>
    <col min="8494" max="8494" width="1.7109375" style="24" customWidth="1"/>
    <col min="8495" max="8495" width="5.28515625" style="24" customWidth="1"/>
    <col min="8496" max="8497" width="5.140625" style="24" customWidth="1"/>
    <col min="8498" max="8498" width="1.7109375" style="24" customWidth="1"/>
    <col min="8499" max="8499" width="5.42578125" style="24" customWidth="1"/>
    <col min="8500" max="8501" width="5" style="24" customWidth="1"/>
    <col min="8502" max="8502" width="1.7109375" style="24" customWidth="1"/>
    <col min="8503" max="8504" width="5.42578125" style="24" customWidth="1"/>
    <col min="8505" max="8505" width="5.28515625" style="24" customWidth="1"/>
    <col min="8506" max="8704" width="9.85546875" style="24"/>
    <col min="8705" max="8705" width="12.85546875" style="24" customWidth="1"/>
    <col min="8706" max="8706" width="6.42578125" style="24" bestFit="1" customWidth="1"/>
    <col min="8707" max="8708" width="6.28515625" style="24" bestFit="1" customWidth="1"/>
    <col min="8709" max="8709" width="1.42578125" style="24" customWidth="1"/>
    <col min="8710" max="8710" width="6.42578125" style="24" customWidth="1"/>
    <col min="8711" max="8711" width="5" style="24" customWidth="1"/>
    <col min="8712" max="8712" width="4.85546875" style="24" customWidth="1"/>
    <col min="8713" max="8713" width="1.42578125" style="24" customWidth="1"/>
    <col min="8714" max="8716" width="5.5703125" style="24" bestFit="1" customWidth="1"/>
    <col min="8717" max="8717" width="1.42578125" style="24" customWidth="1"/>
    <col min="8718" max="8718" width="5.5703125" style="24" customWidth="1"/>
    <col min="8719" max="8719" width="4.85546875" style="24" customWidth="1"/>
    <col min="8720" max="8720" width="5.42578125" style="24" bestFit="1" customWidth="1"/>
    <col min="8721" max="8721" width="1.42578125" style="24" customWidth="1"/>
    <col min="8722" max="8722" width="5.5703125" style="24" bestFit="1" customWidth="1"/>
    <col min="8723" max="8723" width="5" style="24" customWidth="1"/>
    <col min="8724" max="8724" width="5.5703125" style="24" bestFit="1" customWidth="1"/>
    <col min="8725" max="8725" width="1.42578125" style="24" customWidth="1"/>
    <col min="8726" max="8726" width="5" style="24" customWidth="1"/>
    <col min="8727" max="8727" width="4.85546875" style="24" customWidth="1"/>
    <col min="8728" max="8728" width="4.7109375" style="24" customWidth="1"/>
    <col min="8729" max="8729" width="1.42578125" style="24" customWidth="1"/>
    <col min="8730" max="8730" width="5.140625" style="24" bestFit="1" customWidth="1"/>
    <col min="8731" max="8731" width="3.7109375" style="24" customWidth="1"/>
    <col min="8732" max="8732" width="4.5703125" style="24" customWidth="1"/>
    <col min="8733" max="8733" width="9.85546875" style="24" customWidth="1"/>
    <col min="8734" max="8734" width="11.42578125" style="24" customWidth="1"/>
    <col min="8735" max="8737" width="6" style="24" customWidth="1"/>
    <col min="8738" max="8738" width="1.7109375" style="24" customWidth="1"/>
    <col min="8739" max="8739" width="5.85546875" style="24" customWidth="1"/>
    <col min="8740" max="8741" width="5" style="24" customWidth="1"/>
    <col min="8742" max="8742" width="1.7109375" style="24" customWidth="1"/>
    <col min="8743" max="8743" width="5.42578125" style="24" customWidth="1"/>
    <col min="8744" max="8745" width="5" style="24" customWidth="1"/>
    <col min="8746" max="8746" width="1.7109375" style="24" customWidth="1"/>
    <col min="8747" max="8749" width="5.140625" style="24" customWidth="1"/>
    <col min="8750" max="8750" width="1.7109375" style="24" customWidth="1"/>
    <col min="8751" max="8751" width="5.28515625" style="24" customWidth="1"/>
    <col min="8752" max="8753" width="5.140625" style="24" customWidth="1"/>
    <col min="8754" max="8754" width="1.7109375" style="24" customWidth="1"/>
    <col min="8755" max="8755" width="5.42578125" style="24" customWidth="1"/>
    <col min="8756" max="8757" width="5" style="24" customWidth="1"/>
    <col min="8758" max="8758" width="1.7109375" style="24" customWidth="1"/>
    <col min="8759" max="8760" width="5.42578125" style="24" customWidth="1"/>
    <col min="8761" max="8761" width="5.28515625" style="24" customWidth="1"/>
    <col min="8762" max="8960" width="9.85546875" style="24"/>
    <col min="8961" max="8961" width="12.85546875" style="24" customWidth="1"/>
    <col min="8962" max="8962" width="6.42578125" style="24" bestFit="1" customWidth="1"/>
    <col min="8963" max="8964" width="6.28515625" style="24" bestFit="1" customWidth="1"/>
    <col min="8965" max="8965" width="1.42578125" style="24" customWidth="1"/>
    <col min="8966" max="8966" width="6.42578125" style="24" customWidth="1"/>
    <col min="8967" max="8967" width="5" style="24" customWidth="1"/>
    <col min="8968" max="8968" width="4.85546875" style="24" customWidth="1"/>
    <col min="8969" max="8969" width="1.42578125" style="24" customWidth="1"/>
    <col min="8970" max="8972" width="5.5703125" style="24" bestFit="1" customWidth="1"/>
    <col min="8973" max="8973" width="1.42578125" style="24" customWidth="1"/>
    <col min="8974" max="8974" width="5.5703125" style="24" customWidth="1"/>
    <col min="8975" max="8975" width="4.85546875" style="24" customWidth="1"/>
    <col min="8976" max="8976" width="5.42578125" style="24" bestFit="1" customWidth="1"/>
    <col min="8977" max="8977" width="1.42578125" style="24" customWidth="1"/>
    <col min="8978" max="8978" width="5.5703125" style="24" bestFit="1" customWidth="1"/>
    <col min="8979" max="8979" width="5" style="24" customWidth="1"/>
    <col min="8980" max="8980" width="5.5703125" style="24" bestFit="1" customWidth="1"/>
    <col min="8981" max="8981" width="1.42578125" style="24" customWidth="1"/>
    <col min="8982" max="8982" width="5" style="24" customWidth="1"/>
    <col min="8983" max="8983" width="4.85546875" style="24" customWidth="1"/>
    <col min="8984" max="8984" width="4.7109375" style="24" customWidth="1"/>
    <col min="8985" max="8985" width="1.42578125" style="24" customWidth="1"/>
    <col min="8986" max="8986" width="5.140625" style="24" bestFit="1" customWidth="1"/>
    <col min="8987" max="8987" width="3.7109375" style="24" customWidth="1"/>
    <col min="8988" max="8988" width="4.5703125" style="24" customWidth="1"/>
    <col min="8989" max="8989" width="9.85546875" style="24" customWidth="1"/>
    <col min="8990" max="8990" width="11.42578125" style="24" customWidth="1"/>
    <col min="8991" max="8993" width="6" style="24" customWidth="1"/>
    <col min="8994" max="8994" width="1.7109375" style="24" customWidth="1"/>
    <col min="8995" max="8995" width="5.85546875" style="24" customWidth="1"/>
    <col min="8996" max="8997" width="5" style="24" customWidth="1"/>
    <col min="8998" max="8998" width="1.7109375" style="24" customWidth="1"/>
    <col min="8999" max="8999" width="5.42578125" style="24" customWidth="1"/>
    <col min="9000" max="9001" width="5" style="24" customWidth="1"/>
    <col min="9002" max="9002" width="1.7109375" style="24" customWidth="1"/>
    <col min="9003" max="9005" width="5.140625" style="24" customWidth="1"/>
    <col min="9006" max="9006" width="1.7109375" style="24" customWidth="1"/>
    <col min="9007" max="9007" width="5.28515625" style="24" customWidth="1"/>
    <col min="9008" max="9009" width="5.140625" style="24" customWidth="1"/>
    <col min="9010" max="9010" width="1.7109375" style="24" customWidth="1"/>
    <col min="9011" max="9011" width="5.42578125" style="24" customWidth="1"/>
    <col min="9012" max="9013" width="5" style="24" customWidth="1"/>
    <col min="9014" max="9014" width="1.7109375" style="24" customWidth="1"/>
    <col min="9015" max="9016" width="5.42578125" style="24" customWidth="1"/>
    <col min="9017" max="9017" width="5.28515625" style="24" customWidth="1"/>
    <col min="9018" max="9216" width="9.85546875" style="24"/>
    <col min="9217" max="9217" width="12.85546875" style="24" customWidth="1"/>
    <col min="9218" max="9218" width="6.42578125" style="24" bestFit="1" customWidth="1"/>
    <col min="9219" max="9220" width="6.28515625" style="24" bestFit="1" customWidth="1"/>
    <col min="9221" max="9221" width="1.42578125" style="24" customWidth="1"/>
    <col min="9222" max="9222" width="6.42578125" style="24" customWidth="1"/>
    <col min="9223" max="9223" width="5" style="24" customWidth="1"/>
    <col min="9224" max="9224" width="4.85546875" style="24" customWidth="1"/>
    <col min="9225" max="9225" width="1.42578125" style="24" customWidth="1"/>
    <col min="9226" max="9228" width="5.5703125" style="24" bestFit="1" customWidth="1"/>
    <col min="9229" max="9229" width="1.42578125" style="24" customWidth="1"/>
    <col min="9230" max="9230" width="5.5703125" style="24" customWidth="1"/>
    <col min="9231" max="9231" width="4.85546875" style="24" customWidth="1"/>
    <col min="9232" max="9232" width="5.42578125" style="24" bestFit="1" customWidth="1"/>
    <col min="9233" max="9233" width="1.42578125" style="24" customWidth="1"/>
    <col min="9234" max="9234" width="5.5703125" style="24" bestFit="1" customWidth="1"/>
    <col min="9235" max="9235" width="5" style="24" customWidth="1"/>
    <col min="9236" max="9236" width="5.5703125" style="24" bestFit="1" customWidth="1"/>
    <col min="9237" max="9237" width="1.42578125" style="24" customWidth="1"/>
    <col min="9238" max="9238" width="5" style="24" customWidth="1"/>
    <col min="9239" max="9239" width="4.85546875" style="24" customWidth="1"/>
    <col min="9240" max="9240" width="4.7109375" style="24" customWidth="1"/>
    <col min="9241" max="9241" width="1.42578125" style="24" customWidth="1"/>
    <col min="9242" max="9242" width="5.140625" style="24" bestFit="1" customWidth="1"/>
    <col min="9243" max="9243" width="3.7109375" style="24" customWidth="1"/>
    <col min="9244" max="9244" width="4.5703125" style="24" customWidth="1"/>
    <col min="9245" max="9245" width="9.85546875" style="24" customWidth="1"/>
    <col min="9246" max="9246" width="11.42578125" style="24" customWidth="1"/>
    <col min="9247" max="9249" width="6" style="24" customWidth="1"/>
    <col min="9250" max="9250" width="1.7109375" style="24" customWidth="1"/>
    <col min="9251" max="9251" width="5.85546875" style="24" customWidth="1"/>
    <col min="9252" max="9253" width="5" style="24" customWidth="1"/>
    <col min="9254" max="9254" width="1.7109375" style="24" customWidth="1"/>
    <col min="9255" max="9255" width="5.42578125" style="24" customWidth="1"/>
    <col min="9256" max="9257" width="5" style="24" customWidth="1"/>
    <col min="9258" max="9258" width="1.7109375" style="24" customWidth="1"/>
    <col min="9259" max="9261" width="5.140625" style="24" customWidth="1"/>
    <col min="9262" max="9262" width="1.7109375" style="24" customWidth="1"/>
    <col min="9263" max="9263" width="5.28515625" style="24" customWidth="1"/>
    <col min="9264" max="9265" width="5.140625" style="24" customWidth="1"/>
    <col min="9266" max="9266" width="1.7109375" style="24" customWidth="1"/>
    <col min="9267" max="9267" width="5.42578125" style="24" customWidth="1"/>
    <col min="9268" max="9269" width="5" style="24" customWidth="1"/>
    <col min="9270" max="9270" width="1.7109375" style="24" customWidth="1"/>
    <col min="9271" max="9272" width="5.42578125" style="24" customWidth="1"/>
    <col min="9273" max="9273" width="5.28515625" style="24" customWidth="1"/>
    <col min="9274" max="9472" width="9.85546875" style="24"/>
    <col min="9473" max="9473" width="12.85546875" style="24" customWidth="1"/>
    <col min="9474" max="9474" width="6.42578125" style="24" bestFit="1" customWidth="1"/>
    <col min="9475" max="9476" width="6.28515625" style="24" bestFit="1" customWidth="1"/>
    <col min="9477" max="9477" width="1.42578125" style="24" customWidth="1"/>
    <col min="9478" max="9478" width="6.42578125" style="24" customWidth="1"/>
    <col min="9479" max="9479" width="5" style="24" customWidth="1"/>
    <col min="9480" max="9480" width="4.85546875" style="24" customWidth="1"/>
    <col min="9481" max="9481" width="1.42578125" style="24" customWidth="1"/>
    <col min="9482" max="9484" width="5.5703125" style="24" bestFit="1" customWidth="1"/>
    <col min="9485" max="9485" width="1.42578125" style="24" customWidth="1"/>
    <col min="9486" max="9486" width="5.5703125" style="24" customWidth="1"/>
    <col min="9487" max="9487" width="4.85546875" style="24" customWidth="1"/>
    <col min="9488" max="9488" width="5.42578125" style="24" bestFit="1" customWidth="1"/>
    <col min="9489" max="9489" width="1.42578125" style="24" customWidth="1"/>
    <col min="9490" max="9490" width="5.5703125" style="24" bestFit="1" customWidth="1"/>
    <col min="9491" max="9491" width="5" style="24" customWidth="1"/>
    <col min="9492" max="9492" width="5.5703125" style="24" bestFit="1" customWidth="1"/>
    <col min="9493" max="9493" width="1.42578125" style="24" customWidth="1"/>
    <col min="9494" max="9494" width="5" style="24" customWidth="1"/>
    <col min="9495" max="9495" width="4.85546875" style="24" customWidth="1"/>
    <col min="9496" max="9496" width="4.7109375" style="24" customWidth="1"/>
    <col min="9497" max="9497" width="1.42578125" style="24" customWidth="1"/>
    <col min="9498" max="9498" width="5.140625" style="24" bestFit="1" customWidth="1"/>
    <col min="9499" max="9499" width="3.7109375" style="24" customWidth="1"/>
    <col min="9500" max="9500" width="4.5703125" style="24" customWidth="1"/>
    <col min="9501" max="9501" width="9.85546875" style="24" customWidth="1"/>
    <col min="9502" max="9502" width="11.42578125" style="24" customWidth="1"/>
    <col min="9503" max="9505" width="6" style="24" customWidth="1"/>
    <col min="9506" max="9506" width="1.7109375" style="24" customWidth="1"/>
    <col min="9507" max="9507" width="5.85546875" style="24" customWidth="1"/>
    <col min="9508" max="9509" width="5" style="24" customWidth="1"/>
    <col min="9510" max="9510" width="1.7109375" style="24" customWidth="1"/>
    <col min="9511" max="9511" width="5.42578125" style="24" customWidth="1"/>
    <col min="9512" max="9513" width="5" style="24" customWidth="1"/>
    <col min="9514" max="9514" width="1.7109375" style="24" customWidth="1"/>
    <col min="9515" max="9517" width="5.140625" style="24" customWidth="1"/>
    <col min="9518" max="9518" width="1.7109375" style="24" customWidth="1"/>
    <col min="9519" max="9519" width="5.28515625" style="24" customWidth="1"/>
    <col min="9520" max="9521" width="5.140625" style="24" customWidth="1"/>
    <col min="9522" max="9522" width="1.7109375" style="24" customWidth="1"/>
    <col min="9523" max="9523" width="5.42578125" style="24" customWidth="1"/>
    <col min="9524" max="9525" width="5" style="24" customWidth="1"/>
    <col min="9526" max="9526" width="1.7109375" style="24" customWidth="1"/>
    <col min="9527" max="9528" width="5.42578125" style="24" customWidth="1"/>
    <col min="9529" max="9529" width="5.28515625" style="24" customWidth="1"/>
    <col min="9530" max="9728" width="9.85546875" style="24"/>
    <col min="9729" max="9729" width="12.85546875" style="24" customWidth="1"/>
    <col min="9730" max="9730" width="6.42578125" style="24" bestFit="1" customWidth="1"/>
    <col min="9731" max="9732" width="6.28515625" style="24" bestFit="1" customWidth="1"/>
    <col min="9733" max="9733" width="1.42578125" style="24" customWidth="1"/>
    <col min="9734" max="9734" width="6.42578125" style="24" customWidth="1"/>
    <col min="9735" max="9735" width="5" style="24" customWidth="1"/>
    <col min="9736" max="9736" width="4.85546875" style="24" customWidth="1"/>
    <col min="9737" max="9737" width="1.42578125" style="24" customWidth="1"/>
    <col min="9738" max="9740" width="5.5703125" style="24" bestFit="1" customWidth="1"/>
    <col min="9741" max="9741" width="1.42578125" style="24" customWidth="1"/>
    <col min="9742" max="9742" width="5.5703125" style="24" customWidth="1"/>
    <col min="9743" max="9743" width="4.85546875" style="24" customWidth="1"/>
    <col min="9744" max="9744" width="5.42578125" style="24" bestFit="1" customWidth="1"/>
    <col min="9745" max="9745" width="1.42578125" style="24" customWidth="1"/>
    <col min="9746" max="9746" width="5.5703125" style="24" bestFit="1" customWidth="1"/>
    <col min="9747" max="9747" width="5" style="24" customWidth="1"/>
    <col min="9748" max="9748" width="5.5703125" style="24" bestFit="1" customWidth="1"/>
    <col min="9749" max="9749" width="1.42578125" style="24" customWidth="1"/>
    <col min="9750" max="9750" width="5" style="24" customWidth="1"/>
    <col min="9751" max="9751" width="4.85546875" style="24" customWidth="1"/>
    <col min="9752" max="9752" width="4.7109375" style="24" customWidth="1"/>
    <col min="9753" max="9753" width="1.42578125" style="24" customWidth="1"/>
    <col min="9754" max="9754" width="5.140625" style="24" bestFit="1" customWidth="1"/>
    <col min="9755" max="9755" width="3.7109375" style="24" customWidth="1"/>
    <col min="9756" max="9756" width="4.5703125" style="24" customWidth="1"/>
    <col min="9757" max="9757" width="9.85546875" style="24" customWidth="1"/>
    <col min="9758" max="9758" width="11.42578125" style="24" customWidth="1"/>
    <col min="9759" max="9761" width="6" style="24" customWidth="1"/>
    <col min="9762" max="9762" width="1.7109375" style="24" customWidth="1"/>
    <col min="9763" max="9763" width="5.85546875" style="24" customWidth="1"/>
    <col min="9764" max="9765" width="5" style="24" customWidth="1"/>
    <col min="9766" max="9766" width="1.7109375" style="24" customWidth="1"/>
    <col min="9767" max="9767" width="5.42578125" style="24" customWidth="1"/>
    <col min="9768" max="9769" width="5" style="24" customWidth="1"/>
    <col min="9770" max="9770" width="1.7109375" style="24" customWidth="1"/>
    <col min="9771" max="9773" width="5.140625" style="24" customWidth="1"/>
    <col min="9774" max="9774" width="1.7109375" style="24" customWidth="1"/>
    <col min="9775" max="9775" width="5.28515625" style="24" customWidth="1"/>
    <col min="9776" max="9777" width="5.140625" style="24" customWidth="1"/>
    <col min="9778" max="9778" width="1.7109375" style="24" customWidth="1"/>
    <col min="9779" max="9779" width="5.42578125" style="24" customWidth="1"/>
    <col min="9780" max="9781" width="5" style="24" customWidth="1"/>
    <col min="9782" max="9782" width="1.7109375" style="24" customWidth="1"/>
    <col min="9783" max="9784" width="5.42578125" style="24" customWidth="1"/>
    <col min="9785" max="9785" width="5.28515625" style="24" customWidth="1"/>
    <col min="9786" max="9984" width="9.85546875" style="24"/>
    <col min="9985" max="9985" width="12.85546875" style="24" customWidth="1"/>
    <col min="9986" max="9986" width="6.42578125" style="24" bestFit="1" customWidth="1"/>
    <col min="9987" max="9988" width="6.28515625" style="24" bestFit="1" customWidth="1"/>
    <col min="9989" max="9989" width="1.42578125" style="24" customWidth="1"/>
    <col min="9990" max="9990" width="6.42578125" style="24" customWidth="1"/>
    <col min="9991" max="9991" width="5" style="24" customWidth="1"/>
    <col min="9992" max="9992" width="4.85546875" style="24" customWidth="1"/>
    <col min="9993" max="9993" width="1.42578125" style="24" customWidth="1"/>
    <col min="9994" max="9996" width="5.5703125" style="24" bestFit="1" customWidth="1"/>
    <col min="9997" max="9997" width="1.42578125" style="24" customWidth="1"/>
    <col min="9998" max="9998" width="5.5703125" style="24" customWidth="1"/>
    <col min="9999" max="9999" width="4.85546875" style="24" customWidth="1"/>
    <col min="10000" max="10000" width="5.42578125" style="24" bestFit="1" customWidth="1"/>
    <col min="10001" max="10001" width="1.42578125" style="24" customWidth="1"/>
    <col min="10002" max="10002" width="5.5703125" style="24" bestFit="1" customWidth="1"/>
    <col min="10003" max="10003" width="5" style="24" customWidth="1"/>
    <col min="10004" max="10004" width="5.5703125" style="24" bestFit="1" customWidth="1"/>
    <col min="10005" max="10005" width="1.42578125" style="24" customWidth="1"/>
    <col min="10006" max="10006" width="5" style="24" customWidth="1"/>
    <col min="10007" max="10007" width="4.85546875" style="24" customWidth="1"/>
    <col min="10008" max="10008" width="4.7109375" style="24" customWidth="1"/>
    <col min="10009" max="10009" width="1.42578125" style="24" customWidth="1"/>
    <col min="10010" max="10010" width="5.140625" style="24" bestFit="1" customWidth="1"/>
    <col min="10011" max="10011" width="3.7109375" style="24" customWidth="1"/>
    <col min="10012" max="10012" width="4.5703125" style="24" customWidth="1"/>
    <col min="10013" max="10013" width="9.85546875" style="24" customWidth="1"/>
    <col min="10014" max="10014" width="11.42578125" style="24" customWidth="1"/>
    <col min="10015" max="10017" width="6" style="24" customWidth="1"/>
    <col min="10018" max="10018" width="1.7109375" style="24" customWidth="1"/>
    <col min="10019" max="10019" width="5.85546875" style="24" customWidth="1"/>
    <col min="10020" max="10021" width="5" style="24" customWidth="1"/>
    <col min="10022" max="10022" width="1.7109375" style="24" customWidth="1"/>
    <col min="10023" max="10023" width="5.42578125" style="24" customWidth="1"/>
    <col min="10024" max="10025" width="5" style="24" customWidth="1"/>
    <col min="10026" max="10026" width="1.7109375" style="24" customWidth="1"/>
    <col min="10027" max="10029" width="5.140625" style="24" customWidth="1"/>
    <col min="10030" max="10030" width="1.7109375" style="24" customWidth="1"/>
    <col min="10031" max="10031" width="5.28515625" style="24" customWidth="1"/>
    <col min="10032" max="10033" width="5.140625" style="24" customWidth="1"/>
    <col min="10034" max="10034" width="1.7109375" style="24" customWidth="1"/>
    <col min="10035" max="10035" width="5.42578125" style="24" customWidth="1"/>
    <col min="10036" max="10037" width="5" style="24" customWidth="1"/>
    <col min="10038" max="10038" width="1.7109375" style="24" customWidth="1"/>
    <col min="10039" max="10040" width="5.42578125" style="24" customWidth="1"/>
    <col min="10041" max="10041" width="5.28515625" style="24" customWidth="1"/>
    <col min="10042" max="10240" width="9.85546875" style="24"/>
    <col min="10241" max="10241" width="12.85546875" style="24" customWidth="1"/>
    <col min="10242" max="10242" width="6.42578125" style="24" bestFit="1" customWidth="1"/>
    <col min="10243" max="10244" width="6.28515625" style="24" bestFit="1" customWidth="1"/>
    <col min="10245" max="10245" width="1.42578125" style="24" customWidth="1"/>
    <col min="10246" max="10246" width="6.42578125" style="24" customWidth="1"/>
    <col min="10247" max="10247" width="5" style="24" customWidth="1"/>
    <col min="10248" max="10248" width="4.85546875" style="24" customWidth="1"/>
    <col min="10249" max="10249" width="1.42578125" style="24" customWidth="1"/>
    <col min="10250" max="10252" width="5.5703125" style="24" bestFit="1" customWidth="1"/>
    <col min="10253" max="10253" width="1.42578125" style="24" customWidth="1"/>
    <col min="10254" max="10254" width="5.5703125" style="24" customWidth="1"/>
    <col min="10255" max="10255" width="4.85546875" style="24" customWidth="1"/>
    <col min="10256" max="10256" width="5.42578125" style="24" bestFit="1" customWidth="1"/>
    <col min="10257" max="10257" width="1.42578125" style="24" customWidth="1"/>
    <col min="10258" max="10258" width="5.5703125" style="24" bestFit="1" customWidth="1"/>
    <col min="10259" max="10259" width="5" style="24" customWidth="1"/>
    <col min="10260" max="10260" width="5.5703125" style="24" bestFit="1" customWidth="1"/>
    <col min="10261" max="10261" width="1.42578125" style="24" customWidth="1"/>
    <col min="10262" max="10262" width="5" style="24" customWidth="1"/>
    <col min="10263" max="10263" width="4.85546875" style="24" customWidth="1"/>
    <col min="10264" max="10264" width="4.7109375" style="24" customWidth="1"/>
    <col min="10265" max="10265" width="1.42578125" style="24" customWidth="1"/>
    <col min="10266" max="10266" width="5.140625" style="24" bestFit="1" customWidth="1"/>
    <col min="10267" max="10267" width="3.7109375" style="24" customWidth="1"/>
    <col min="10268" max="10268" width="4.5703125" style="24" customWidth="1"/>
    <col min="10269" max="10269" width="9.85546875" style="24" customWidth="1"/>
    <col min="10270" max="10270" width="11.42578125" style="24" customWidth="1"/>
    <col min="10271" max="10273" width="6" style="24" customWidth="1"/>
    <col min="10274" max="10274" width="1.7109375" style="24" customWidth="1"/>
    <col min="10275" max="10275" width="5.85546875" style="24" customWidth="1"/>
    <col min="10276" max="10277" width="5" style="24" customWidth="1"/>
    <col min="10278" max="10278" width="1.7109375" style="24" customWidth="1"/>
    <col min="10279" max="10279" width="5.42578125" style="24" customWidth="1"/>
    <col min="10280" max="10281" width="5" style="24" customWidth="1"/>
    <col min="10282" max="10282" width="1.7109375" style="24" customWidth="1"/>
    <col min="10283" max="10285" width="5.140625" style="24" customWidth="1"/>
    <col min="10286" max="10286" width="1.7109375" style="24" customWidth="1"/>
    <col min="10287" max="10287" width="5.28515625" style="24" customWidth="1"/>
    <col min="10288" max="10289" width="5.140625" style="24" customWidth="1"/>
    <col min="10290" max="10290" width="1.7109375" style="24" customWidth="1"/>
    <col min="10291" max="10291" width="5.42578125" style="24" customWidth="1"/>
    <col min="10292" max="10293" width="5" style="24" customWidth="1"/>
    <col min="10294" max="10294" width="1.7109375" style="24" customWidth="1"/>
    <col min="10295" max="10296" width="5.42578125" style="24" customWidth="1"/>
    <col min="10297" max="10297" width="5.28515625" style="24" customWidth="1"/>
    <col min="10298" max="10496" width="9.85546875" style="24"/>
    <col min="10497" max="10497" width="12.85546875" style="24" customWidth="1"/>
    <col min="10498" max="10498" width="6.42578125" style="24" bestFit="1" customWidth="1"/>
    <col min="10499" max="10500" width="6.28515625" style="24" bestFit="1" customWidth="1"/>
    <col min="10501" max="10501" width="1.42578125" style="24" customWidth="1"/>
    <col min="10502" max="10502" width="6.42578125" style="24" customWidth="1"/>
    <col min="10503" max="10503" width="5" style="24" customWidth="1"/>
    <col min="10504" max="10504" width="4.85546875" style="24" customWidth="1"/>
    <col min="10505" max="10505" width="1.42578125" style="24" customWidth="1"/>
    <col min="10506" max="10508" width="5.5703125" style="24" bestFit="1" customWidth="1"/>
    <col min="10509" max="10509" width="1.42578125" style="24" customWidth="1"/>
    <col min="10510" max="10510" width="5.5703125" style="24" customWidth="1"/>
    <col min="10511" max="10511" width="4.85546875" style="24" customWidth="1"/>
    <col min="10512" max="10512" width="5.42578125" style="24" bestFit="1" customWidth="1"/>
    <col min="10513" max="10513" width="1.42578125" style="24" customWidth="1"/>
    <col min="10514" max="10514" width="5.5703125" style="24" bestFit="1" customWidth="1"/>
    <col min="10515" max="10515" width="5" style="24" customWidth="1"/>
    <col min="10516" max="10516" width="5.5703125" style="24" bestFit="1" customWidth="1"/>
    <col min="10517" max="10517" width="1.42578125" style="24" customWidth="1"/>
    <col min="10518" max="10518" width="5" style="24" customWidth="1"/>
    <col min="10519" max="10519" width="4.85546875" style="24" customWidth="1"/>
    <col min="10520" max="10520" width="4.7109375" style="24" customWidth="1"/>
    <col min="10521" max="10521" width="1.42578125" style="24" customWidth="1"/>
    <col min="10522" max="10522" width="5.140625" style="24" bestFit="1" customWidth="1"/>
    <col min="10523" max="10523" width="3.7109375" style="24" customWidth="1"/>
    <col min="10524" max="10524" width="4.5703125" style="24" customWidth="1"/>
    <col min="10525" max="10525" width="9.85546875" style="24" customWidth="1"/>
    <col min="10526" max="10526" width="11.42578125" style="24" customWidth="1"/>
    <col min="10527" max="10529" width="6" style="24" customWidth="1"/>
    <col min="10530" max="10530" width="1.7109375" style="24" customWidth="1"/>
    <col min="10531" max="10531" width="5.85546875" style="24" customWidth="1"/>
    <col min="10532" max="10533" width="5" style="24" customWidth="1"/>
    <col min="10534" max="10534" width="1.7109375" style="24" customWidth="1"/>
    <col min="10535" max="10535" width="5.42578125" style="24" customWidth="1"/>
    <col min="10536" max="10537" width="5" style="24" customWidth="1"/>
    <col min="10538" max="10538" width="1.7109375" style="24" customWidth="1"/>
    <col min="10539" max="10541" width="5.140625" style="24" customWidth="1"/>
    <col min="10542" max="10542" width="1.7109375" style="24" customWidth="1"/>
    <col min="10543" max="10543" width="5.28515625" style="24" customWidth="1"/>
    <col min="10544" max="10545" width="5.140625" style="24" customWidth="1"/>
    <col min="10546" max="10546" width="1.7109375" style="24" customWidth="1"/>
    <col min="10547" max="10547" width="5.42578125" style="24" customWidth="1"/>
    <col min="10548" max="10549" width="5" style="24" customWidth="1"/>
    <col min="10550" max="10550" width="1.7109375" style="24" customWidth="1"/>
    <col min="10551" max="10552" width="5.42578125" style="24" customWidth="1"/>
    <col min="10553" max="10553" width="5.28515625" style="24" customWidth="1"/>
    <col min="10554" max="10752" width="9.85546875" style="24"/>
    <col min="10753" max="10753" width="12.85546875" style="24" customWidth="1"/>
    <col min="10754" max="10754" width="6.42578125" style="24" bestFit="1" customWidth="1"/>
    <col min="10755" max="10756" width="6.28515625" style="24" bestFit="1" customWidth="1"/>
    <col min="10757" max="10757" width="1.42578125" style="24" customWidth="1"/>
    <col min="10758" max="10758" width="6.42578125" style="24" customWidth="1"/>
    <col min="10759" max="10759" width="5" style="24" customWidth="1"/>
    <col min="10760" max="10760" width="4.85546875" style="24" customWidth="1"/>
    <col min="10761" max="10761" width="1.42578125" style="24" customWidth="1"/>
    <col min="10762" max="10764" width="5.5703125" style="24" bestFit="1" customWidth="1"/>
    <col min="10765" max="10765" width="1.42578125" style="24" customWidth="1"/>
    <col min="10766" max="10766" width="5.5703125" style="24" customWidth="1"/>
    <col min="10767" max="10767" width="4.85546875" style="24" customWidth="1"/>
    <col min="10768" max="10768" width="5.42578125" style="24" bestFit="1" customWidth="1"/>
    <col min="10769" max="10769" width="1.42578125" style="24" customWidth="1"/>
    <col min="10770" max="10770" width="5.5703125" style="24" bestFit="1" customWidth="1"/>
    <col min="10771" max="10771" width="5" style="24" customWidth="1"/>
    <col min="10772" max="10772" width="5.5703125" style="24" bestFit="1" customWidth="1"/>
    <col min="10773" max="10773" width="1.42578125" style="24" customWidth="1"/>
    <col min="10774" max="10774" width="5" style="24" customWidth="1"/>
    <col min="10775" max="10775" width="4.85546875" style="24" customWidth="1"/>
    <col min="10776" max="10776" width="4.7109375" style="24" customWidth="1"/>
    <col min="10777" max="10777" width="1.42578125" style="24" customWidth="1"/>
    <col min="10778" max="10778" width="5.140625" style="24" bestFit="1" customWidth="1"/>
    <col min="10779" max="10779" width="3.7109375" style="24" customWidth="1"/>
    <col min="10780" max="10780" width="4.5703125" style="24" customWidth="1"/>
    <col min="10781" max="10781" width="9.85546875" style="24" customWidth="1"/>
    <col min="10782" max="10782" width="11.42578125" style="24" customWidth="1"/>
    <col min="10783" max="10785" width="6" style="24" customWidth="1"/>
    <col min="10786" max="10786" width="1.7109375" style="24" customWidth="1"/>
    <col min="10787" max="10787" width="5.85546875" style="24" customWidth="1"/>
    <col min="10788" max="10789" width="5" style="24" customWidth="1"/>
    <col min="10790" max="10790" width="1.7109375" style="24" customWidth="1"/>
    <col min="10791" max="10791" width="5.42578125" style="24" customWidth="1"/>
    <col min="10792" max="10793" width="5" style="24" customWidth="1"/>
    <col min="10794" max="10794" width="1.7109375" style="24" customWidth="1"/>
    <col min="10795" max="10797" width="5.140625" style="24" customWidth="1"/>
    <col min="10798" max="10798" width="1.7109375" style="24" customWidth="1"/>
    <col min="10799" max="10799" width="5.28515625" style="24" customWidth="1"/>
    <col min="10800" max="10801" width="5.140625" style="24" customWidth="1"/>
    <col min="10802" max="10802" width="1.7109375" style="24" customWidth="1"/>
    <col min="10803" max="10803" width="5.42578125" style="24" customWidth="1"/>
    <col min="10804" max="10805" width="5" style="24" customWidth="1"/>
    <col min="10806" max="10806" width="1.7109375" style="24" customWidth="1"/>
    <col min="10807" max="10808" width="5.42578125" style="24" customWidth="1"/>
    <col min="10809" max="10809" width="5.28515625" style="24" customWidth="1"/>
    <col min="10810" max="11008" width="9.85546875" style="24"/>
    <col min="11009" max="11009" width="12.85546875" style="24" customWidth="1"/>
    <col min="11010" max="11010" width="6.42578125" style="24" bestFit="1" customWidth="1"/>
    <col min="11011" max="11012" width="6.28515625" style="24" bestFit="1" customWidth="1"/>
    <col min="11013" max="11013" width="1.42578125" style="24" customWidth="1"/>
    <col min="11014" max="11014" width="6.42578125" style="24" customWidth="1"/>
    <col min="11015" max="11015" width="5" style="24" customWidth="1"/>
    <col min="11016" max="11016" width="4.85546875" style="24" customWidth="1"/>
    <col min="11017" max="11017" width="1.42578125" style="24" customWidth="1"/>
    <col min="11018" max="11020" width="5.5703125" style="24" bestFit="1" customWidth="1"/>
    <col min="11021" max="11021" width="1.42578125" style="24" customWidth="1"/>
    <col min="11022" max="11022" width="5.5703125" style="24" customWidth="1"/>
    <col min="11023" max="11023" width="4.85546875" style="24" customWidth="1"/>
    <col min="11024" max="11024" width="5.42578125" style="24" bestFit="1" customWidth="1"/>
    <col min="11025" max="11025" width="1.42578125" style="24" customWidth="1"/>
    <col min="11026" max="11026" width="5.5703125" style="24" bestFit="1" customWidth="1"/>
    <col min="11027" max="11027" width="5" style="24" customWidth="1"/>
    <col min="11028" max="11028" width="5.5703125" style="24" bestFit="1" customWidth="1"/>
    <col min="11029" max="11029" width="1.42578125" style="24" customWidth="1"/>
    <col min="11030" max="11030" width="5" style="24" customWidth="1"/>
    <col min="11031" max="11031" width="4.85546875" style="24" customWidth="1"/>
    <col min="11032" max="11032" width="4.7109375" style="24" customWidth="1"/>
    <col min="11033" max="11033" width="1.42578125" style="24" customWidth="1"/>
    <col min="11034" max="11034" width="5.140625" style="24" bestFit="1" customWidth="1"/>
    <col min="11035" max="11035" width="3.7109375" style="24" customWidth="1"/>
    <col min="11036" max="11036" width="4.5703125" style="24" customWidth="1"/>
    <col min="11037" max="11037" width="9.85546875" style="24" customWidth="1"/>
    <col min="11038" max="11038" width="11.42578125" style="24" customWidth="1"/>
    <col min="11039" max="11041" width="6" style="24" customWidth="1"/>
    <col min="11042" max="11042" width="1.7109375" style="24" customWidth="1"/>
    <col min="11043" max="11043" width="5.85546875" style="24" customWidth="1"/>
    <col min="11044" max="11045" width="5" style="24" customWidth="1"/>
    <col min="11046" max="11046" width="1.7109375" style="24" customWidth="1"/>
    <col min="11047" max="11047" width="5.42578125" style="24" customWidth="1"/>
    <col min="11048" max="11049" width="5" style="24" customWidth="1"/>
    <col min="11050" max="11050" width="1.7109375" style="24" customWidth="1"/>
    <col min="11051" max="11053" width="5.140625" style="24" customWidth="1"/>
    <col min="11054" max="11054" width="1.7109375" style="24" customWidth="1"/>
    <col min="11055" max="11055" width="5.28515625" style="24" customWidth="1"/>
    <col min="11056" max="11057" width="5.140625" style="24" customWidth="1"/>
    <col min="11058" max="11058" width="1.7109375" style="24" customWidth="1"/>
    <col min="11059" max="11059" width="5.42578125" style="24" customWidth="1"/>
    <col min="11060" max="11061" width="5" style="24" customWidth="1"/>
    <col min="11062" max="11062" width="1.7109375" style="24" customWidth="1"/>
    <col min="11063" max="11064" width="5.42578125" style="24" customWidth="1"/>
    <col min="11065" max="11065" width="5.28515625" style="24" customWidth="1"/>
    <col min="11066" max="11264" width="9.85546875" style="24"/>
    <col min="11265" max="11265" width="12.85546875" style="24" customWidth="1"/>
    <col min="11266" max="11266" width="6.42578125" style="24" bestFit="1" customWidth="1"/>
    <col min="11267" max="11268" width="6.28515625" style="24" bestFit="1" customWidth="1"/>
    <col min="11269" max="11269" width="1.42578125" style="24" customWidth="1"/>
    <col min="11270" max="11270" width="6.42578125" style="24" customWidth="1"/>
    <col min="11271" max="11271" width="5" style="24" customWidth="1"/>
    <col min="11272" max="11272" width="4.85546875" style="24" customWidth="1"/>
    <col min="11273" max="11273" width="1.42578125" style="24" customWidth="1"/>
    <col min="11274" max="11276" width="5.5703125" style="24" bestFit="1" customWidth="1"/>
    <col min="11277" max="11277" width="1.42578125" style="24" customWidth="1"/>
    <col min="11278" max="11278" width="5.5703125" style="24" customWidth="1"/>
    <col min="11279" max="11279" width="4.85546875" style="24" customWidth="1"/>
    <col min="11280" max="11280" width="5.42578125" style="24" bestFit="1" customWidth="1"/>
    <col min="11281" max="11281" width="1.42578125" style="24" customWidth="1"/>
    <col min="11282" max="11282" width="5.5703125" style="24" bestFit="1" customWidth="1"/>
    <col min="11283" max="11283" width="5" style="24" customWidth="1"/>
    <col min="11284" max="11284" width="5.5703125" style="24" bestFit="1" customWidth="1"/>
    <col min="11285" max="11285" width="1.42578125" style="24" customWidth="1"/>
    <col min="11286" max="11286" width="5" style="24" customWidth="1"/>
    <col min="11287" max="11287" width="4.85546875" style="24" customWidth="1"/>
    <col min="11288" max="11288" width="4.7109375" style="24" customWidth="1"/>
    <col min="11289" max="11289" width="1.42578125" style="24" customWidth="1"/>
    <col min="11290" max="11290" width="5.140625" style="24" bestFit="1" customWidth="1"/>
    <col min="11291" max="11291" width="3.7109375" style="24" customWidth="1"/>
    <col min="11292" max="11292" width="4.5703125" style="24" customWidth="1"/>
    <col min="11293" max="11293" width="9.85546875" style="24" customWidth="1"/>
    <col min="11294" max="11294" width="11.42578125" style="24" customWidth="1"/>
    <col min="11295" max="11297" width="6" style="24" customWidth="1"/>
    <col min="11298" max="11298" width="1.7109375" style="24" customWidth="1"/>
    <col min="11299" max="11299" width="5.85546875" style="24" customWidth="1"/>
    <col min="11300" max="11301" width="5" style="24" customWidth="1"/>
    <col min="11302" max="11302" width="1.7109375" style="24" customWidth="1"/>
    <col min="11303" max="11303" width="5.42578125" style="24" customWidth="1"/>
    <col min="11304" max="11305" width="5" style="24" customWidth="1"/>
    <col min="11306" max="11306" width="1.7109375" style="24" customWidth="1"/>
    <col min="11307" max="11309" width="5.140625" style="24" customWidth="1"/>
    <col min="11310" max="11310" width="1.7109375" style="24" customWidth="1"/>
    <col min="11311" max="11311" width="5.28515625" style="24" customWidth="1"/>
    <col min="11312" max="11313" width="5.140625" style="24" customWidth="1"/>
    <col min="11314" max="11314" width="1.7109375" style="24" customWidth="1"/>
    <col min="11315" max="11315" width="5.42578125" style="24" customWidth="1"/>
    <col min="11316" max="11317" width="5" style="24" customWidth="1"/>
    <col min="11318" max="11318" width="1.7109375" style="24" customWidth="1"/>
    <col min="11319" max="11320" width="5.42578125" style="24" customWidth="1"/>
    <col min="11321" max="11321" width="5.28515625" style="24" customWidth="1"/>
    <col min="11322" max="11520" width="9.85546875" style="24"/>
    <col min="11521" max="11521" width="12.85546875" style="24" customWidth="1"/>
    <col min="11522" max="11522" width="6.42578125" style="24" bestFit="1" customWidth="1"/>
    <col min="11523" max="11524" width="6.28515625" style="24" bestFit="1" customWidth="1"/>
    <col min="11525" max="11525" width="1.42578125" style="24" customWidth="1"/>
    <col min="11526" max="11526" width="6.42578125" style="24" customWidth="1"/>
    <col min="11527" max="11527" width="5" style="24" customWidth="1"/>
    <col min="11528" max="11528" width="4.85546875" style="24" customWidth="1"/>
    <col min="11529" max="11529" width="1.42578125" style="24" customWidth="1"/>
    <col min="11530" max="11532" width="5.5703125" style="24" bestFit="1" customWidth="1"/>
    <col min="11533" max="11533" width="1.42578125" style="24" customWidth="1"/>
    <col min="11534" max="11534" width="5.5703125" style="24" customWidth="1"/>
    <col min="11535" max="11535" width="4.85546875" style="24" customWidth="1"/>
    <col min="11536" max="11536" width="5.42578125" style="24" bestFit="1" customWidth="1"/>
    <col min="11537" max="11537" width="1.42578125" style="24" customWidth="1"/>
    <col min="11538" max="11538" width="5.5703125" style="24" bestFit="1" customWidth="1"/>
    <col min="11539" max="11539" width="5" style="24" customWidth="1"/>
    <col min="11540" max="11540" width="5.5703125" style="24" bestFit="1" customWidth="1"/>
    <col min="11541" max="11541" width="1.42578125" style="24" customWidth="1"/>
    <col min="11542" max="11542" width="5" style="24" customWidth="1"/>
    <col min="11543" max="11543" width="4.85546875" style="24" customWidth="1"/>
    <col min="11544" max="11544" width="4.7109375" style="24" customWidth="1"/>
    <col min="11545" max="11545" width="1.42578125" style="24" customWidth="1"/>
    <col min="11546" max="11546" width="5.140625" style="24" bestFit="1" customWidth="1"/>
    <col min="11547" max="11547" width="3.7109375" style="24" customWidth="1"/>
    <col min="11548" max="11548" width="4.5703125" style="24" customWidth="1"/>
    <col min="11549" max="11549" width="9.85546875" style="24" customWidth="1"/>
    <col min="11550" max="11550" width="11.42578125" style="24" customWidth="1"/>
    <col min="11551" max="11553" width="6" style="24" customWidth="1"/>
    <col min="11554" max="11554" width="1.7109375" style="24" customWidth="1"/>
    <col min="11555" max="11555" width="5.85546875" style="24" customWidth="1"/>
    <col min="11556" max="11557" width="5" style="24" customWidth="1"/>
    <col min="11558" max="11558" width="1.7109375" style="24" customWidth="1"/>
    <col min="11559" max="11559" width="5.42578125" style="24" customWidth="1"/>
    <col min="11560" max="11561" width="5" style="24" customWidth="1"/>
    <col min="11562" max="11562" width="1.7109375" style="24" customWidth="1"/>
    <col min="11563" max="11565" width="5.140625" style="24" customWidth="1"/>
    <col min="11566" max="11566" width="1.7109375" style="24" customWidth="1"/>
    <col min="11567" max="11567" width="5.28515625" style="24" customWidth="1"/>
    <col min="11568" max="11569" width="5.140625" style="24" customWidth="1"/>
    <col min="11570" max="11570" width="1.7109375" style="24" customWidth="1"/>
    <col min="11571" max="11571" width="5.42578125" style="24" customWidth="1"/>
    <col min="11572" max="11573" width="5" style="24" customWidth="1"/>
    <col min="11574" max="11574" width="1.7109375" style="24" customWidth="1"/>
    <col min="11575" max="11576" width="5.42578125" style="24" customWidth="1"/>
    <col min="11577" max="11577" width="5.28515625" style="24" customWidth="1"/>
    <col min="11578" max="11776" width="9.85546875" style="24"/>
    <col min="11777" max="11777" width="12.85546875" style="24" customWidth="1"/>
    <col min="11778" max="11778" width="6.42578125" style="24" bestFit="1" customWidth="1"/>
    <col min="11779" max="11780" width="6.28515625" style="24" bestFit="1" customWidth="1"/>
    <col min="11781" max="11781" width="1.42578125" style="24" customWidth="1"/>
    <col min="11782" max="11782" width="6.42578125" style="24" customWidth="1"/>
    <col min="11783" max="11783" width="5" style="24" customWidth="1"/>
    <col min="11784" max="11784" width="4.85546875" style="24" customWidth="1"/>
    <col min="11785" max="11785" width="1.42578125" style="24" customWidth="1"/>
    <col min="11786" max="11788" width="5.5703125" style="24" bestFit="1" customWidth="1"/>
    <col min="11789" max="11789" width="1.42578125" style="24" customWidth="1"/>
    <col min="11790" max="11790" width="5.5703125" style="24" customWidth="1"/>
    <col min="11791" max="11791" width="4.85546875" style="24" customWidth="1"/>
    <col min="11792" max="11792" width="5.42578125" style="24" bestFit="1" customWidth="1"/>
    <col min="11793" max="11793" width="1.42578125" style="24" customWidth="1"/>
    <col min="11794" max="11794" width="5.5703125" style="24" bestFit="1" customWidth="1"/>
    <col min="11795" max="11795" width="5" style="24" customWidth="1"/>
    <col min="11796" max="11796" width="5.5703125" style="24" bestFit="1" customWidth="1"/>
    <col min="11797" max="11797" width="1.42578125" style="24" customWidth="1"/>
    <col min="11798" max="11798" width="5" style="24" customWidth="1"/>
    <col min="11799" max="11799" width="4.85546875" style="24" customWidth="1"/>
    <col min="11800" max="11800" width="4.7109375" style="24" customWidth="1"/>
    <col min="11801" max="11801" width="1.42578125" style="24" customWidth="1"/>
    <col min="11802" max="11802" width="5.140625" style="24" bestFit="1" customWidth="1"/>
    <col min="11803" max="11803" width="3.7109375" style="24" customWidth="1"/>
    <col min="11804" max="11804" width="4.5703125" style="24" customWidth="1"/>
    <col min="11805" max="11805" width="9.85546875" style="24" customWidth="1"/>
    <col min="11806" max="11806" width="11.42578125" style="24" customWidth="1"/>
    <col min="11807" max="11809" width="6" style="24" customWidth="1"/>
    <col min="11810" max="11810" width="1.7109375" style="24" customWidth="1"/>
    <col min="11811" max="11811" width="5.85546875" style="24" customWidth="1"/>
    <col min="11812" max="11813" width="5" style="24" customWidth="1"/>
    <col min="11814" max="11814" width="1.7109375" style="24" customWidth="1"/>
    <col min="11815" max="11815" width="5.42578125" style="24" customWidth="1"/>
    <col min="11816" max="11817" width="5" style="24" customWidth="1"/>
    <col min="11818" max="11818" width="1.7109375" style="24" customWidth="1"/>
    <col min="11819" max="11821" width="5.140625" style="24" customWidth="1"/>
    <col min="11822" max="11822" width="1.7109375" style="24" customWidth="1"/>
    <col min="11823" max="11823" width="5.28515625" style="24" customWidth="1"/>
    <col min="11824" max="11825" width="5.140625" style="24" customWidth="1"/>
    <col min="11826" max="11826" width="1.7109375" style="24" customWidth="1"/>
    <col min="11827" max="11827" width="5.42578125" style="24" customWidth="1"/>
    <col min="11828" max="11829" width="5" style="24" customWidth="1"/>
    <col min="11830" max="11830" width="1.7109375" style="24" customWidth="1"/>
    <col min="11831" max="11832" width="5.42578125" style="24" customWidth="1"/>
    <col min="11833" max="11833" width="5.28515625" style="24" customWidth="1"/>
    <col min="11834" max="12032" width="9.85546875" style="24"/>
    <col min="12033" max="12033" width="12.85546875" style="24" customWidth="1"/>
    <col min="12034" max="12034" width="6.42578125" style="24" bestFit="1" customWidth="1"/>
    <col min="12035" max="12036" width="6.28515625" style="24" bestFit="1" customWidth="1"/>
    <col min="12037" max="12037" width="1.42578125" style="24" customWidth="1"/>
    <col min="12038" max="12038" width="6.42578125" style="24" customWidth="1"/>
    <col min="12039" max="12039" width="5" style="24" customWidth="1"/>
    <col min="12040" max="12040" width="4.85546875" style="24" customWidth="1"/>
    <col min="12041" max="12041" width="1.42578125" style="24" customWidth="1"/>
    <col min="12042" max="12044" width="5.5703125" style="24" bestFit="1" customWidth="1"/>
    <col min="12045" max="12045" width="1.42578125" style="24" customWidth="1"/>
    <col min="12046" max="12046" width="5.5703125" style="24" customWidth="1"/>
    <col min="12047" max="12047" width="4.85546875" style="24" customWidth="1"/>
    <col min="12048" max="12048" width="5.42578125" style="24" bestFit="1" customWidth="1"/>
    <col min="12049" max="12049" width="1.42578125" style="24" customWidth="1"/>
    <col min="12050" max="12050" width="5.5703125" style="24" bestFit="1" customWidth="1"/>
    <col min="12051" max="12051" width="5" style="24" customWidth="1"/>
    <col min="12052" max="12052" width="5.5703125" style="24" bestFit="1" customWidth="1"/>
    <col min="12053" max="12053" width="1.42578125" style="24" customWidth="1"/>
    <col min="12054" max="12054" width="5" style="24" customWidth="1"/>
    <col min="12055" max="12055" width="4.85546875" style="24" customWidth="1"/>
    <col min="12056" max="12056" width="4.7109375" style="24" customWidth="1"/>
    <col min="12057" max="12057" width="1.42578125" style="24" customWidth="1"/>
    <col min="12058" max="12058" width="5.140625" style="24" bestFit="1" customWidth="1"/>
    <col min="12059" max="12059" width="3.7109375" style="24" customWidth="1"/>
    <col min="12060" max="12060" width="4.5703125" style="24" customWidth="1"/>
    <col min="12061" max="12061" width="9.85546875" style="24" customWidth="1"/>
    <col min="12062" max="12062" width="11.42578125" style="24" customWidth="1"/>
    <col min="12063" max="12065" width="6" style="24" customWidth="1"/>
    <col min="12066" max="12066" width="1.7109375" style="24" customWidth="1"/>
    <col min="12067" max="12067" width="5.85546875" style="24" customWidth="1"/>
    <col min="12068" max="12069" width="5" style="24" customWidth="1"/>
    <col min="12070" max="12070" width="1.7109375" style="24" customWidth="1"/>
    <col min="12071" max="12071" width="5.42578125" style="24" customWidth="1"/>
    <col min="12072" max="12073" width="5" style="24" customWidth="1"/>
    <col min="12074" max="12074" width="1.7109375" style="24" customWidth="1"/>
    <col min="12075" max="12077" width="5.140625" style="24" customWidth="1"/>
    <col min="12078" max="12078" width="1.7109375" style="24" customWidth="1"/>
    <col min="12079" max="12079" width="5.28515625" style="24" customWidth="1"/>
    <col min="12080" max="12081" width="5.140625" style="24" customWidth="1"/>
    <col min="12082" max="12082" width="1.7109375" style="24" customWidth="1"/>
    <col min="12083" max="12083" width="5.42578125" style="24" customWidth="1"/>
    <col min="12084" max="12085" width="5" style="24" customWidth="1"/>
    <col min="12086" max="12086" width="1.7109375" style="24" customWidth="1"/>
    <col min="12087" max="12088" width="5.42578125" style="24" customWidth="1"/>
    <col min="12089" max="12089" width="5.28515625" style="24" customWidth="1"/>
    <col min="12090" max="12288" width="9.85546875" style="24"/>
    <col min="12289" max="12289" width="12.85546875" style="24" customWidth="1"/>
    <col min="12290" max="12290" width="6.42578125" style="24" bestFit="1" customWidth="1"/>
    <col min="12291" max="12292" width="6.28515625" style="24" bestFit="1" customWidth="1"/>
    <col min="12293" max="12293" width="1.42578125" style="24" customWidth="1"/>
    <col min="12294" max="12294" width="6.42578125" style="24" customWidth="1"/>
    <col min="12295" max="12295" width="5" style="24" customWidth="1"/>
    <col min="12296" max="12296" width="4.85546875" style="24" customWidth="1"/>
    <col min="12297" max="12297" width="1.42578125" style="24" customWidth="1"/>
    <col min="12298" max="12300" width="5.5703125" style="24" bestFit="1" customWidth="1"/>
    <col min="12301" max="12301" width="1.42578125" style="24" customWidth="1"/>
    <col min="12302" max="12302" width="5.5703125" style="24" customWidth="1"/>
    <col min="12303" max="12303" width="4.85546875" style="24" customWidth="1"/>
    <col min="12304" max="12304" width="5.42578125" style="24" bestFit="1" customWidth="1"/>
    <col min="12305" max="12305" width="1.42578125" style="24" customWidth="1"/>
    <col min="12306" max="12306" width="5.5703125" style="24" bestFit="1" customWidth="1"/>
    <col min="12307" max="12307" width="5" style="24" customWidth="1"/>
    <col min="12308" max="12308" width="5.5703125" style="24" bestFit="1" customWidth="1"/>
    <col min="12309" max="12309" width="1.42578125" style="24" customWidth="1"/>
    <col min="12310" max="12310" width="5" style="24" customWidth="1"/>
    <col min="12311" max="12311" width="4.85546875" style="24" customWidth="1"/>
    <col min="12312" max="12312" width="4.7109375" style="24" customWidth="1"/>
    <col min="12313" max="12313" width="1.42578125" style="24" customWidth="1"/>
    <col min="12314" max="12314" width="5.140625" style="24" bestFit="1" customWidth="1"/>
    <col min="12315" max="12315" width="3.7109375" style="24" customWidth="1"/>
    <col min="12316" max="12316" width="4.5703125" style="24" customWidth="1"/>
    <col min="12317" max="12317" width="9.85546875" style="24" customWidth="1"/>
    <col min="12318" max="12318" width="11.42578125" style="24" customWidth="1"/>
    <col min="12319" max="12321" width="6" style="24" customWidth="1"/>
    <col min="12322" max="12322" width="1.7109375" style="24" customWidth="1"/>
    <col min="12323" max="12323" width="5.85546875" style="24" customWidth="1"/>
    <col min="12324" max="12325" width="5" style="24" customWidth="1"/>
    <col min="12326" max="12326" width="1.7109375" style="24" customWidth="1"/>
    <col min="12327" max="12327" width="5.42578125" style="24" customWidth="1"/>
    <col min="12328" max="12329" width="5" style="24" customWidth="1"/>
    <col min="12330" max="12330" width="1.7109375" style="24" customWidth="1"/>
    <col min="12331" max="12333" width="5.140625" style="24" customWidth="1"/>
    <col min="12334" max="12334" width="1.7109375" style="24" customWidth="1"/>
    <col min="12335" max="12335" width="5.28515625" style="24" customWidth="1"/>
    <col min="12336" max="12337" width="5.140625" style="24" customWidth="1"/>
    <col min="12338" max="12338" width="1.7109375" style="24" customWidth="1"/>
    <col min="12339" max="12339" width="5.42578125" style="24" customWidth="1"/>
    <col min="12340" max="12341" width="5" style="24" customWidth="1"/>
    <col min="12342" max="12342" width="1.7109375" style="24" customWidth="1"/>
    <col min="12343" max="12344" width="5.42578125" style="24" customWidth="1"/>
    <col min="12345" max="12345" width="5.28515625" style="24" customWidth="1"/>
    <col min="12346" max="12544" width="9.85546875" style="24"/>
    <col min="12545" max="12545" width="12.85546875" style="24" customWidth="1"/>
    <col min="12546" max="12546" width="6.42578125" style="24" bestFit="1" customWidth="1"/>
    <col min="12547" max="12548" width="6.28515625" style="24" bestFit="1" customWidth="1"/>
    <col min="12549" max="12549" width="1.42578125" style="24" customWidth="1"/>
    <col min="12550" max="12550" width="6.42578125" style="24" customWidth="1"/>
    <col min="12551" max="12551" width="5" style="24" customWidth="1"/>
    <col min="12552" max="12552" width="4.85546875" style="24" customWidth="1"/>
    <col min="12553" max="12553" width="1.42578125" style="24" customWidth="1"/>
    <col min="12554" max="12556" width="5.5703125" style="24" bestFit="1" customWidth="1"/>
    <col min="12557" max="12557" width="1.42578125" style="24" customWidth="1"/>
    <col min="12558" max="12558" width="5.5703125" style="24" customWidth="1"/>
    <col min="12559" max="12559" width="4.85546875" style="24" customWidth="1"/>
    <col min="12560" max="12560" width="5.42578125" style="24" bestFit="1" customWidth="1"/>
    <col min="12561" max="12561" width="1.42578125" style="24" customWidth="1"/>
    <col min="12562" max="12562" width="5.5703125" style="24" bestFit="1" customWidth="1"/>
    <col min="12563" max="12563" width="5" style="24" customWidth="1"/>
    <col min="12564" max="12564" width="5.5703125" style="24" bestFit="1" customWidth="1"/>
    <col min="12565" max="12565" width="1.42578125" style="24" customWidth="1"/>
    <col min="12566" max="12566" width="5" style="24" customWidth="1"/>
    <col min="12567" max="12567" width="4.85546875" style="24" customWidth="1"/>
    <col min="12568" max="12568" width="4.7109375" style="24" customWidth="1"/>
    <col min="12569" max="12569" width="1.42578125" style="24" customWidth="1"/>
    <col min="12570" max="12570" width="5.140625" style="24" bestFit="1" customWidth="1"/>
    <col min="12571" max="12571" width="3.7109375" style="24" customWidth="1"/>
    <col min="12572" max="12572" width="4.5703125" style="24" customWidth="1"/>
    <col min="12573" max="12573" width="9.85546875" style="24" customWidth="1"/>
    <col min="12574" max="12574" width="11.42578125" style="24" customWidth="1"/>
    <col min="12575" max="12577" width="6" style="24" customWidth="1"/>
    <col min="12578" max="12578" width="1.7109375" style="24" customWidth="1"/>
    <col min="12579" max="12579" width="5.85546875" style="24" customWidth="1"/>
    <col min="12580" max="12581" width="5" style="24" customWidth="1"/>
    <col min="12582" max="12582" width="1.7109375" style="24" customWidth="1"/>
    <col min="12583" max="12583" width="5.42578125" style="24" customWidth="1"/>
    <col min="12584" max="12585" width="5" style="24" customWidth="1"/>
    <col min="12586" max="12586" width="1.7109375" style="24" customWidth="1"/>
    <col min="12587" max="12589" width="5.140625" style="24" customWidth="1"/>
    <col min="12590" max="12590" width="1.7109375" style="24" customWidth="1"/>
    <col min="12591" max="12591" width="5.28515625" style="24" customWidth="1"/>
    <col min="12592" max="12593" width="5.140625" style="24" customWidth="1"/>
    <col min="12594" max="12594" width="1.7109375" style="24" customWidth="1"/>
    <col min="12595" max="12595" width="5.42578125" style="24" customWidth="1"/>
    <col min="12596" max="12597" width="5" style="24" customWidth="1"/>
    <col min="12598" max="12598" width="1.7109375" style="24" customWidth="1"/>
    <col min="12599" max="12600" width="5.42578125" style="24" customWidth="1"/>
    <col min="12601" max="12601" width="5.28515625" style="24" customWidth="1"/>
    <col min="12602" max="12800" width="9.85546875" style="24"/>
    <col min="12801" max="12801" width="12.85546875" style="24" customWidth="1"/>
    <col min="12802" max="12802" width="6.42578125" style="24" bestFit="1" customWidth="1"/>
    <col min="12803" max="12804" width="6.28515625" style="24" bestFit="1" customWidth="1"/>
    <col min="12805" max="12805" width="1.42578125" style="24" customWidth="1"/>
    <col min="12806" max="12806" width="6.42578125" style="24" customWidth="1"/>
    <col min="12807" max="12807" width="5" style="24" customWidth="1"/>
    <col min="12808" max="12808" width="4.85546875" style="24" customWidth="1"/>
    <col min="12809" max="12809" width="1.42578125" style="24" customWidth="1"/>
    <col min="12810" max="12812" width="5.5703125" style="24" bestFit="1" customWidth="1"/>
    <col min="12813" max="12813" width="1.42578125" style="24" customWidth="1"/>
    <col min="12814" max="12814" width="5.5703125" style="24" customWidth="1"/>
    <col min="12815" max="12815" width="4.85546875" style="24" customWidth="1"/>
    <col min="12816" max="12816" width="5.42578125" style="24" bestFit="1" customWidth="1"/>
    <col min="12817" max="12817" width="1.42578125" style="24" customWidth="1"/>
    <col min="12818" max="12818" width="5.5703125" style="24" bestFit="1" customWidth="1"/>
    <col min="12819" max="12819" width="5" style="24" customWidth="1"/>
    <col min="12820" max="12820" width="5.5703125" style="24" bestFit="1" customWidth="1"/>
    <col min="12821" max="12821" width="1.42578125" style="24" customWidth="1"/>
    <col min="12822" max="12822" width="5" style="24" customWidth="1"/>
    <col min="12823" max="12823" width="4.85546875" style="24" customWidth="1"/>
    <col min="12824" max="12824" width="4.7109375" style="24" customWidth="1"/>
    <col min="12825" max="12825" width="1.42578125" style="24" customWidth="1"/>
    <col min="12826" max="12826" width="5.140625" style="24" bestFit="1" customWidth="1"/>
    <col min="12827" max="12827" width="3.7109375" style="24" customWidth="1"/>
    <col min="12828" max="12828" width="4.5703125" style="24" customWidth="1"/>
    <col min="12829" max="12829" width="9.85546875" style="24" customWidth="1"/>
    <col min="12830" max="12830" width="11.42578125" style="24" customWidth="1"/>
    <col min="12831" max="12833" width="6" style="24" customWidth="1"/>
    <col min="12834" max="12834" width="1.7109375" style="24" customWidth="1"/>
    <col min="12835" max="12835" width="5.85546875" style="24" customWidth="1"/>
    <col min="12836" max="12837" width="5" style="24" customWidth="1"/>
    <col min="12838" max="12838" width="1.7109375" style="24" customWidth="1"/>
    <col min="12839" max="12839" width="5.42578125" style="24" customWidth="1"/>
    <col min="12840" max="12841" width="5" style="24" customWidth="1"/>
    <col min="12842" max="12842" width="1.7109375" style="24" customWidth="1"/>
    <col min="12843" max="12845" width="5.140625" style="24" customWidth="1"/>
    <col min="12846" max="12846" width="1.7109375" style="24" customWidth="1"/>
    <col min="12847" max="12847" width="5.28515625" style="24" customWidth="1"/>
    <col min="12848" max="12849" width="5.140625" style="24" customWidth="1"/>
    <col min="12850" max="12850" width="1.7109375" style="24" customWidth="1"/>
    <col min="12851" max="12851" width="5.42578125" style="24" customWidth="1"/>
    <col min="12852" max="12853" width="5" style="24" customWidth="1"/>
    <col min="12854" max="12854" width="1.7109375" style="24" customWidth="1"/>
    <col min="12855" max="12856" width="5.42578125" style="24" customWidth="1"/>
    <col min="12857" max="12857" width="5.28515625" style="24" customWidth="1"/>
    <col min="12858" max="13056" width="9.85546875" style="24"/>
    <col min="13057" max="13057" width="12.85546875" style="24" customWidth="1"/>
    <col min="13058" max="13058" width="6.42578125" style="24" bestFit="1" customWidth="1"/>
    <col min="13059" max="13060" width="6.28515625" style="24" bestFit="1" customWidth="1"/>
    <col min="13061" max="13061" width="1.42578125" style="24" customWidth="1"/>
    <col min="13062" max="13062" width="6.42578125" style="24" customWidth="1"/>
    <col min="13063" max="13063" width="5" style="24" customWidth="1"/>
    <col min="13064" max="13064" width="4.85546875" style="24" customWidth="1"/>
    <col min="13065" max="13065" width="1.42578125" style="24" customWidth="1"/>
    <col min="13066" max="13068" width="5.5703125" style="24" bestFit="1" customWidth="1"/>
    <col min="13069" max="13069" width="1.42578125" style="24" customWidth="1"/>
    <col min="13070" max="13070" width="5.5703125" style="24" customWidth="1"/>
    <col min="13071" max="13071" width="4.85546875" style="24" customWidth="1"/>
    <col min="13072" max="13072" width="5.42578125" style="24" bestFit="1" customWidth="1"/>
    <col min="13073" max="13073" width="1.42578125" style="24" customWidth="1"/>
    <col min="13074" max="13074" width="5.5703125" style="24" bestFit="1" customWidth="1"/>
    <col min="13075" max="13075" width="5" style="24" customWidth="1"/>
    <col min="13076" max="13076" width="5.5703125" style="24" bestFit="1" customWidth="1"/>
    <col min="13077" max="13077" width="1.42578125" style="24" customWidth="1"/>
    <col min="13078" max="13078" width="5" style="24" customWidth="1"/>
    <col min="13079" max="13079" width="4.85546875" style="24" customWidth="1"/>
    <col min="13080" max="13080" width="4.7109375" style="24" customWidth="1"/>
    <col min="13081" max="13081" width="1.42578125" style="24" customWidth="1"/>
    <col min="13082" max="13082" width="5.140625" style="24" bestFit="1" customWidth="1"/>
    <col min="13083" max="13083" width="3.7109375" style="24" customWidth="1"/>
    <col min="13084" max="13084" width="4.5703125" style="24" customWidth="1"/>
    <col min="13085" max="13085" width="9.85546875" style="24" customWidth="1"/>
    <col min="13086" max="13086" width="11.42578125" style="24" customWidth="1"/>
    <col min="13087" max="13089" width="6" style="24" customWidth="1"/>
    <col min="13090" max="13090" width="1.7109375" style="24" customWidth="1"/>
    <col min="13091" max="13091" width="5.85546875" style="24" customWidth="1"/>
    <col min="13092" max="13093" width="5" style="24" customWidth="1"/>
    <col min="13094" max="13094" width="1.7109375" style="24" customWidth="1"/>
    <col min="13095" max="13095" width="5.42578125" style="24" customWidth="1"/>
    <col min="13096" max="13097" width="5" style="24" customWidth="1"/>
    <col min="13098" max="13098" width="1.7109375" style="24" customWidth="1"/>
    <col min="13099" max="13101" width="5.140625" style="24" customWidth="1"/>
    <col min="13102" max="13102" width="1.7109375" style="24" customWidth="1"/>
    <col min="13103" max="13103" width="5.28515625" style="24" customWidth="1"/>
    <col min="13104" max="13105" width="5.140625" style="24" customWidth="1"/>
    <col min="13106" max="13106" width="1.7109375" style="24" customWidth="1"/>
    <col min="13107" max="13107" width="5.42578125" style="24" customWidth="1"/>
    <col min="13108" max="13109" width="5" style="24" customWidth="1"/>
    <col min="13110" max="13110" width="1.7109375" style="24" customWidth="1"/>
    <col min="13111" max="13112" width="5.42578125" style="24" customWidth="1"/>
    <col min="13113" max="13113" width="5.28515625" style="24" customWidth="1"/>
    <col min="13114" max="13312" width="9.85546875" style="24"/>
    <col min="13313" max="13313" width="12.85546875" style="24" customWidth="1"/>
    <col min="13314" max="13314" width="6.42578125" style="24" bestFit="1" customWidth="1"/>
    <col min="13315" max="13316" width="6.28515625" style="24" bestFit="1" customWidth="1"/>
    <col min="13317" max="13317" width="1.42578125" style="24" customWidth="1"/>
    <col min="13318" max="13318" width="6.42578125" style="24" customWidth="1"/>
    <col min="13319" max="13319" width="5" style="24" customWidth="1"/>
    <col min="13320" max="13320" width="4.85546875" style="24" customWidth="1"/>
    <col min="13321" max="13321" width="1.42578125" style="24" customWidth="1"/>
    <col min="13322" max="13324" width="5.5703125" style="24" bestFit="1" customWidth="1"/>
    <col min="13325" max="13325" width="1.42578125" style="24" customWidth="1"/>
    <col min="13326" max="13326" width="5.5703125" style="24" customWidth="1"/>
    <col min="13327" max="13327" width="4.85546875" style="24" customWidth="1"/>
    <col min="13328" max="13328" width="5.42578125" style="24" bestFit="1" customWidth="1"/>
    <col min="13329" max="13329" width="1.42578125" style="24" customWidth="1"/>
    <col min="13330" max="13330" width="5.5703125" style="24" bestFit="1" customWidth="1"/>
    <col min="13331" max="13331" width="5" style="24" customWidth="1"/>
    <col min="13332" max="13332" width="5.5703125" style="24" bestFit="1" customWidth="1"/>
    <col min="13333" max="13333" width="1.42578125" style="24" customWidth="1"/>
    <col min="13334" max="13334" width="5" style="24" customWidth="1"/>
    <col min="13335" max="13335" width="4.85546875" style="24" customWidth="1"/>
    <col min="13336" max="13336" width="4.7109375" style="24" customWidth="1"/>
    <col min="13337" max="13337" width="1.42578125" style="24" customWidth="1"/>
    <col min="13338" max="13338" width="5.140625" style="24" bestFit="1" customWidth="1"/>
    <col min="13339" max="13339" width="3.7109375" style="24" customWidth="1"/>
    <col min="13340" max="13340" width="4.5703125" style="24" customWidth="1"/>
    <col min="13341" max="13341" width="9.85546875" style="24" customWidth="1"/>
    <col min="13342" max="13342" width="11.42578125" style="24" customWidth="1"/>
    <col min="13343" max="13345" width="6" style="24" customWidth="1"/>
    <col min="13346" max="13346" width="1.7109375" style="24" customWidth="1"/>
    <col min="13347" max="13347" width="5.85546875" style="24" customWidth="1"/>
    <col min="13348" max="13349" width="5" style="24" customWidth="1"/>
    <col min="13350" max="13350" width="1.7109375" style="24" customWidth="1"/>
    <col min="13351" max="13351" width="5.42578125" style="24" customWidth="1"/>
    <col min="13352" max="13353" width="5" style="24" customWidth="1"/>
    <col min="13354" max="13354" width="1.7109375" style="24" customWidth="1"/>
    <col min="13355" max="13357" width="5.140625" style="24" customWidth="1"/>
    <col min="13358" max="13358" width="1.7109375" style="24" customWidth="1"/>
    <col min="13359" max="13359" width="5.28515625" style="24" customWidth="1"/>
    <col min="13360" max="13361" width="5.140625" style="24" customWidth="1"/>
    <col min="13362" max="13362" width="1.7109375" style="24" customWidth="1"/>
    <col min="13363" max="13363" width="5.42578125" style="24" customWidth="1"/>
    <col min="13364" max="13365" width="5" style="24" customWidth="1"/>
    <col min="13366" max="13366" width="1.7109375" style="24" customWidth="1"/>
    <col min="13367" max="13368" width="5.42578125" style="24" customWidth="1"/>
    <col min="13369" max="13369" width="5.28515625" style="24" customWidth="1"/>
    <col min="13370" max="13568" width="9.85546875" style="24"/>
    <col min="13569" max="13569" width="12.85546875" style="24" customWidth="1"/>
    <col min="13570" max="13570" width="6.42578125" style="24" bestFit="1" customWidth="1"/>
    <col min="13571" max="13572" width="6.28515625" style="24" bestFit="1" customWidth="1"/>
    <col min="13573" max="13573" width="1.42578125" style="24" customWidth="1"/>
    <col min="13574" max="13574" width="6.42578125" style="24" customWidth="1"/>
    <col min="13575" max="13575" width="5" style="24" customWidth="1"/>
    <col min="13576" max="13576" width="4.85546875" style="24" customWidth="1"/>
    <col min="13577" max="13577" width="1.42578125" style="24" customWidth="1"/>
    <col min="13578" max="13580" width="5.5703125" style="24" bestFit="1" customWidth="1"/>
    <col min="13581" max="13581" width="1.42578125" style="24" customWidth="1"/>
    <col min="13582" max="13582" width="5.5703125" style="24" customWidth="1"/>
    <col min="13583" max="13583" width="4.85546875" style="24" customWidth="1"/>
    <col min="13584" max="13584" width="5.42578125" style="24" bestFit="1" customWidth="1"/>
    <col min="13585" max="13585" width="1.42578125" style="24" customWidth="1"/>
    <col min="13586" max="13586" width="5.5703125" style="24" bestFit="1" customWidth="1"/>
    <col min="13587" max="13587" width="5" style="24" customWidth="1"/>
    <col min="13588" max="13588" width="5.5703125" style="24" bestFit="1" customWidth="1"/>
    <col min="13589" max="13589" width="1.42578125" style="24" customWidth="1"/>
    <col min="13590" max="13590" width="5" style="24" customWidth="1"/>
    <col min="13591" max="13591" width="4.85546875" style="24" customWidth="1"/>
    <col min="13592" max="13592" width="4.7109375" style="24" customWidth="1"/>
    <col min="13593" max="13593" width="1.42578125" style="24" customWidth="1"/>
    <col min="13594" max="13594" width="5.140625" style="24" bestFit="1" customWidth="1"/>
    <col min="13595" max="13595" width="3.7109375" style="24" customWidth="1"/>
    <col min="13596" max="13596" width="4.5703125" style="24" customWidth="1"/>
    <col min="13597" max="13597" width="9.85546875" style="24" customWidth="1"/>
    <col min="13598" max="13598" width="11.42578125" style="24" customWidth="1"/>
    <col min="13599" max="13601" width="6" style="24" customWidth="1"/>
    <col min="13602" max="13602" width="1.7109375" style="24" customWidth="1"/>
    <col min="13603" max="13603" width="5.85546875" style="24" customWidth="1"/>
    <col min="13604" max="13605" width="5" style="24" customWidth="1"/>
    <col min="13606" max="13606" width="1.7109375" style="24" customWidth="1"/>
    <col min="13607" max="13607" width="5.42578125" style="24" customWidth="1"/>
    <col min="13608" max="13609" width="5" style="24" customWidth="1"/>
    <col min="13610" max="13610" width="1.7109375" style="24" customWidth="1"/>
    <col min="13611" max="13613" width="5.140625" style="24" customWidth="1"/>
    <col min="13614" max="13614" width="1.7109375" style="24" customWidth="1"/>
    <col min="13615" max="13615" width="5.28515625" style="24" customWidth="1"/>
    <col min="13616" max="13617" width="5.140625" style="24" customWidth="1"/>
    <col min="13618" max="13618" width="1.7109375" style="24" customWidth="1"/>
    <col min="13619" max="13619" width="5.42578125" style="24" customWidth="1"/>
    <col min="13620" max="13621" width="5" style="24" customWidth="1"/>
    <col min="13622" max="13622" width="1.7109375" style="24" customWidth="1"/>
    <col min="13623" max="13624" width="5.42578125" style="24" customWidth="1"/>
    <col min="13625" max="13625" width="5.28515625" style="24" customWidth="1"/>
    <col min="13626" max="13824" width="9.85546875" style="24"/>
    <col min="13825" max="13825" width="12.85546875" style="24" customWidth="1"/>
    <col min="13826" max="13826" width="6.42578125" style="24" bestFit="1" customWidth="1"/>
    <col min="13827" max="13828" width="6.28515625" style="24" bestFit="1" customWidth="1"/>
    <col min="13829" max="13829" width="1.42578125" style="24" customWidth="1"/>
    <col min="13830" max="13830" width="6.42578125" style="24" customWidth="1"/>
    <col min="13831" max="13831" width="5" style="24" customWidth="1"/>
    <col min="13832" max="13832" width="4.85546875" style="24" customWidth="1"/>
    <col min="13833" max="13833" width="1.42578125" style="24" customWidth="1"/>
    <col min="13834" max="13836" width="5.5703125" style="24" bestFit="1" customWidth="1"/>
    <col min="13837" max="13837" width="1.42578125" style="24" customWidth="1"/>
    <col min="13838" max="13838" width="5.5703125" style="24" customWidth="1"/>
    <col min="13839" max="13839" width="4.85546875" style="24" customWidth="1"/>
    <col min="13840" max="13840" width="5.42578125" style="24" bestFit="1" customWidth="1"/>
    <col min="13841" max="13841" width="1.42578125" style="24" customWidth="1"/>
    <col min="13842" max="13842" width="5.5703125" style="24" bestFit="1" customWidth="1"/>
    <col min="13843" max="13843" width="5" style="24" customWidth="1"/>
    <col min="13844" max="13844" width="5.5703125" style="24" bestFit="1" customWidth="1"/>
    <col min="13845" max="13845" width="1.42578125" style="24" customWidth="1"/>
    <col min="13846" max="13846" width="5" style="24" customWidth="1"/>
    <col min="13847" max="13847" width="4.85546875" style="24" customWidth="1"/>
    <col min="13848" max="13848" width="4.7109375" style="24" customWidth="1"/>
    <col min="13849" max="13849" width="1.42578125" style="24" customWidth="1"/>
    <col min="13850" max="13850" width="5.140625" style="24" bestFit="1" customWidth="1"/>
    <col min="13851" max="13851" width="3.7109375" style="24" customWidth="1"/>
    <col min="13852" max="13852" width="4.5703125" style="24" customWidth="1"/>
    <col min="13853" max="13853" width="9.85546875" style="24" customWidth="1"/>
    <col min="13854" max="13854" width="11.42578125" style="24" customWidth="1"/>
    <col min="13855" max="13857" width="6" style="24" customWidth="1"/>
    <col min="13858" max="13858" width="1.7109375" style="24" customWidth="1"/>
    <col min="13859" max="13859" width="5.85546875" style="24" customWidth="1"/>
    <col min="13860" max="13861" width="5" style="24" customWidth="1"/>
    <col min="13862" max="13862" width="1.7109375" style="24" customWidth="1"/>
    <col min="13863" max="13863" width="5.42578125" style="24" customWidth="1"/>
    <col min="13864" max="13865" width="5" style="24" customWidth="1"/>
    <col min="13866" max="13866" width="1.7109375" style="24" customWidth="1"/>
    <col min="13867" max="13869" width="5.140625" style="24" customWidth="1"/>
    <col min="13870" max="13870" width="1.7109375" style="24" customWidth="1"/>
    <col min="13871" max="13871" width="5.28515625" style="24" customWidth="1"/>
    <col min="13872" max="13873" width="5.140625" style="24" customWidth="1"/>
    <col min="13874" max="13874" width="1.7109375" style="24" customWidth="1"/>
    <col min="13875" max="13875" width="5.42578125" style="24" customWidth="1"/>
    <col min="13876" max="13877" width="5" style="24" customWidth="1"/>
    <col min="13878" max="13878" width="1.7109375" style="24" customWidth="1"/>
    <col min="13879" max="13880" width="5.42578125" style="24" customWidth="1"/>
    <col min="13881" max="13881" width="5.28515625" style="24" customWidth="1"/>
    <col min="13882" max="14080" width="9.85546875" style="24"/>
    <col min="14081" max="14081" width="12.85546875" style="24" customWidth="1"/>
    <col min="14082" max="14082" width="6.42578125" style="24" bestFit="1" customWidth="1"/>
    <col min="14083" max="14084" width="6.28515625" style="24" bestFit="1" customWidth="1"/>
    <col min="14085" max="14085" width="1.42578125" style="24" customWidth="1"/>
    <col min="14086" max="14086" width="6.42578125" style="24" customWidth="1"/>
    <col min="14087" max="14087" width="5" style="24" customWidth="1"/>
    <col min="14088" max="14088" width="4.85546875" style="24" customWidth="1"/>
    <col min="14089" max="14089" width="1.42578125" style="24" customWidth="1"/>
    <col min="14090" max="14092" width="5.5703125" style="24" bestFit="1" customWidth="1"/>
    <col min="14093" max="14093" width="1.42578125" style="24" customWidth="1"/>
    <col min="14094" max="14094" width="5.5703125" style="24" customWidth="1"/>
    <col min="14095" max="14095" width="4.85546875" style="24" customWidth="1"/>
    <col min="14096" max="14096" width="5.42578125" style="24" bestFit="1" customWidth="1"/>
    <col min="14097" max="14097" width="1.42578125" style="24" customWidth="1"/>
    <col min="14098" max="14098" width="5.5703125" style="24" bestFit="1" customWidth="1"/>
    <col min="14099" max="14099" width="5" style="24" customWidth="1"/>
    <col min="14100" max="14100" width="5.5703125" style="24" bestFit="1" customWidth="1"/>
    <col min="14101" max="14101" width="1.42578125" style="24" customWidth="1"/>
    <col min="14102" max="14102" width="5" style="24" customWidth="1"/>
    <col min="14103" max="14103" width="4.85546875" style="24" customWidth="1"/>
    <col min="14104" max="14104" width="4.7109375" style="24" customWidth="1"/>
    <col min="14105" max="14105" width="1.42578125" style="24" customWidth="1"/>
    <col min="14106" max="14106" width="5.140625" style="24" bestFit="1" customWidth="1"/>
    <col min="14107" max="14107" width="3.7109375" style="24" customWidth="1"/>
    <col min="14108" max="14108" width="4.5703125" style="24" customWidth="1"/>
    <col min="14109" max="14109" width="9.85546875" style="24" customWidth="1"/>
    <col min="14110" max="14110" width="11.42578125" style="24" customWidth="1"/>
    <col min="14111" max="14113" width="6" style="24" customWidth="1"/>
    <col min="14114" max="14114" width="1.7109375" style="24" customWidth="1"/>
    <col min="14115" max="14115" width="5.85546875" style="24" customWidth="1"/>
    <col min="14116" max="14117" width="5" style="24" customWidth="1"/>
    <col min="14118" max="14118" width="1.7109375" style="24" customWidth="1"/>
    <col min="14119" max="14119" width="5.42578125" style="24" customWidth="1"/>
    <col min="14120" max="14121" width="5" style="24" customWidth="1"/>
    <col min="14122" max="14122" width="1.7109375" style="24" customWidth="1"/>
    <col min="14123" max="14125" width="5.140625" style="24" customWidth="1"/>
    <col min="14126" max="14126" width="1.7109375" style="24" customWidth="1"/>
    <col min="14127" max="14127" width="5.28515625" style="24" customWidth="1"/>
    <col min="14128" max="14129" width="5.140625" style="24" customWidth="1"/>
    <col min="14130" max="14130" width="1.7109375" style="24" customWidth="1"/>
    <col min="14131" max="14131" width="5.42578125" style="24" customWidth="1"/>
    <col min="14132" max="14133" width="5" style="24" customWidth="1"/>
    <col min="14134" max="14134" width="1.7109375" style="24" customWidth="1"/>
    <col min="14135" max="14136" width="5.42578125" style="24" customWidth="1"/>
    <col min="14137" max="14137" width="5.28515625" style="24" customWidth="1"/>
    <col min="14138" max="14336" width="9.85546875" style="24"/>
    <col min="14337" max="14337" width="12.85546875" style="24" customWidth="1"/>
    <col min="14338" max="14338" width="6.42578125" style="24" bestFit="1" customWidth="1"/>
    <col min="14339" max="14340" width="6.28515625" style="24" bestFit="1" customWidth="1"/>
    <col min="14341" max="14341" width="1.42578125" style="24" customWidth="1"/>
    <col min="14342" max="14342" width="6.42578125" style="24" customWidth="1"/>
    <col min="14343" max="14343" width="5" style="24" customWidth="1"/>
    <col min="14344" max="14344" width="4.85546875" style="24" customWidth="1"/>
    <col min="14345" max="14345" width="1.42578125" style="24" customWidth="1"/>
    <col min="14346" max="14348" width="5.5703125" style="24" bestFit="1" customWidth="1"/>
    <col min="14349" max="14349" width="1.42578125" style="24" customWidth="1"/>
    <col min="14350" max="14350" width="5.5703125" style="24" customWidth="1"/>
    <col min="14351" max="14351" width="4.85546875" style="24" customWidth="1"/>
    <col min="14352" max="14352" width="5.42578125" style="24" bestFit="1" customWidth="1"/>
    <col min="14353" max="14353" width="1.42578125" style="24" customWidth="1"/>
    <col min="14354" max="14354" width="5.5703125" style="24" bestFit="1" customWidth="1"/>
    <col min="14355" max="14355" width="5" style="24" customWidth="1"/>
    <col min="14356" max="14356" width="5.5703125" style="24" bestFit="1" customWidth="1"/>
    <col min="14357" max="14357" width="1.42578125" style="24" customWidth="1"/>
    <col min="14358" max="14358" width="5" style="24" customWidth="1"/>
    <col min="14359" max="14359" width="4.85546875" style="24" customWidth="1"/>
    <col min="14360" max="14360" width="4.7109375" style="24" customWidth="1"/>
    <col min="14361" max="14361" width="1.42578125" style="24" customWidth="1"/>
    <col min="14362" max="14362" width="5.140625" style="24" bestFit="1" customWidth="1"/>
    <col min="14363" max="14363" width="3.7109375" style="24" customWidth="1"/>
    <col min="14364" max="14364" width="4.5703125" style="24" customWidth="1"/>
    <col min="14365" max="14365" width="9.85546875" style="24" customWidth="1"/>
    <col min="14366" max="14366" width="11.42578125" style="24" customWidth="1"/>
    <col min="14367" max="14369" width="6" style="24" customWidth="1"/>
    <col min="14370" max="14370" width="1.7109375" style="24" customWidth="1"/>
    <col min="14371" max="14371" width="5.85546875" style="24" customWidth="1"/>
    <col min="14372" max="14373" width="5" style="24" customWidth="1"/>
    <col min="14374" max="14374" width="1.7109375" style="24" customWidth="1"/>
    <col min="14375" max="14375" width="5.42578125" style="24" customWidth="1"/>
    <col min="14376" max="14377" width="5" style="24" customWidth="1"/>
    <col min="14378" max="14378" width="1.7109375" style="24" customWidth="1"/>
    <col min="14379" max="14381" width="5.140625" style="24" customWidth="1"/>
    <col min="14382" max="14382" width="1.7109375" style="24" customWidth="1"/>
    <col min="14383" max="14383" width="5.28515625" style="24" customWidth="1"/>
    <col min="14384" max="14385" width="5.140625" style="24" customWidth="1"/>
    <col min="14386" max="14386" width="1.7109375" style="24" customWidth="1"/>
    <col min="14387" max="14387" width="5.42578125" style="24" customWidth="1"/>
    <col min="14388" max="14389" width="5" style="24" customWidth="1"/>
    <col min="14390" max="14390" width="1.7109375" style="24" customWidth="1"/>
    <col min="14391" max="14392" width="5.42578125" style="24" customWidth="1"/>
    <col min="14393" max="14393" width="5.28515625" style="24" customWidth="1"/>
    <col min="14394" max="14592" width="9.85546875" style="24"/>
    <col min="14593" max="14593" width="12.85546875" style="24" customWidth="1"/>
    <col min="14594" max="14594" width="6.42578125" style="24" bestFit="1" customWidth="1"/>
    <col min="14595" max="14596" width="6.28515625" style="24" bestFit="1" customWidth="1"/>
    <col min="14597" max="14597" width="1.42578125" style="24" customWidth="1"/>
    <col min="14598" max="14598" width="6.42578125" style="24" customWidth="1"/>
    <col min="14599" max="14599" width="5" style="24" customWidth="1"/>
    <col min="14600" max="14600" width="4.85546875" style="24" customWidth="1"/>
    <col min="14601" max="14601" width="1.42578125" style="24" customWidth="1"/>
    <col min="14602" max="14604" width="5.5703125" style="24" bestFit="1" customWidth="1"/>
    <col min="14605" max="14605" width="1.42578125" style="24" customWidth="1"/>
    <col min="14606" max="14606" width="5.5703125" style="24" customWidth="1"/>
    <col min="14607" max="14607" width="4.85546875" style="24" customWidth="1"/>
    <col min="14608" max="14608" width="5.42578125" style="24" bestFit="1" customWidth="1"/>
    <col min="14609" max="14609" width="1.42578125" style="24" customWidth="1"/>
    <col min="14610" max="14610" width="5.5703125" style="24" bestFit="1" customWidth="1"/>
    <col min="14611" max="14611" width="5" style="24" customWidth="1"/>
    <col min="14612" max="14612" width="5.5703125" style="24" bestFit="1" customWidth="1"/>
    <col min="14613" max="14613" width="1.42578125" style="24" customWidth="1"/>
    <col min="14614" max="14614" width="5" style="24" customWidth="1"/>
    <col min="14615" max="14615" width="4.85546875" style="24" customWidth="1"/>
    <col min="14616" max="14616" width="4.7109375" style="24" customWidth="1"/>
    <col min="14617" max="14617" width="1.42578125" style="24" customWidth="1"/>
    <col min="14618" max="14618" width="5.140625" style="24" bestFit="1" customWidth="1"/>
    <col min="14619" max="14619" width="3.7109375" style="24" customWidth="1"/>
    <col min="14620" max="14620" width="4.5703125" style="24" customWidth="1"/>
    <col min="14621" max="14621" width="9.85546875" style="24" customWidth="1"/>
    <col min="14622" max="14622" width="11.42578125" style="24" customWidth="1"/>
    <col min="14623" max="14625" width="6" style="24" customWidth="1"/>
    <col min="14626" max="14626" width="1.7109375" style="24" customWidth="1"/>
    <col min="14627" max="14627" width="5.85546875" style="24" customWidth="1"/>
    <col min="14628" max="14629" width="5" style="24" customWidth="1"/>
    <col min="14630" max="14630" width="1.7109375" style="24" customWidth="1"/>
    <col min="14631" max="14631" width="5.42578125" style="24" customWidth="1"/>
    <col min="14632" max="14633" width="5" style="24" customWidth="1"/>
    <col min="14634" max="14634" width="1.7109375" style="24" customWidth="1"/>
    <col min="14635" max="14637" width="5.140625" style="24" customWidth="1"/>
    <col min="14638" max="14638" width="1.7109375" style="24" customWidth="1"/>
    <col min="14639" max="14639" width="5.28515625" style="24" customWidth="1"/>
    <col min="14640" max="14641" width="5.140625" style="24" customWidth="1"/>
    <col min="14642" max="14642" width="1.7109375" style="24" customWidth="1"/>
    <col min="14643" max="14643" width="5.42578125" style="24" customWidth="1"/>
    <col min="14644" max="14645" width="5" style="24" customWidth="1"/>
    <col min="14646" max="14646" width="1.7109375" style="24" customWidth="1"/>
    <col min="14647" max="14648" width="5.42578125" style="24" customWidth="1"/>
    <col min="14649" max="14649" width="5.28515625" style="24" customWidth="1"/>
    <col min="14650" max="14848" width="9.85546875" style="24"/>
    <col min="14849" max="14849" width="12.85546875" style="24" customWidth="1"/>
    <col min="14850" max="14850" width="6.42578125" style="24" bestFit="1" customWidth="1"/>
    <col min="14851" max="14852" width="6.28515625" style="24" bestFit="1" customWidth="1"/>
    <col min="14853" max="14853" width="1.42578125" style="24" customWidth="1"/>
    <col min="14854" max="14854" width="6.42578125" style="24" customWidth="1"/>
    <col min="14855" max="14855" width="5" style="24" customWidth="1"/>
    <col min="14856" max="14856" width="4.85546875" style="24" customWidth="1"/>
    <col min="14857" max="14857" width="1.42578125" style="24" customWidth="1"/>
    <col min="14858" max="14860" width="5.5703125" style="24" bestFit="1" customWidth="1"/>
    <col min="14861" max="14861" width="1.42578125" style="24" customWidth="1"/>
    <col min="14862" max="14862" width="5.5703125" style="24" customWidth="1"/>
    <col min="14863" max="14863" width="4.85546875" style="24" customWidth="1"/>
    <col min="14864" max="14864" width="5.42578125" style="24" bestFit="1" customWidth="1"/>
    <col min="14865" max="14865" width="1.42578125" style="24" customWidth="1"/>
    <col min="14866" max="14866" width="5.5703125" style="24" bestFit="1" customWidth="1"/>
    <col min="14867" max="14867" width="5" style="24" customWidth="1"/>
    <col min="14868" max="14868" width="5.5703125" style="24" bestFit="1" customWidth="1"/>
    <col min="14869" max="14869" width="1.42578125" style="24" customWidth="1"/>
    <col min="14870" max="14870" width="5" style="24" customWidth="1"/>
    <col min="14871" max="14871" width="4.85546875" style="24" customWidth="1"/>
    <col min="14872" max="14872" width="4.7109375" style="24" customWidth="1"/>
    <col min="14873" max="14873" width="1.42578125" style="24" customWidth="1"/>
    <col min="14874" max="14874" width="5.140625" style="24" bestFit="1" customWidth="1"/>
    <col min="14875" max="14875" width="3.7109375" style="24" customWidth="1"/>
    <col min="14876" max="14876" width="4.5703125" style="24" customWidth="1"/>
    <col min="14877" max="14877" width="9.85546875" style="24" customWidth="1"/>
    <col min="14878" max="14878" width="11.42578125" style="24" customWidth="1"/>
    <col min="14879" max="14881" width="6" style="24" customWidth="1"/>
    <col min="14882" max="14882" width="1.7109375" style="24" customWidth="1"/>
    <col min="14883" max="14883" width="5.85546875" style="24" customWidth="1"/>
    <col min="14884" max="14885" width="5" style="24" customWidth="1"/>
    <col min="14886" max="14886" width="1.7109375" style="24" customWidth="1"/>
    <col min="14887" max="14887" width="5.42578125" style="24" customWidth="1"/>
    <col min="14888" max="14889" width="5" style="24" customWidth="1"/>
    <col min="14890" max="14890" width="1.7109375" style="24" customWidth="1"/>
    <col min="14891" max="14893" width="5.140625" style="24" customWidth="1"/>
    <col min="14894" max="14894" width="1.7109375" style="24" customWidth="1"/>
    <col min="14895" max="14895" width="5.28515625" style="24" customWidth="1"/>
    <col min="14896" max="14897" width="5.140625" style="24" customWidth="1"/>
    <col min="14898" max="14898" width="1.7109375" style="24" customWidth="1"/>
    <col min="14899" max="14899" width="5.42578125" style="24" customWidth="1"/>
    <col min="14900" max="14901" width="5" style="24" customWidth="1"/>
    <col min="14902" max="14902" width="1.7109375" style="24" customWidth="1"/>
    <col min="14903" max="14904" width="5.42578125" style="24" customWidth="1"/>
    <col min="14905" max="14905" width="5.28515625" style="24" customWidth="1"/>
    <col min="14906" max="15104" width="9.85546875" style="24"/>
    <col min="15105" max="15105" width="12.85546875" style="24" customWidth="1"/>
    <col min="15106" max="15106" width="6.42578125" style="24" bestFit="1" customWidth="1"/>
    <col min="15107" max="15108" width="6.28515625" style="24" bestFit="1" customWidth="1"/>
    <col min="15109" max="15109" width="1.42578125" style="24" customWidth="1"/>
    <col min="15110" max="15110" width="6.42578125" style="24" customWidth="1"/>
    <col min="15111" max="15111" width="5" style="24" customWidth="1"/>
    <col min="15112" max="15112" width="4.85546875" style="24" customWidth="1"/>
    <col min="15113" max="15113" width="1.42578125" style="24" customWidth="1"/>
    <col min="15114" max="15116" width="5.5703125" style="24" bestFit="1" customWidth="1"/>
    <col min="15117" max="15117" width="1.42578125" style="24" customWidth="1"/>
    <col min="15118" max="15118" width="5.5703125" style="24" customWidth="1"/>
    <col min="15119" max="15119" width="4.85546875" style="24" customWidth="1"/>
    <col min="15120" max="15120" width="5.42578125" style="24" bestFit="1" customWidth="1"/>
    <col min="15121" max="15121" width="1.42578125" style="24" customWidth="1"/>
    <col min="15122" max="15122" width="5.5703125" style="24" bestFit="1" customWidth="1"/>
    <col min="15123" max="15123" width="5" style="24" customWidth="1"/>
    <col min="15124" max="15124" width="5.5703125" style="24" bestFit="1" customWidth="1"/>
    <col min="15125" max="15125" width="1.42578125" style="24" customWidth="1"/>
    <col min="15126" max="15126" width="5" style="24" customWidth="1"/>
    <col min="15127" max="15127" width="4.85546875" style="24" customWidth="1"/>
    <col min="15128" max="15128" width="4.7109375" style="24" customWidth="1"/>
    <col min="15129" max="15129" width="1.42578125" style="24" customWidth="1"/>
    <col min="15130" max="15130" width="5.140625" style="24" bestFit="1" customWidth="1"/>
    <col min="15131" max="15131" width="3.7109375" style="24" customWidth="1"/>
    <col min="15132" max="15132" width="4.5703125" style="24" customWidth="1"/>
    <col min="15133" max="15133" width="9.85546875" style="24" customWidth="1"/>
    <col min="15134" max="15134" width="11.42578125" style="24" customWidth="1"/>
    <col min="15135" max="15137" width="6" style="24" customWidth="1"/>
    <col min="15138" max="15138" width="1.7109375" style="24" customWidth="1"/>
    <col min="15139" max="15139" width="5.85546875" style="24" customWidth="1"/>
    <col min="15140" max="15141" width="5" style="24" customWidth="1"/>
    <col min="15142" max="15142" width="1.7109375" style="24" customWidth="1"/>
    <col min="15143" max="15143" width="5.42578125" style="24" customWidth="1"/>
    <col min="15144" max="15145" width="5" style="24" customWidth="1"/>
    <col min="15146" max="15146" width="1.7109375" style="24" customWidth="1"/>
    <col min="15147" max="15149" width="5.140625" style="24" customWidth="1"/>
    <col min="15150" max="15150" width="1.7109375" style="24" customWidth="1"/>
    <col min="15151" max="15151" width="5.28515625" style="24" customWidth="1"/>
    <col min="15152" max="15153" width="5.140625" style="24" customWidth="1"/>
    <col min="15154" max="15154" width="1.7109375" style="24" customWidth="1"/>
    <col min="15155" max="15155" width="5.42578125" style="24" customWidth="1"/>
    <col min="15156" max="15157" width="5" style="24" customWidth="1"/>
    <col min="15158" max="15158" width="1.7109375" style="24" customWidth="1"/>
    <col min="15159" max="15160" width="5.42578125" style="24" customWidth="1"/>
    <col min="15161" max="15161" width="5.28515625" style="24" customWidth="1"/>
    <col min="15162" max="15360" width="9.85546875" style="24"/>
    <col min="15361" max="15361" width="12.85546875" style="24" customWidth="1"/>
    <col min="15362" max="15362" width="6.42578125" style="24" bestFit="1" customWidth="1"/>
    <col min="15363" max="15364" width="6.28515625" style="24" bestFit="1" customWidth="1"/>
    <col min="15365" max="15365" width="1.42578125" style="24" customWidth="1"/>
    <col min="15366" max="15366" width="6.42578125" style="24" customWidth="1"/>
    <col min="15367" max="15367" width="5" style="24" customWidth="1"/>
    <col min="15368" max="15368" width="4.85546875" style="24" customWidth="1"/>
    <col min="15369" max="15369" width="1.42578125" style="24" customWidth="1"/>
    <col min="15370" max="15372" width="5.5703125" style="24" bestFit="1" customWidth="1"/>
    <col min="15373" max="15373" width="1.42578125" style="24" customWidth="1"/>
    <col min="15374" max="15374" width="5.5703125" style="24" customWidth="1"/>
    <col min="15375" max="15375" width="4.85546875" style="24" customWidth="1"/>
    <col min="15376" max="15376" width="5.42578125" style="24" bestFit="1" customWidth="1"/>
    <col min="15377" max="15377" width="1.42578125" style="24" customWidth="1"/>
    <col min="15378" max="15378" width="5.5703125" style="24" bestFit="1" customWidth="1"/>
    <col min="15379" max="15379" width="5" style="24" customWidth="1"/>
    <col min="15380" max="15380" width="5.5703125" style="24" bestFit="1" customWidth="1"/>
    <col min="15381" max="15381" width="1.42578125" style="24" customWidth="1"/>
    <col min="15382" max="15382" width="5" style="24" customWidth="1"/>
    <col min="15383" max="15383" width="4.85546875" style="24" customWidth="1"/>
    <col min="15384" max="15384" width="4.7109375" style="24" customWidth="1"/>
    <col min="15385" max="15385" width="1.42578125" style="24" customWidth="1"/>
    <col min="15386" max="15386" width="5.140625" style="24" bestFit="1" customWidth="1"/>
    <col min="15387" max="15387" width="3.7109375" style="24" customWidth="1"/>
    <col min="15388" max="15388" width="4.5703125" style="24" customWidth="1"/>
    <col min="15389" max="15389" width="9.85546875" style="24" customWidth="1"/>
    <col min="15390" max="15390" width="11.42578125" style="24" customWidth="1"/>
    <col min="15391" max="15393" width="6" style="24" customWidth="1"/>
    <col min="15394" max="15394" width="1.7109375" style="24" customWidth="1"/>
    <col min="15395" max="15395" width="5.85546875" style="24" customWidth="1"/>
    <col min="15396" max="15397" width="5" style="24" customWidth="1"/>
    <col min="15398" max="15398" width="1.7109375" style="24" customWidth="1"/>
    <col min="15399" max="15399" width="5.42578125" style="24" customWidth="1"/>
    <col min="15400" max="15401" width="5" style="24" customWidth="1"/>
    <col min="15402" max="15402" width="1.7109375" style="24" customWidth="1"/>
    <col min="15403" max="15405" width="5.140625" style="24" customWidth="1"/>
    <col min="15406" max="15406" width="1.7109375" style="24" customWidth="1"/>
    <col min="15407" max="15407" width="5.28515625" style="24" customWidth="1"/>
    <col min="15408" max="15409" width="5.140625" style="24" customWidth="1"/>
    <col min="15410" max="15410" width="1.7109375" style="24" customWidth="1"/>
    <col min="15411" max="15411" width="5.42578125" style="24" customWidth="1"/>
    <col min="15412" max="15413" width="5" style="24" customWidth="1"/>
    <col min="15414" max="15414" width="1.7109375" style="24" customWidth="1"/>
    <col min="15415" max="15416" width="5.42578125" style="24" customWidth="1"/>
    <col min="15417" max="15417" width="5.28515625" style="24" customWidth="1"/>
    <col min="15418" max="15616" width="9.85546875" style="24"/>
    <col min="15617" max="15617" width="12.85546875" style="24" customWidth="1"/>
    <col min="15618" max="15618" width="6.42578125" style="24" bestFit="1" customWidth="1"/>
    <col min="15619" max="15620" width="6.28515625" style="24" bestFit="1" customWidth="1"/>
    <col min="15621" max="15621" width="1.42578125" style="24" customWidth="1"/>
    <col min="15622" max="15622" width="6.42578125" style="24" customWidth="1"/>
    <col min="15623" max="15623" width="5" style="24" customWidth="1"/>
    <col min="15624" max="15624" width="4.85546875" style="24" customWidth="1"/>
    <col min="15625" max="15625" width="1.42578125" style="24" customWidth="1"/>
    <col min="15626" max="15628" width="5.5703125" style="24" bestFit="1" customWidth="1"/>
    <col min="15629" max="15629" width="1.42578125" style="24" customWidth="1"/>
    <col min="15630" max="15630" width="5.5703125" style="24" customWidth="1"/>
    <col min="15631" max="15631" width="4.85546875" style="24" customWidth="1"/>
    <col min="15632" max="15632" width="5.42578125" style="24" bestFit="1" customWidth="1"/>
    <col min="15633" max="15633" width="1.42578125" style="24" customWidth="1"/>
    <col min="15634" max="15634" width="5.5703125" style="24" bestFit="1" customWidth="1"/>
    <col min="15635" max="15635" width="5" style="24" customWidth="1"/>
    <col min="15636" max="15636" width="5.5703125" style="24" bestFit="1" customWidth="1"/>
    <col min="15637" max="15637" width="1.42578125" style="24" customWidth="1"/>
    <col min="15638" max="15638" width="5" style="24" customWidth="1"/>
    <col min="15639" max="15639" width="4.85546875" style="24" customWidth="1"/>
    <col min="15640" max="15640" width="4.7109375" style="24" customWidth="1"/>
    <col min="15641" max="15641" width="1.42578125" style="24" customWidth="1"/>
    <col min="15642" max="15642" width="5.140625" style="24" bestFit="1" customWidth="1"/>
    <col min="15643" max="15643" width="3.7109375" style="24" customWidth="1"/>
    <col min="15644" max="15644" width="4.5703125" style="24" customWidth="1"/>
    <col min="15645" max="15645" width="9.85546875" style="24" customWidth="1"/>
    <col min="15646" max="15646" width="11.42578125" style="24" customWidth="1"/>
    <col min="15647" max="15649" width="6" style="24" customWidth="1"/>
    <col min="15650" max="15650" width="1.7109375" style="24" customWidth="1"/>
    <col min="15651" max="15651" width="5.85546875" style="24" customWidth="1"/>
    <col min="15652" max="15653" width="5" style="24" customWidth="1"/>
    <col min="15654" max="15654" width="1.7109375" style="24" customWidth="1"/>
    <col min="15655" max="15655" width="5.42578125" style="24" customWidth="1"/>
    <col min="15656" max="15657" width="5" style="24" customWidth="1"/>
    <col min="15658" max="15658" width="1.7109375" style="24" customWidth="1"/>
    <col min="15659" max="15661" width="5.140625" style="24" customWidth="1"/>
    <col min="15662" max="15662" width="1.7109375" style="24" customWidth="1"/>
    <col min="15663" max="15663" width="5.28515625" style="24" customWidth="1"/>
    <col min="15664" max="15665" width="5.140625" style="24" customWidth="1"/>
    <col min="15666" max="15666" width="1.7109375" style="24" customWidth="1"/>
    <col min="15667" max="15667" width="5.42578125" style="24" customWidth="1"/>
    <col min="15668" max="15669" width="5" style="24" customWidth="1"/>
    <col min="15670" max="15670" width="1.7109375" style="24" customWidth="1"/>
    <col min="15671" max="15672" width="5.42578125" style="24" customWidth="1"/>
    <col min="15673" max="15673" width="5.28515625" style="24" customWidth="1"/>
    <col min="15674" max="15872" width="9.85546875" style="24"/>
    <col min="15873" max="15873" width="12.85546875" style="24" customWidth="1"/>
    <col min="15874" max="15874" width="6.42578125" style="24" bestFit="1" customWidth="1"/>
    <col min="15875" max="15876" width="6.28515625" style="24" bestFit="1" customWidth="1"/>
    <col min="15877" max="15877" width="1.42578125" style="24" customWidth="1"/>
    <col min="15878" max="15878" width="6.42578125" style="24" customWidth="1"/>
    <col min="15879" max="15879" width="5" style="24" customWidth="1"/>
    <col min="15880" max="15880" width="4.85546875" style="24" customWidth="1"/>
    <col min="15881" max="15881" width="1.42578125" style="24" customWidth="1"/>
    <col min="15882" max="15884" width="5.5703125" style="24" bestFit="1" customWidth="1"/>
    <col min="15885" max="15885" width="1.42578125" style="24" customWidth="1"/>
    <col min="15886" max="15886" width="5.5703125" style="24" customWidth="1"/>
    <col min="15887" max="15887" width="4.85546875" style="24" customWidth="1"/>
    <col min="15888" max="15888" width="5.42578125" style="24" bestFit="1" customWidth="1"/>
    <col min="15889" max="15889" width="1.42578125" style="24" customWidth="1"/>
    <col min="15890" max="15890" width="5.5703125" style="24" bestFit="1" customWidth="1"/>
    <col min="15891" max="15891" width="5" style="24" customWidth="1"/>
    <col min="15892" max="15892" width="5.5703125" style="24" bestFit="1" customWidth="1"/>
    <col min="15893" max="15893" width="1.42578125" style="24" customWidth="1"/>
    <col min="15894" max="15894" width="5" style="24" customWidth="1"/>
    <col min="15895" max="15895" width="4.85546875" style="24" customWidth="1"/>
    <col min="15896" max="15896" width="4.7109375" style="24" customWidth="1"/>
    <col min="15897" max="15897" width="1.42578125" style="24" customWidth="1"/>
    <col min="15898" max="15898" width="5.140625" style="24" bestFit="1" customWidth="1"/>
    <col min="15899" max="15899" width="3.7109375" style="24" customWidth="1"/>
    <col min="15900" max="15900" width="4.5703125" style="24" customWidth="1"/>
    <col min="15901" max="15901" width="9.85546875" style="24" customWidth="1"/>
    <col min="15902" max="15902" width="11.42578125" style="24" customWidth="1"/>
    <col min="15903" max="15905" width="6" style="24" customWidth="1"/>
    <col min="15906" max="15906" width="1.7109375" style="24" customWidth="1"/>
    <col min="15907" max="15907" width="5.85546875" style="24" customWidth="1"/>
    <col min="15908" max="15909" width="5" style="24" customWidth="1"/>
    <col min="15910" max="15910" width="1.7109375" style="24" customWidth="1"/>
    <col min="15911" max="15911" width="5.42578125" style="24" customWidth="1"/>
    <col min="15912" max="15913" width="5" style="24" customWidth="1"/>
    <col min="15914" max="15914" width="1.7109375" style="24" customWidth="1"/>
    <col min="15915" max="15917" width="5.140625" style="24" customWidth="1"/>
    <col min="15918" max="15918" width="1.7109375" style="24" customWidth="1"/>
    <col min="15919" max="15919" width="5.28515625" style="24" customWidth="1"/>
    <col min="15920" max="15921" width="5.140625" style="24" customWidth="1"/>
    <col min="15922" max="15922" width="1.7109375" style="24" customWidth="1"/>
    <col min="15923" max="15923" width="5.42578125" style="24" customWidth="1"/>
    <col min="15924" max="15925" width="5" style="24" customWidth="1"/>
    <col min="15926" max="15926" width="1.7109375" style="24" customWidth="1"/>
    <col min="15927" max="15928" width="5.42578125" style="24" customWidth="1"/>
    <col min="15929" max="15929" width="5.28515625" style="24" customWidth="1"/>
    <col min="15930" max="16128" width="9.85546875" style="24"/>
    <col min="16129" max="16129" width="12.85546875" style="24" customWidth="1"/>
    <col min="16130" max="16130" width="6.42578125" style="24" bestFit="1" customWidth="1"/>
    <col min="16131" max="16132" width="6.28515625" style="24" bestFit="1" customWidth="1"/>
    <col min="16133" max="16133" width="1.42578125" style="24" customWidth="1"/>
    <col min="16134" max="16134" width="6.42578125" style="24" customWidth="1"/>
    <col min="16135" max="16135" width="5" style="24" customWidth="1"/>
    <col min="16136" max="16136" width="4.85546875" style="24" customWidth="1"/>
    <col min="16137" max="16137" width="1.42578125" style="24" customWidth="1"/>
    <col min="16138" max="16140" width="5.5703125" style="24" bestFit="1" customWidth="1"/>
    <col min="16141" max="16141" width="1.42578125" style="24" customWidth="1"/>
    <col min="16142" max="16142" width="5.5703125" style="24" customWidth="1"/>
    <col min="16143" max="16143" width="4.85546875" style="24" customWidth="1"/>
    <col min="16144" max="16144" width="5.42578125" style="24" bestFit="1" customWidth="1"/>
    <col min="16145" max="16145" width="1.42578125" style="24" customWidth="1"/>
    <col min="16146" max="16146" width="5.5703125" style="24" bestFit="1" customWidth="1"/>
    <col min="16147" max="16147" width="5" style="24" customWidth="1"/>
    <col min="16148" max="16148" width="5.5703125" style="24" bestFit="1" customWidth="1"/>
    <col min="16149" max="16149" width="1.42578125" style="24" customWidth="1"/>
    <col min="16150" max="16150" width="5" style="24" customWidth="1"/>
    <col min="16151" max="16151" width="4.85546875" style="24" customWidth="1"/>
    <col min="16152" max="16152" width="4.7109375" style="24" customWidth="1"/>
    <col min="16153" max="16153" width="1.42578125" style="24" customWidth="1"/>
    <col min="16154" max="16154" width="5.140625" style="24" bestFit="1" customWidth="1"/>
    <col min="16155" max="16155" width="3.7109375" style="24" customWidth="1"/>
    <col min="16156" max="16156" width="4.5703125" style="24" customWidth="1"/>
    <col min="16157" max="16157" width="9.85546875" style="24" customWidth="1"/>
    <col min="16158" max="16158" width="11.42578125" style="24" customWidth="1"/>
    <col min="16159" max="16161" width="6" style="24" customWidth="1"/>
    <col min="16162" max="16162" width="1.7109375" style="24" customWidth="1"/>
    <col min="16163" max="16163" width="5.85546875" style="24" customWidth="1"/>
    <col min="16164" max="16165" width="5" style="24" customWidth="1"/>
    <col min="16166" max="16166" width="1.7109375" style="24" customWidth="1"/>
    <col min="16167" max="16167" width="5.42578125" style="24" customWidth="1"/>
    <col min="16168" max="16169" width="5" style="24" customWidth="1"/>
    <col min="16170" max="16170" width="1.7109375" style="24" customWidth="1"/>
    <col min="16171" max="16173" width="5.140625" style="24" customWidth="1"/>
    <col min="16174" max="16174" width="1.7109375" style="24" customWidth="1"/>
    <col min="16175" max="16175" width="5.28515625" style="24" customWidth="1"/>
    <col min="16176" max="16177" width="5.140625" style="24" customWidth="1"/>
    <col min="16178" max="16178" width="1.7109375" style="24" customWidth="1"/>
    <col min="16179" max="16179" width="5.42578125" style="24" customWidth="1"/>
    <col min="16180" max="16181" width="5" style="24" customWidth="1"/>
    <col min="16182" max="16182" width="1.7109375" style="24" customWidth="1"/>
    <col min="16183" max="16184" width="5.42578125" style="24" customWidth="1"/>
    <col min="16185" max="16185" width="5.28515625" style="24" customWidth="1"/>
    <col min="16186" max="16384" width="9.85546875" style="24"/>
  </cols>
  <sheetData>
    <row r="1" spans="1:59" ht="14.25" customHeight="1" thickBot="1" x14ac:dyDescent="0.3">
      <c r="A1" s="316" t="s">
        <v>163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G1" s="258" t="s">
        <v>232</v>
      </c>
    </row>
    <row r="2" spans="1:59" ht="14.25" x14ac:dyDescent="0.25">
      <c r="A2" s="327" t="s">
        <v>206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D2" s="326" t="s">
        <v>99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26" t="s">
        <v>197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6" t="s">
        <v>135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26" t="s">
        <v>80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26" t="s">
        <v>191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5" thickBot="1" x14ac:dyDescent="0.3">
      <c r="A7" s="22"/>
      <c r="B7" s="22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s="4" customFormat="1" x14ac:dyDescent="0.25">
      <c r="A8" s="308" t="s">
        <v>147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4" t="s">
        <v>147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s="4" customFormat="1" ht="13.5" thickBot="1" x14ac:dyDescent="0.3">
      <c r="A9" s="309"/>
      <c r="B9" s="128" t="s">
        <v>32</v>
      </c>
      <c r="C9" s="128" t="s">
        <v>33</v>
      </c>
      <c r="D9" s="128" t="s">
        <v>34</v>
      </c>
      <c r="E9" s="128"/>
      <c r="F9" s="128" t="s">
        <v>32</v>
      </c>
      <c r="G9" s="128" t="s">
        <v>33</v>
      </c>
      <c r="H9" s="128" t="s">
        <v>34</v>
      </c>
      <c r="I9" s="128"/>
      <c r="J9" s="128" t="s">
        <v>32</v>
      </c>
      <c r="K9" s="128" t="s">
        <v>33</v>
      </c>
      <c r="L9" s="128" t="s">
        <v>34</v>
      </c>
      <c r="M9" s="128"/>
      <c r="N9" s="128" t="s">
        <v>32</v>
      </c>
      <c r="O9" s="128" t="s">
        <v>33</v>
      </c>
      <c r="P9" s="128" t="s">
        <v>34</v>
      </c>
      <c r="Q9" s="128"/>
      <c r="R9" s="128" t="s">
        <v>32</v>
      </c>
      <c r="S9" s="128" t="s">
        <v>33</v>
      </c>
      <c r="T9" s="128" t="s">
        <v>34</v>
      </c>
      <c r="U9" s="128"/>
      <c r="V9" s="128" t="s">
        <v>32</v>
      </c>
      <c r="W9" s="128" t="s">
        <v>33</v>
      </c>
      <c r="X9" s="128" t="s">
        <v>34</v>
      </c>
      <c r="Y9" s="128"/>
      <c r="Z9" s="128" t="s">
        <v>32</v>
      </c>
      <c r="AA9" s="128" t="s">
        <v>33</v>
      </c>
      <c r="AB9" s="128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s="4" customFormat="1" ht="6" customHeight="1" x14ac:dyDescent="0.25">
      <c r="AD10" s="183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2"/>
    </row>
    <row r="11" spans="1:59" s="8" customFormat="1" ht="14.25" customHeight="1" x14ac:dyDescent="0.25">
      <c r="A11" s="26" t="s">
        <v>50</v>
      </c>
      <c r="B11" s="112">
        <f>+B21+B31</f>
        <v>6534</v>
      </c>
      <c r="C11" s="112">
        <f>+C21+C31</f>
        <v>3938</v>
      </c>
      <c r="D11" s="112">
        <f>+D21+D31</f>
        <v>2596</v>
      </c>
      <c r="E11" s="112"/>
      <c r="F11" s="112">
        <f>+F21+F31</f>
        <v>1594</v>
      </c>
      <c r="G11" s="112">
        <f>+G21+G31</f>
        <v>1023</v>
      </c>
      <c r="H11" s="112">
        <f>+H21+H31</f>
        <v>571</v>
      </c>
      <c r="I11" s="112"/>
      <c r="J11" s="112">
        <f>+J21+J31</f>
        <v>1607</v>
      </c>
      <c r="K11" s="112">
        <f>+K21+K31</f>
        <v>989</v>
      </c>
      <c r="L11" s="112">
        <f>+L21+L31</f>
        <v>618</v>
      </c>
      <c r="M11" s="112"/>
      <c r="N11" s="112">
        <f>+N21+N31</f>
        <v>1333</v>
      </c>
      <c r="O11" s="112">
        <f>+O21+O31</f>
        <v>820</v>
      </c>
      <c r="P11" s="112">
        <f>+P21+P31</f>
        <v>513</v>
      </c>
      <c r="Q11" s="112"/>
      <c r="R11" s="112">
        <f>+R21+R31</f>
        <v>1338</v>
      </c>
      <c r="S11" s="112">
        <f>+S21+S31</f>
        <v>765</v>
      </c>
      <c r="T11" s="112">
        <f>+T21+T31</f>
        <v>573</v>
      </c>
      <c r="U11" s="112"/>
      <c r="V11" s="112">
        <f>+V21+V31</f>
        <v>662</v>
      </c>
      <c r="W11" s="112">
        <f>+W21+W31</f>
        <v>341</v>
      </c>
      <c r="X11" s="112">
        <f>+X21+X31</f>
        <v>321</v>
      </c>
      <c r="Y11" s="112"/>
      <c r="Z11" s="294">
        <v>0</v>
      </c>
      <c r="AA11" s="294">
        <v>0</v>
      </c>
      <c r="AB11" s="294">
        <v>0</v>
      </c>
      <c r="AD11" s="185" t="s">
        <v>50</v>
      </c>
      <c r="AE11" s="190">
        <f>AE21+AE31</f>
        <v>34850</v>
      </c>
      <c r="AF11" s="190">
        <f t="shared" ref="AF11:BD11" si="0">AF21+AF31</f>
        <v>17976</v>
      </c>
      <c r="AG11" s="190">
        <f t="shared" si="0"/>
        <v>16874</v>
      </c>
      <c r="AH11" s="190"/>
      <c r="AI11" s="190">
        <f t="shared" si="0"/>
        <v>7203</v>
      </c>
      <c r="AJ11" s="190">
        <f t="shared" si="0"/>
        <v>4190</v>
      </c>
      <c r="AK11" s="144">
        <f>+AI11-AJ11</f>
        <v>3013</v>
      </c>
      <c r="AL11" s="190"/>
      <c r="AM11" s="190">
        <f t="shared" si="0"/>
        <v>6914</v>
      </c>
      <c r="AN11" s="190">
        <f t="shared" si="0"/>
        <v>3719</v>
      </c>
      <c r="AO11" s="144">
        <f>+AM11-AN11</f>
        <v>3195</v>
      </c>
      <c r="AP11" s="190"/>
      <c r="AQ11" s="190">
        <f t="shared" si="0"/>
        <v>6460</v>
      </c>
      <c r="AR11" s="190">
        <f t="shared" si="0"/>
        <v>3344</v>
      </c>
      <c r="AS11" s="144">
        <f>+AQ11-AR11</f>
        <v>3116</v>
      </c>
      <c r="AT11" s="190"/>
      <c r="AU11" s="190">
        <f t="shared" si="0"/>
        <v>8005</v>
      </c>
      <c r="AV11" s="190">
        <f t="shared" si="0"/>
        <v>3936</v>
      </c>
      <c r="AW11" s="144">
        <f>+AU11-AV11</f>
        <v>4069</v>
      </c>
      <c r="AX11" s="190"/>
      <c r="AY11" s="190">
        <f t="shared" si="0"/>
        <v>6268</v>
      </c>
      <c r="AZ11" s="190">
        <f t="shared" si="0"/>
        <v>2787</v>
      </c>
      <c r="BA11" s="144">
        <f>+AY11-AZ11</f>
        <v>3481</v>
      </c>
      <c r="BB11" s="190"/>
      <c r="BC11" s="190">
        <f t="shared" si="0"/>
        <v>0</v>
      </c>
      <c r="BD11" s="190">
        <f t="shared" si="0"/>
        <v>0</v>
      </c>
      <c r="BE11" s="144">
        <f>+BC11-BD11</f>
        <v>0</v>
      </c>
    </row>
    <row r="12" spans="1:59" s="4" customFormat="1" ht="6" customHeight="1" x14ac:dyDescent="0.25">
      <c r="A12" s="26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291"/>
      <c r="AA12" s="291"/>
      <c r="AB12" s="291"/>
      <c r="AD12" s="187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</row>
    <row r="13" spans="1:59" s="4" customFormat="1" ht="14.25" customHeight="1" x14ac:dyDescent="0.25">
      <c r="A13" s="4" t="s">
        <v>81</v>
      </c>
      <c r="B13" s="111">
        <f t="shared" ref="B13:D14" si="1">+B23+B33</f>
        <v>1924</v>
      </c>
      <c r="C13" s="111">
        <f t="shared" si="1"/>
        <v>1140</v>
      </c>
      <c r="D13" s="111">
        <f t="shared" si="1"/>
        <v>784</v>
      </c>
      <c r="E13" s="111"/>
      <c r="F13" s="111">
        <f t="shared" ref="F13:H14" si="2">+F23+F33</f>
        <v>443</v>
      </c>
      <c r="G13" s="111">
        <f t="shared" si="2"/>
        <v>296</v>
      </c>
      <c r="H13" s="111">
        <f t="shared" si="2"/>
        <v>147</v>
      </c>
      <c r="I13" s="111"/>
      <c r="J13" s="111">
        <f t="shared" ref="J13:L14" si="3">+J23+J33</f>
        <v>486</v>
      </c>
      <c r="K13" s="111">
        <f t="shared" si="3"/>
        <v>304</v>
      </c>
      <c r="L13" s="111">
        <f t="shared" si="3"/>
        <v>182</v>
      </c>
      <c r="M13" s="111"/>
      <c r="N13" s="111">
        <f t="shared" ref="N13:P14" si="4">+N23+N33</f>
        <v>386</v>
      </c>
      <c r="O13" s="111">
        <f t="shared" si="4"/>
        <v>223</v>
      </c>
      <c r="P13" s="111">
        <f t="shared" si="4"/>
        <v>163</v>
      </c>
      <c r="Q13" s="111"/>
      <c r="R13" s="111">
        <f t="shared" ref="R13:T14" si="5">+R23+R33</f>
        <v>405</v>
      </c>
      <c r="S13" s="111">
        <f t="shared" si="5"/>
        <v>221</v>
      </c>
      <c r="T13" s="111">
        <f t="shared" si="5"/>
        <v>184</v>
      </c>
      <c r="U13" s="111"/>
      <c r="V13" s="111">
        <f t="shared" ref="V13:X14" si="6">+V23+V33</f>
        <v>204</v>
      </c>
      <c r="W13" s="111">
        <f t="shared" si="6"/>
        <v>96</v>
      </c>
      <c r="X13" s="111">
        <f t="shared" si="6"/>
        <v>108</v>
      </c>
      <c r="Y13" s="111"/>
      <c r="Z13" s="291">
        <v>0</v>
      </c>
      <c r="AA13" s="291">
        <v>0</v>
      </c>
      <c r="AB13" s="291">
        <v>0</v>
      </c>
      <c r="AD13" s="186" t="s">
        <v>82</v>
      </c>
      <c r="AE13" s="190">
        <f t="shared" ref="AE13:AG14" si="7">+AE23+AE33</f>
        <v>6707</v>
      </c>
      <c r="AF13" s="190">
        <f t="shared" si="7"/>
        <v>3493</v>
      </c>
      <c r="AG13" s="190">
        <f t="shared" si="7"/>
        <v>3214</v>
      </c>
      <c r="AH13" s="190"/>
      <c r="AI13" s="190">
        <f>+AI23+AI33</f>
        <v>1386</v>
      </c>
      <c r="AJ13" s="190">
        <f>+AJ23+AJ33</f>
        <v>807</v>
      </c>
      <c r="AK13" s="144">
        <f>+AI13-AJ13</f>
        <v>579</v>
      </c>
      <c r="AL13" s="190"/>
      <c r="AM13" s="190">
        <f>+AM23+AM33</f>
        <v>1334</v>
      </c>
      <c r="AN13" s="190">
        <f>+AN23+AN33</f>
        <v>749</v>
      </c>
      <c r="AO13" s="144">
        <f>+AM13-AN13</f>
        <v>585</v>
      </c>
      <c r="AP13" s="190"/>
      <c r="AQ13" s="190">
        <f>+AQ23+AQ33</f>
        <v>1318</v>
      </c>
      <c r="AR13" s="190">
        <f>+AR23+AR33</f>
        <v>654</v>
      </c>
      <c r="AS13" s="144">
        <f>+AQ13-AR13</f>
        <v>664</v>
      </c>
      <c r="AT13" s="190"/>
      <c r="AU13" s="190">
        <f>+AU23+AU33</f>
        <v>1582</v>
      </c>
      <c r="AV13" s="190">
        <f>+AV23+AV33</f>
        <v>806</v>
      </c>
      <c r="AW13" s="144">
        <f>+AU13-AV13</f>
        <v>776</v>
      </c>
      <c r="AX13" s="190"/>
      <c r="AY13" s="190">
        <f>+AY23+AY33</f>
        <v>1087</v>
      </c>
      <c r="AZ13" s="190">
        <f>+AZ23+AZ33</f>
        <v>477</v>
      </c>
      <c r="BA13" s="144">
        <f>+AY13-AZ13</f>
        <v>610</v>
      </c>
      <c r="BB13" s="190"/>
      <c r="BC13" s="190">
        <f>+BC23</f>
        <v>0</v>
      </c>
      <c r="BD13" s="190">
        <f>+BD23</f>
        <v>0</v>
      </c>
      <c r="BE13" s="144">
        <f>+BC13-BD13</f>
        <v>0</v>
      </c>
    </row>
    <row r="14" spans="1:59" s="4" customFormat="1" ht="14.25" customHeight="1" x14ac:dyDescent="0.25">
      <c r="A14" s="4" t="s">
        <v>83</v>
      </c>
      <c r="B14" s="111">
        <f t="shared" si="1"/>
        <v>1124</v>
      </c>
      <c r="C14" s="111">
        <f t="shared" si="1"/>
        <v>696</v>
      </c>
      <c r="D14" s="111">
        <f t="shared" si="1"/>
        <v>428</v>
      </c>
      <c r="E14" s="111"/>
      <c r="F14" s="111">
        <f t="shared" si="2"/>
        <v>359</v>
      </c>
      <c r="G14" s="111">
        <f t="shared" si="2"/>
        <v>219</v>
      </c>
      <c r="H14" s="111">
        <f t="shared" si="2"/>
        <v>140</v>
      </c>
      <c r="I14" s="111"/>
      <c r="J14" s="111">
        <f t="shared" si="3"/>
        <v>266</v>
      </c>
      <c r="K14" s="111">
        <f t="shared" si="3"/>
        <v>153</v>
      </c>
      <c r="L14" s="111">
        <f t="shared" si="3"/>
        <v>113</v>
      </c>
      <c r="M14" s="111"/>
      <c r="N14" s="111">
        <f t="shared" si="4"/>
        <v>256</v>
      </c>
      <c r="O14" s="111">
        <f t="shared" si="4"/>
        <v>175</v>
      </c>
      <c r="P14" s="111">
        <f t="shared" si="4"/>
        <v>81</v>
      </c>
      <c r="Q14" s="111"/>
      <c r="R14" s="111">
        <f t="shared" si="5"/>
        <v>180</v>
      </c>
      <c r="S14" s="111">
        <f t="shared" si="5"/>
        <v>117</v>
      </c>
      <c r="T14" s="111">
        <f t="shared" si="5"/>
        <v>63</v>
      </c>
      <c r="U14" s="111"/>
      <c r="V14" s="111">
        <f t="shared" si="6"/>
        <v>63</v>
      </c>
      <c r="W14" s="111">
        <f t="shared" si="6"/>
        <v>32</v>
      </c>
      <c r="X14" s="111">
        <f t="shared" si="6"/>
        <v>31</v>
      </c>
      <c r="Y14" s="111"/>
      <c r="Z14" s="291">
        <v>0</v>
      </c>
      <c r="AA14" s="291">
        <v>0</v>
      </c>
      <c r="AB14" s="291">
        <v>0</v>
      </c>
      <c r="AD14" s="145" t="s">
        <v>84</v>
      </c>
      <c r="AE14" s="190">
        <f t="shared" si="7"/>
        <v>5060</v>
      </c>
      <c r="AF14" s="190">
        <f t="shared" si="7"/>
        <v>2689</v>
      </c>
      <c r="AG14" s="190">
        <f t="shared" si="7"/>
        <v>2371</v>
      </c>
      <c r="AH14" s="190"/>
      <c r="AI14" s="190">
        <f>+AI24+AI34</f>
        <v>1201</v>
      </c>
      <c r="AJ14" s="190">
        <f>+AJ24+AJ34</f>
        <v>664</v>
      </c>
      <c r="AK14" s="144">
        <f t="shared" ref="AK14:AK19" si="8">+AI14-AJ14</f>
        <v>537</v>
      </c>
      <c r="AL14" s="190"/>
      <c r="AM14" s="190">
        <f>+AM24+AM34</f>
        <v>1104</v>
      </c>
      <c r="AN14" s="190">
        <f>+AN24+AN34</f>
        <v>589</v>
      </c>
      <c r="AO14" s="144">
        <f t="shared" ref="AO14:AO19" si="9">+AM14-AN14</f>
        <v>515</v>
      </c>
      <c r="AP14" s="190"/>
      <c r="AQ14" s="190">
        <f>+AQ24+AQ34</f>
        <v>1020</v>
      </c>
      <c r="AR14" s="190">
        <f>+AR24+AR34</f>
        <v>553</v>
      </c>
      <c r="AS14" s="144">
        <f t="shared" ref="AS14:AS19" si="10">+AQ14-AR14</f>
        <v>467</v>
      </c>
      <c r="AT14" s="190"/>
      <c r="AU14" s="190">
        <f>+AU24+AU34</f>
        <v>1008</v>
      </c>
      <c r="AV14" s="190">
        <f>+AV24+AV34</f>
        <v>529</v>
      </c>
      <c r="AW14" s="144">
        <f t="shared" ref="AW14:AW19" si="11">+AU14-AV14</f>
        <v>479</v>
      </c>
      <c r="AX14" s="190"/>
      <c r="AY14" s="190">
        <f>+AY24+AY34</f>
        <v>727</v>
      </c>
      <c r="AZ14" s="190">
        <f>+AZ24+AZ34</f>
        <v>354</v>
      </c>
      <c r="BA14" s="144">
        <f t="shared" ref="BA14:BA19" si="12">+AY14-AZ14</f>
        <v>373</v>
      </c>
      <c r="BB14" s="190"/>
      <c r="BC14" s="190">
        <f>+BC24+BC34</f>
        <v>0</v>
      </c>
      <c r="BD14" s="190">
        <f>+BD24+BD34</f>
        <v>0</v>
      </c>
      <c r="BE14" s="144">
        <f t="shared" ref="BE14:BE19" si="13">+BC14-BD14</f>
        <v>0</v>
      </c>
    </row>
    <row r="15" spans="1:59" s="4" customFormat="1" ht="14.25" customHeight="1" x14ac:dyDescent="0.25">
      <c r="A15" s="4" t="s">
        <v>85</v>
      </c>
      <c r="B15" s="111">
        <f>+B25</f>
        <v>534</v>
      </c>
      <c r="C15" s="111">
        <f>+C25</f>
        <v>314</v>
      </c>
      <c r="D15" s="111">
        <f>+D25</f>
        <v>220</v>
      </c>
      <c r="E15" s="111"/>
      <c r="F15" s="111">
        <f>+F25</f>
        <v>147</v>
      </c>
      <c r="G15" s="111">
        <f>+G25</f>
        <v>95</v>
      </c>
      <c r="H15" s="111">
        <f>+H25</f>
        <v>52</v>
      </c>
      <c r="I15" s="111"/>
      <c r="J15" s="111">
        <f>+J25</f>
        <v>124</v>
      </c>
      <c r="K15" s="111">
        <f>+K25</f>
        <v>69</v>
      </c>
      <c r="L15" s="111">
        <f>+L25</f>
        <v>55</v>
      </c>
      <c r="M15" s="111"/>
      <c r="N15" s="111">
        <f>+N25</f>
        <v>91</v>
      </c>
      <c r="O15" s="111">
        <f>+O25</f>
        <v>48</v>
      </c>
      <c r="P15" s="111">
        <f>+P25</f>
        <v>43</v>
      </c>
      <c r="Q15" s="111"/>
      <c r="R15" s="111">
        <f>+R25</f>
        <v>116</v>
      </c>
      <c r="S15" s="111">
        <f>+S25</f>
        <v>69</v>
      </c>
      <c r="T15" s="111">
        <f>+T25</f>
        <v>47</v>
      </c>
      <c r="U15" s="111"/>
      <c r="V15" s="111">
        <f>+V25</f>
        <v>56</v>
      </c>
      <c r="W15" s="111">
        <f>+W25</f>
        <v>33</v>
      </c>
      <c r="X15" s="111">
        <f>+X25</f>
        <v>23</v>
      </c>
      <c r="Y15" s="111"/>
      <c r="Z15" s="291">
        <v>0</v>
      </c>
      <c r="AA15" s="291">
        <v>0</v>
      </c>
      <c r="AB15" s="291">
        <v>0</v>
      </c>
      <c r="AD15" s="145" t="s">
        <v>86</v>
      </c>
      <c r="AE15" s="190">
        <f>+AE25</f>
        <v>3831</v>
      </c>
      <c r="AF15" s="190">
        <f>+AF25</f>
        <v>1982</v>
      </c>
      <c r="AG15" s="190">
        <f>+AG25</f>
        <v>1849</v>
      </c>
      <c r="AH15" s="190"/>
      <c r="AI15" s="190">
        <f>+AI25</f>
        <v>944</v>
      </c>
      <c r="AJ15" s="190">
        <f>+AJ25</f>
        <v>552</v>
      </c>
      <c r="AK15" s="144">
        <f t="shared" si="8"/>
        <v>392</v>
      </c>
      <c r="AL15" s="190"/>
      <c r="AM15" s="190">
        <f>+AM25</f>
        <v>839</v>
      </c>
      <c r="AN15" s="190">
        <f>+AN25</f>
        <v>448</v>
      </c>
      <c r="AO15" s="144">
        <f t="shared" si="9"/>
        <v>391</v>
      </c>
      <c r="AP15" s="190"/>
      <c r="AQ15" s="190">
        <f>+AQ25</f>
        <v>691</v>
      </c>
      <c r="AR15" s="190">
        <f>+AR25</f>
        <v>344</v>
      </c>
      <c r="AS15" s="144">
        <f t="shared" si="10"/>
        <v>347</v>
      </c>
      <c r="AT15" s="190"/>
      <c r="AU15" s="190">
        <f>+AU25</f>
        <v>765</v>
      </c>
      <c r="AV15" s="190">
        <f>+AV25</f>
        <v>378</v>
      </c>
      <c r="AW15" s="144">
        <f t="shared" si="11"/>
        <v>387</v>
      </c>
      <c r="AX15" s="190"/>
      <c r="AY15" s="190">
        <f>+AY25</f>
        <v>592</v>
      </c>
      <c r="AZ15" s="190">
        <f>+AZ25</f>
        <v>260</v>
      </c>
      <c r="BA15" s="144">
        <f t="shared" si="12"/>
        <v>332</v>
      </c>
      <c r="BB15" s="190"/>
      <c r="BC15" s="190">
        <f>+BC25</f>
        <v>0</v>
      </c>
      <c r="BD15" s="190">
        <f>+BD25</f>
        <v>0</v>
      </c>
      <c r="BE15" s="144">
        <f t="shared" si="13"/>
        <v>0</v>
      </c>
    </row>
    <row r="16" spans="1:59" s="4" customFormat="1" ht="14.25" customHeight="1" x14ac:dyDescent="0.25">
      <c r="A16" s="4" t="s">
        <v>87</v>
      </c>
      <c r="B16" s="111">
        <f>+B26+B36</f>
        <v>652</v>
      </c>
      <c r="C16" s="111">
        <f>+C26+C36</f>
        <v>383</v>
      </c>
      <c r="D16" s="111">
        <f>+D26+D36</f>
        <v>269</v>
      </c>
      <c r="E16" s="111"/>
      <c r="F16" s="111">
        <f>+F26+F36</f>
        <v>171</v>
      </c>
      <c r="G16" s="111">
        <f>+G26+G36</f>
        <v>108</v>
      </c>
      <c r="H16" s="111">
        <f>+H26+H36</f>
        <v>63</v>
      </c>
      <c r="I16" s="111"/>
      <c r="J16" s="111">
        <f>+J26+J36</f>
        <v>196</v>
      </c>
      <c r="K16" s="111">
        <f>+K26+K36</f>
        <v>117</v>
      </c>
      <c r="L16" s="111">
        <f>+L26+L36</f>
        <v>79</v>
      </c>
      <c r="M16" s="111"/>
      <c r="N16" s="111">
        <f>+N26+N36</f>
        <v>129</v>
      </c>
      <c r="O16" s="111">
        <f>+O26+O36</f>
        <v>69</v>
      </c>
      <c r="P16" s="111">
        <f>+P26+P36</f>
        <v>60</v>
      </c>
      <c r="Q16" s="111"/>
      <c r="R16" s="111">
        <f>+R26+R36</f>
        <v>90</v>
      </c>
      <c r="S16" s="111">
        <f>+S26+S36</f>
        <v>49</v>
      </c>
      <c r="T16" s="111">
        <f>+T26+T36</f>
        <v>41</v>
      </c>
      <c r="U16" s="111"/>
      <c r="V16" s="111">
        <f>+V26+V36</f>
        <v>66</v>
      </c>
      <c r="W16" s="111">
        <f>+W26+W36</f>
        <v>40</v>
      </c>
      <c r="X16" s="111">
        <f>+X26+X36</f>
        <v>26</v>
      </c>
      <c r="Y16" s="111"/>
      <c r="Z16" s="291">
        <v>0</v>
      </c>
      <c r="AA16" s="291">
        <v>0</v>
      </c>
      <c r="AB16" s="291">
        <v>0</v>
      </c>
      <c r="AD16" s="145" t="s">
        <v>88</v>
      </c>
      <c r="AE16" s="190">
        <f>+AE26+AE36</f>
        <v>3785</v>
      </c>
      <c r="AF16" s="190">
        <f>+AF26+AF36</f>
        <v>1874</v>
      </c>
      <c r="AG16" s="190">
        <f>+AG26+AG36</f>
        <v>1911</v>
      </c>
      <c r="AH16" s="190"/>
      <c r="AI16" s="190">
        <f>+AI26+AI36</f>
        <v>867</v>
      </c>
      <c r="AJ16" s="190">
        <f>+AJ26+AJ36</f>
        <v>495</v>
      </c>
      <c r="AK16" s="144">
        <f t="shared" si="8"/>
        <v>372</v>
      </c>
      <c r="AL16" s="190"/>
      <c r="AM16" s="190">
        <f>+AM26+AM36</f>
        <v>766</v>
      </c>
      <c r="AN16" s="190">
        <f>+AN26+AN36</f>
        <v>411</v>
      </c>
      <c r="AO16" s="144">
        <f t="shared" si="9"/>
        <v>355</v>
      </c>
      <c r="AP16" s="190"/>
      <c r="AQ16" s="190">
        <f>+AQ26+AQ36</f>
        <v>662</v>
      </c>
      <c r="AR16" s="190">
        <f>+AR26+AR36</f>
        <v>294</v>
      </c>
      <c r="AS16" s="144">
        <f t="shared" si="10"/>
        <v>368</v>
      </c>
      <c r="AT16" s="190"/>
      <c r="AU16" s="190">
        <f>+AU26+AU36</f>
        <v>845</v>
      </c>
      <c r="AV16" s="190">
        <f>+AV26+AV36</f>
        <v>388</v>
      </c>
      <c r="AW16" s="144">
        <f t="shared" si="11"/>
        <v>457</v>
      </c>
      <c r="AX16" s="190"/>
      <c r="AY16" s="190">
        <f>+AY26+AY36</f>
        <v>645</v>
      </c>
      <c r="AZ16" s="190">
        <f>+AZ26+AZ36</f>
        <v>286</v>
      </c>
      <c r="BA16" s="144">
        <f t="shared" si="12"/>
        <v>359</v>
      </c>
      <c r="BB16" s="190"/>
      <c r="BC16" s="190">
        <f>+BC26+BC36</f>
        <v>0</v>
      </c>
      <c r="BD16" s="190">
        <f>+BD26+BD36</f>
        <v>0</v>
      </c>
      <c r="BE16" s="144">
        <f t="shared" si="13"/>
        <v>0</v>
      </c>
    </row>
    <row r="17" spans="1:57" s="4" customFormat="1" ht="14.25" customHeight="1" x14ac:dyDescent="0.25">
      <c r="A17" s="4" t="s">
        <v>89</v>
      </c>
      <c r="B17" s="111">
        <f>+B27</f>
        <v>443</v>
      </c>
      <c r="C17" s="111">
        <f>+C27</f>
        <v>259</v>
      </c>
      <c r="D17" s="111">
        <f>+D27</f>
        <v>184</v>
      </c>
      <c r="E17" s="111"/>
      <c r="F17" s="111">
        <f>+F27</f>
        <v>94</v>
      </c>
      <c r="G17" s="111">
        <f>+G27</f>
        <v>54</v>
      </c>
      <c r="H17" s="111">
        <f>+H27</f>
        <v>40</v>
      </c>
      <c r="I17" s="111"/>
      <c r="J17" s="111">
        <f>+J27</f>
        <v>98</v>
      </c>
      <c r="K17" s="111">
        <f>+K27</f>
        <v>67</v>
      </c>
      <c r="L17" s="111">
        <f>+L27</f>
        <v>31</v>
      </c>
      <c r="M17" s="111"/>
      <c r="N17" s="111">
        <f>+N27</f>
        <v>69</v>
      </c>
      <c r="O17" s="111">
        <f>+O27</f>
        <v>40</v>
      </c>
      <c r="P17" s="111">
        <f>+P27</f>
        <v>29</v>
      </c>
      <c r="Q17" s="111"/>
      <c r="R17" s="111">
        <f>+R27</f>
        <v>125</v>
      </c>
      <c r="S17" s="111">
        <f>+S27</f>
        <v>66</v>
      </c>
      <c r="T17" s="111">
        <f>+T27</f>
        <v>59</v>
      </c>
      <c r="U17" s="111"/>
      <c r="V17" s="111">
        <f>+V27</f>
        <v>57</v>
      </c>
      <c r="W17" s="111">
        <f>+W27</f>
        <v>32</v>
      </c>
      <c r="X17" s="111">
        <f>+X27</f>
        <v>25</v>
      </c>
      <c r="Y17" s="111"/>
      <c r="Z17" s="291">
        <v>0</v>
      </c>
      <c r="AA17" s="291">
        <v>0</v>
      </c>
      <c r="AB17" s="291">
        <v>0</v>
      </c>
      <c r="AD17" s="145" t="s">
        <v>90</v>
      </c>
      <c r="AE17" s="190">
        <f>+AE27</f>
        <v>3134</v>
      </c>
      <c r="AF17" s="190">
        <f>+AF27</f>
        <v>1606</v>
      </c>
      <c r="AG17" s="190">
        <f>+AG27</f>
        <v>1528</v>
      </c>
      <c r="AH17" s="190"/>
      <c r="AI17" s="190">
        <f>+AI27</f>
        <v>564</v>
      </c>
      <c r="AJ17" s="190">
        <f>+AJ27</f>
        <v>330</v>
      </c>
      <c r="AK17" s="144">
        <f t="shared" si="8"/>
        <v>234</v>
      </c>
      <c r="AL17" s="190"/>
      <c r="AM17" s="190">
        <f>+AM27</f>
        <v>607</v>
      </c>
      <c r="AN17" s="190">
        <f>+AN27</f>
        <v>311</v>
      </c>
      <c r="AO17" s="144">
        <f t="shared" si="9"/>
        <v>296</v>
      </c>
      <c r="AP17" s="190"/>
      <c r="AQ17" s="190">
        <f>+AQ27</f>
        <v>513</v>
      </c>
      <c r="AR17" s="190">
        <f>+AR27</f>
        <v>265</v>
      </c>
      <c r="AS17" s="144">
        <f t="shared" si="10"/>
        <v>248</v>
      </c>
      <c r="AT17" s="190"/>
      <c r="AU17" s="190">
        <f>+AU27</f>
        <v>770</v>
      </c>
      <c r="AV17" s="190">
        <f>+AV27</f>
        <v>373</v>
      </c>
      <c r="AW17" s="144">
        <f t="shared" si="11"/>
        <v>397</v>
      </c>
      <c r="AX17" s="190"/>
      <c r="AY17" s="190">
        <f>+AY27</f>
        <v>680</v>
      </c>
      <c r="AZ17" s="190">
        <f>+AZ27</f>
        <v>327</v>
      </c>
      <c r="BA17" s="144">
        <f t="shared" si="12"/>
        <v>353</v>
      </c>
      <c r="BB17" s="190"/>
      <c r="BC17" s="190">
        <f>+BC27</f>
        <v>0</v>
      </c>
      <c r="BD17" s="190">
        <f>+BD27</f>
        <v>0</v>
      </c>
      <c r="BE17" s="144">
        <f t="shared" si="13"/>
        <v>0</v>
      </c>
    </row>
    <row r="18" spans="1:57" s="4" customFormat="1" ht="14.25" customHeight="1" x14ac:dyDescent="0.25">
      <c r="A18" s="4" t="s">
        <v>91</v>
      </c>
      <c r="B18" s="111">
        <f t="shared" ref="B18:D19" si="14">+B28+B38</f>
        <v>1183</v>
      </c>
      <c r="C18" s="111">
        <f t="shared" si="14"/>
        <v>741</v>
      </c>
      <c r="D18" s="111">
        <f t="shared" si="14"/>
        <v>442</v>
      </c>
      <c r="E18" s="111"/>
      <c r="F18" s="111">
        <f t="shared" ref="F18:H19" si="15">+F28+F38</f>
        <v>268</v>
      </c>
      <c r="G18" s="111">
        <f t="shared" si="15"/>
        <v>180</v>
      </c>
      <c r="H18" s="111">
        <f t="shared" si="15"/>
        <v>88</v>
      </c>
      <c r="I18" s="111"/>
      <c r="J18" s="111">
        <f t="shared" ref="J18:L19" si="16">+J28+J38</f>
        <v>286</v>
      </c>
      <c r="K18" s="111">
        <f t="shared" si="16"/>
        <v>180</v>
      </c>
      <c r="L18" s="111">
        <f t="shared" si="16"/>
        <v>106</v>
      </c>
      <c r="M18" s="111"/>
      <c r="N18" s="111">
        <f t="shared" ref="N18:P19" si="17">+N28+N38</f>
        <v>235</v>
      </c>
      <c r="O18" s="111">
        <f t="shared" si="17"/>
        <v>155</v>
      </c>
      <c r="P18" s="111">
        <f t="shared" si="17"/>
        <v>80</v>
      </c>
      <c r="Q18" s="111"/>
      <c r="R18" s="111">
        <f t="shared" ref="R18:T19" si="18">+R28+R38</f>
        <v>264</v>
      </c>
      <c r="S18" s="111">
        <f t="shared" si="18"/>
        <v>150</v>
      </c>
      <c r="T18" s="111">
        <f t="shared" si="18"/>
        <v>114</v>
      </c>
      <c r="U18" s="111"/>
      <c r="V18" s="111">
        <f t="shared" ref="V18:X19" si="19">+V28+V38</f>
        <v>130</v>
      </c>
      <c r="W18" s="111">
        <f t="shared" si="19"/>
        <v>76</v>
      </c>
      <c r="X18" s="111">
        <f t="shared" si="19"/>
        <v>54</v>
      </c>
      <c r="Y18" s="111"/>
      <c r="Z18" s="291">
        <v>0</v>
      </c>
      <c r="AA18" s="291">
        <v>0</v>
      </c>
      <c r="AB18" s="291">
        <v>0</v>
      </c>
      <c r="AD18" s="189" t="s">
        <v>92</v>
      </c>
      <c r="AE18" s="190">
        <f t="shared" ref="AE18:AG19" si="20">+AE28+AE38</f>
        <v>7511</v>
      </c>
      <c r="AF18" s="190">
        <f t="shared" si="20"/>
        <v>3945</v>
      </c>
      <c r="AG18" s="190">
        <f t="shared" si="20"/>
        <v>3566</v>
      </c>
      <c r="AH18" s="190"/>
      <c r="AI18" s="190">
        <f>+AI28+AI38</f>
        <v>1405</v>
      </c>
      <c r="AJ18" s="190">
        <f>+AJ28+AJ38</f>
        <v>866</v>
      </c>
      <c r="AK18" s="144">
        <f t="shared" si="8"/>
        <v>539</v>
      </c>
      <c r="AL18" s="190"/>
      <c r="AM18" s="190">
        <f>+AM28+AM38</f>
        <v>1357</v>
      </c>
      <c r="AN18" s="190">
        <f>+AN28+AN38</f>
        <v>743</v>
      </c>
      <c r="AO18" s="144">
        <f t="shared" si="9"/>
        <v>614</v>
      </c>
      <c r="AP18" s="190"/>
      <c r="AQ18" s="190">
        <f>+AQ28+AQ38</f>
        <v>1435</v>
      </c>
      <c r="AR18" s="190">
        <f>+AR28+AR38</f>
        <v>803</v>
      </c>
      <c r="AS18" s="144">
        <f t="shared" si="10"/>
        <v>632</v>
      </c>
      <c r="AT18" s="190"/>
      <c r="AU18" s="190">
        <f>+AU28+AU38</f>
        <v>1828</v>
      </c>
      <c r="AV18" s="190">
        <f>+AV28+AV38</f>
        <v>876</v>
      </c>
      <c r="AW18" s="144">
        <f t="shared" si="11"/>
        <v>952</v>
      </c>
      <c r="AX18" s="190"/>
      <c r="AY18" s="190">
        <f>+AY28+AY38</f>
        <v>1486</v>
      </c>
      <c r="AZ18" s="190">
        <f>+AZ28+AZ38</f>
        <v>657</v>
      </c>
      <c r="BA18" s="144">
        <f t="shared" si="12"/>
        <v>829</v>
      </c>
      <c r="BB18" s="190"/>
      <c r="BC18" s="190">
        <f>+BC28+BC38</f>
        <v>0</v>
      </c>
      <c r="BD18" s="190">
        <f>+BD28+BD38</f>
        <v>0</v>
      </c>
      <c r="BE18" s="144">
        <f t="shared" si="13"/>
        <v>0</v>
      </c>
    </row>
    <row r="19" spans="1:57" s="4" customFormat="1" ht="14.25" customHeight="1" x14ac:dyDescent="0.25">
      <c r="A19" s="4" t="s">
        <v>93</v>
      </c>
      <c r="B19" s="111">
        <f t="shared" si="14"/>
        <v>674</v>
      </c>
      <c r="C19" s="111">
        <f t="shared" si="14"/>
        <v>405</v>
      </c>
      <c r="D19" s="111">
        <f t="shared" si="14"/>
        <v>269</v>
      </c>
      <c r="E19" s="111"/>
      <c r="F19" s="111">
        <f t="shared" si="15"/>
        <v>112</v>
      </c>
      <c r="G19" s="111">
        <f t="shared" si="15"/>
        <v>71</v>
      </c>
      <c r="H19" s="111">
        <f t="shared" si="15"/>
        <v>41</v>
      </c>
      <c r="I19" s="111"/>
      <c r="J19" s="111">
        <f t="shared" si="16"/>
        <v>151</v>
      </c>
      <c r="K19" s="111">
        <f t="shared" si="16"/>
        <v>99</v>
      </c>
      <c r="L19" s="111">
        <f t="shared" si="16"/>
        <v>52</v>
      </c>
      <c r="M19" s="111"/>
      <c r="N19" s="111">
        <f t="shared" si="17"/>
        <v>167</v>
      </c>
      <c r="O19" s="111">
        <f t="shared" si="17"/>
        <v>110</v>
      </c>
      <c r="P19" s="111">
        <f t="shared" si="17"/>
        <v>57</v>
      </c>
      <c r="Q19" s="111"/>
      <c r="R19" s="111">
        <f t="shared" si="18"/>
        <v>158</v>
      </c>
      <c r="S19" s="111">
        <f t="shared" si="18"/>
        <v>93</v>
      </c>
      <c r="T19" s="111">
        <f t="shared" si="18"/>
        <v>65</v>
      </c>
      <c r="U19" s="111"/>
      <c r="V19" s="111">
        <f t="shared" si="19"/>
        <v>86</v>
      </c>
      <c r="W19" s="111">
        <f t="shared" si="19"/>
        <v>32</v>
      </c>
      <c r="X19" s="111">
        <f t="shared" si="19"/>
        <v>54</v>
      </c>
      <c r="Y19" s="111"/>
      <c r="Z19" s="291">
        <v>0</v>
      </c>
      <c r="AA19" s="291">
        <v>0</v>
      </c>
      <c r="AB19" s="291">
        <v>0</v>
      </c>
      <c r="AD19" s="145" t="s">
        <v>94</v>
      </c>
      <c r="AE19" s="190">
        <f t="shared" si="20"/>
        <v>4822</v>
      </c>
      <c r="AF19" s="190">
        <f t="shared" si="20"/>
        <v>2387</v>
      </c>
      <c r="AG19" s="190">
        <f t="shared" si="20"/>
        <v>2435</v>
      </c>
      <c r="AH19" s="190"/>
      <c r="AI19" s="190">
        <f>+AI29+AI39</f>
        <v>836</v>
      </c>
      <c r="AJ19" s="190">
        <f>+AJ29+AJ39</f>
        <v>476</v>
      </c>
      <c r="AK19" s="144">
        <f t="shared" si="8"/>
        <v>360</v>
      </c>
      <c r="AL19" s="190"/>
      <c r="AM19" s="190">
        <f>+AM29+AM39</f>
        <v>907</v>
      </c>
      <c r="AN19" s="190">
        <f>+AN29+AN39</f>
        <v>468</v>
      </c>
      <c r="AO19" s="144">
        <f t="shared" si="9"/>
        <v>439</v>
      </c>
      <c r="AP19" s="190"/>
      <c r="AQ19" s="190">
        <f>+AQ29+AQ39</f>
        <v>821</v>
      </c>
      <c r="AR19" s="190">
        <f>+AR29+AR39</f>
        <v>431</v>
      </c>
      <c r="AS19" s="144">
        <f t="shared" si="10"/>
        <v>390</v>
      </c>
      <c r="AT19" s="190"/>
      <c r="AU19" s="190">
        <f>+AU29+AU39</f>
        <v>1207</v>
      </c>
      <c r="AV19" s="190">
        <f>+AV29+AV39</f>
        <v>586</v>
      </c>
      <c r="AW19" s="144">
        <f t="shared" si="11"/>
        <v>621</v>
      </c>
      <c r="AX19" s="190"/>
      <c r="AY19" s="190">
        <f>+AY29+AY39</f>
        <v>1051</v>
      </c>
      <c r="AZ19" s="190">
        <f>+AZ29+AZ39</f>
        <v>426</v>
      </c>
      <c r="BA19" s="144">
        <f t="shared" si="12"/>
        <v>625</v>
      </c>
      <c r="BB19" s="190"/>
      <c r="BC19" s="190">
        <f>+BC29+BC39</f>
        <v>0</v>
      </c>
      <c r="BD19" s="190">
        <f>+BD29+BD39</f>
        <v>0</v>
      </c>
      <c r="BE19" s="144">
        <f t="shared" si="13"/>
        <v>0</v>
      </c>
    </row>
    <row r="20" spans="1:57" s="4" customFormat="1" ht="14.25" customHeight="1" x14ac:dyDescent="0.25"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291"/>
      <c r="AA20" s="291"/>
      <c r="AB20" s="291"/>
      <c r="AD20" s="187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</row>
    <row r="21" spans="1:57" s="8" customFormat="1" ht="14.25" customHeight="1" x14ac:dyDescent="0.25">
      <c r="A21" s="8" t="s">
        <v>39</v>
      </c>
      <c r="B21" s="113">
        <f>SUM(B23:B29)</f>
        <v>5688</v>
      </c>
      <c r="C21" s="113">
        <f t="shared" ref="C21:D21" si="21">SUM(C23:C29)</f>
        <v>3377</v>
      </c>
      <c r="D21" s="113">
        <f t="shared" si="21"/>
        <v>2311</v>
      </c>
      <c r="E21" s="113"/>
      <c r="F21" s="113">
        <f>SUM(F23:F29)</f>
        <v>1367</v>
      </c>
      <c r="G21" s="113">
        <f t="shared" ref="G21:H21" si="22">SUM(G23:G29)</f>
        <v>875</v>
      </c>
      <c r="H21" s="113">
        <f t="shared" si="22"/>
        <v>492</v>
      </c>
      <c r="I21" s="113"/>
      <c r="J21" s="113">
        <f>SUM(J23:J29)</f>
        <v>1421</v>
      </c>
      <c r="K21" s="113">
        <f t="shared" ref="K21:L21" si="23">SUM(K23:K29)</f>
        <v>854</v>
      </c>
      <c r="L21" s="113">
        <f t="shared" si="23"/>
        <v>567</v>
      </c>
      <c r="M21" s="113"/>
      <c r="N21" s="113">
        <f>SUM(N23:N29)</f>
        <v>1170</v>
      </c>
      <c r="O21" s="113">
        <f t="shared" ref="O21:P21" si="24">SUM(O23:O29)</f>
        <v>707</v>
      </c>
      <c r="P21" s="113">
        <f t="shared" si="24"/>
        <v>463</v>
      </c>
      <c r="Q21" s="113"/>
      <c r="R21" s="113">
        <f>SUM(R23:R29)</f>
        <v>1161</v>
      </c>
      <c r="S21" s="113">
        <f t="shared" ref="S21:T21" si="25">SUM(S23:S29)</f>
        <v>653</v>
      </c>
      <c r="T21" s="113">
        <f t="shared" si="25"/>
        <v>508</v>
      </c>
      <c r="U21" s="113"/>
      <c r="V21" s="113">
        <f>SUM(V23:V29)</f>
        <v>569</v>
      </c>
      <c r="W21" s="113">
        <f t="shared" ref="W21:X21" si="26">SUM(W23:W29)</f>
        <v>288</v>
      </c>
      <c r="X21" s="113">
        <f t="shared" si="26"/>
        <v>281</v>
      </c>
      <c r="Y21" s="113"/>
      <c r="Z21" s="292">
        <f>SUM(Z23:Z29)</f>
        <v>0</v>
      </c>
      <c r="AA21" s="292">
        <f t="shared" ref="AA21:AB21" si="27">SUM(AA23:AA29)</f>
        <v>0</v>
      </c>
      <c r="AB21" s="292">
        <f t="shared" si="27"/>
        <v>0</v>
      </c>
      <c r="AD21" s="185" t="s">
        <v>39</v>
      </c>
      <c r="AE21" s="190">
        <f>SUM(AE23:AE29)</f>
        <v>29431</v>
      </c>
      <c r="AF21" s="190">
        <f t="shared" ref="AF21:BD21" si="28">SUM(AF23:AF29)</f>
        <v>15053</v>
      </c>
      <c r="AG21" s="190">
        <f t="shared" si="28"/>
        <v>14378</v>
      </c>
      <c r="AH21" s="190"/>
      <c r="AI21" s="190">
        <f t="shared" si="28"/>
        <v>6152</v>
      </c>
      <c r="AJ21" s="190">
        <f t="shared" si="28"/>
        <v>3544</v>
      </c>
      <c r="AK21" s="144">
        <f>+AI21-AJ21</f>
        <v>2608</v>
      </c>
      <c r="AL21" s="190"/>
      <c r="AM21" s="190">
        <f t="shared" si="28"/>
        <v>5932</v>
      </c>
      <c r="AN21" s="190">
        <f t="shared" si="28"/>
        <v>3146</v>
      </c>
      <c r="AO21" s="144">
        <f>+AM21-AN21</f>
        <v>2786</v>
      </c>
      <c r="AP21" s="190"/>
      <c r="AQ21" s="190">
        <f t="shared" si="28"/>
        <v>5454</v>
      </c>
      <c r="AR21" s="190">
        <f t="shared" si="28"/>
        <v>2819</v>
      </c>
      <c r="AS21" s="144">
        <f>+AQ21-AR21</f>
        <v>2635</v>
      </c>
      <c r="AT21" s="190"/>
      <c r="AU21" s="190">
        <f t="shared" si="28"/>
        <v>6638</v>
      </c>
      <c r="AV21" s="190">
        <f t="shared" si="28"/>
        <v>3237</v>
      </c>
      <c r="AW21" s="144">
        <f>+AU21-AV21</f>
        <v>3401</v>
      </c>
      <c r="AX21" s="190"/>
      <c r="AY21" s="190">
        <f t="shared" si="28"/>
        <v>5255</v>
      </c>
      <c r="AZ21" s="190">
        <f t="shared" si="28"/>
        <v>2307</v>
      </c>
      <c r="BA21" s="144">
        <f>+AY21-AZ21</f>
        <v>2948</v>
      </c>
      <c r="BB21" s="190"/>
      <c r="BC21" s="190">
        <f t="shared" si="28"/>
        <v>0</v>
      </c>
      <c r="BD21" s="190">
        <f t="shared" si="28"/>
        <v>0</v>
      </c>
      <c r="BE21" s="144">
        <f>+BC21-BD21</f>
        <v>0</v>
      </c>
    </row>
    <row r="22" spans="1:57" s="4" customFormat="1" ht="6" customHeight="1" x14ac:dyDescent="0.25">
      <c r="A22" s="26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84"/>
      <c r="AA22" s="84"/>
      <c r="AB22" s="84"/>
      <c r="AD22" s="187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</row>
    <row r="23" spans="1:57" s="4" customFormat="1" ht="14.25" customHeight="1" x14ac:dyDescent="0.25">
      <c r="A23" s="4" t="s">
        <v>81</v>
      </c>
      <c r="B23" s="23">
        <v>1757</v>
      </c>
      <c r="C23" s="23">
        <v>1031</v>
      </c>
      <c r="D23" s="23">
        <v>726</v>
      </c>
      <c r="E23" s="23"/>
      <c r="F23" s="23">
        <v>406</v>
      </c>
      <c r="G23" s="23">
        <v>271</v>
      </c>
      <c r="H23" s="241">
        <f>+F23-G23</f>
        <v>135</v>
      </c>
      <c r="I23" s="23"/>
      <c r="J23" s="23">
        <v>450</v>
      </c>
      <c r="K23" s="23">
        <v>280</v>
      </c>
      <c r="L23" s="241">
        <f>+J23-K23</f>
        <v>170</v>
      </c>
      <c r="M23" s="23"/>
      <c r="N23" s="23">
        <v>350</v>
      </c>
      <c r="O23" s="23">
        <v>201</v>
      </c>
      <c r="P23" s="241">
        <f>+N23-O23</f>
        <v>149</v>
      </c>
      <c r="Q23" s="23"/>
      <c r="R23" s="23">
        <v>362</v>
      </c>
      <c r="S23" s="23">
        <v>192</v>
      </c>
      <c r="T23" s="241">
        <f>+R23-S23</f>
        <v>170</v>
      </c>
      <c r="U23" s="23"/>
      <c r="V23" s="23">
        <v>189</v>
      </c>
      <c r="W23" s="23">
        <v>87</v>
      </c>
      <c r="X23" s="241">
        <f>+V23-W23</f>
        <v>102</v>
      </c>
      <c r="Y23" s="23"/>
      <c r="Z23" s="84">
        <v>0</v>
      </c>
      <c r="AA23" s="84">
        <v>0</v>
      </c>
      <c r="AB23" s="279">
        <f>+Z23-AA23</f>
        <v>0</v>
      </c>
      <c r="AD23" s="186" t="s">
        <v>82</v>
      </c>
      <c r="AE23" s="146">
        <v>6062</v>
      </c>
      <c r="AF23" s="146">
        <v>3148</v>
      </c>
      <c r="AG23" s="146">
        <v>2914</v>
      </c>
      <c r="AH23" s="146"/>
      <c r="AI23" s="146">
        <v>1260</v>
      </c>
      <c r="AJ23" s="146">
        <v>726</v>
      </c>
      <c r="AK23" s="144">
        <f>+AI23-AJ23</f>
        <v>534</v>
      </c>
      <c r="AL23" s="146"/>
      <c r="AM23" s="146">
        <v>1221</v>
      </c>
      <c r="AN23" s="146">
        <v>688</v>
      </c>
      <c r="AO23" s="144">
        <f>+AM23-AN23</f>
        <v>533</v>
      </c>
      <c r="AP23" s="146"/>
      <c r="AQ23" s="146">
        <v>1201</v>
      </c>
      <c r="AR23" s="146">
        <v>598</v>
      </c>
      <c r="AS23" s="144">
        <f>+AQ23-AR23</f>
        <v>603</v>
      </c>
      <c r="AT23" s="146"/>
      <c r="AU23" s="146">
        <v>1422</v>
      </c>
      <c r="AV23" s="146">
        <v>724</v>
      </c>
      <c r="AW23" s="144">
        <f>+AU23-AV23</f>
        <v>698</v>
      </c>
      <c r="AX23" s="146"/>
      <c r="AY23" s="146">
        <v>958</v>
      </c>
      <c r="AZ23" s="146">
        <v>412</v>
      </c>
      <c r="BA23" s="144">
        <f>+AY23-AZ23</f>
        <v>546</v>
      </c>
      <c r="BB23" s="146"/>
      <c r="BC23" s="146">
        <v>0</v>
      </c>
      <c r="BD23" s="146">
        <v>0</v>
      </c>
      <c r="BE23" s="144">
        <f>+BC23-BD23</f>
        <v>0</v>
      </c>
    </row>
    <row r="24" spans="1:57" s="4" customFormat="1" ht="14.25" customHeight="1" x14ac:dyDescent="0.25">
      <c r="A24" s="4" t="s">
        <v>83</v>
      </c>
      <c r="B24" s="23">
        <v>929</v>
      </c>
      <c r="C24" s="23">
        <v>560</v>
      </c>
      <c r="D24" s="23">
        <v>369</v>
      </c>
      <c r="E24" s="23"/>
      <c r="F24" s="23">
        <v>295</v>
      </c>
      <c r="G24" s="23">
        <v>177</v>
      </c>
      <c r="H24" s="241">
        <f t="shared" ref="H24:H29" si="29">+F24-G24</f>
        <v>118</v>
      </c>
      <c r="I24" s="23"/>
      <c r="J24" s="23">
        <v>225</v>
      </c>
      <c r="K24" s="23">
        <v>121</v>
      </c>
      <c r="L24" s="241">
        <f t="shared" ref="L24:L29" si="30">+J24-K24</f>
        <v>104</v>
      </c>
      <c r="M24" s="23"/>
      <c r="N24" s="23">
        <v>218</v>
      </c>
      <c r="O24" s="23">
        <v>143</v>
      </c>
      <c r="P24" s="241">
        <f t="shared" ref="P24:P29" si="31">+N24-O24</f>
        <v>75</v>
      </c>
      <c r="Q24" s="23"/>
      <c r="R24" s="23">
        <v>139</v>
      </c>
      <c r="S24" s="23">
        <v>90</v>
      </c>
      <c r="T24" s="241">
        <f t="shared" ref="T24:T29" si="32">+R24-S24</f>
        <v>49</v>
      </c>
      <c r="U24" s="23"/>
      <c r="V24" s="23">
        <v>52</v>
      </c>
      <c r="W24" s="23">
        <v>29</v>
      </c>
      <c r="X24" s="241">
        <f t="shared" ref="X24:X29" si="33">+V24-W24</f>
        <v>23</v>
      </c>
      <c r="Y24" s="23"/>
      <c r="Z24" s="84">
        <v>0</v>
      </c>
      <c r="AA24" s="84">
        <v>0</v>
      </c>
      <c r="AB24" s="279">
        <f t="shared" ref="AB24:AB29" si="34">+Z24-AA24</f>
        <v>0</v>
      </c>
      <c r="AD24" s="145" t="s">
        <v>84</v>
      </c>
      <c r="AE24" s="146">
        <v>3954</v>
      </c>
      <c r="AF24" s="146">
        <v>2064</v>
      </c>
      <c r="AG24" s="146">
        <v>1890</v>
      </c>
      <c r="AH24" s="146"/>
      <c r="AI24" s="146">
        <v>977</v>
      </c>
      <c r="AJ24" s="146">
        <v>531</v>
      </c>
      <c r="AK24" s="144">
        <f t="shared" ref="AK24:AK29" si="35">+AI24-AJ24</f>
        <v>446</v>
      </c>
      <c r="AL24" s="146"/>
      <c r="AM24" s="146">
        <v>889</v>
      </c>
      <c r="AN24" s="146">
        <v>467</v>
      </c>
      <c r="AO24" s="144">
        <f t="shared" ref="AO24:AO29" si="36">+AM24-AN24</f>
        <v>422</v>
      </c>
      <c r="AP24" s="146"/>
      <c r="AQ24" s="146">
        <v>796</v>
      </c>
      <c r="AR24" s="146">
        <v>425</v>
      </c>
      <c r="AS24" s="144">
        <f t="shared" ref="AS24:AS29" si="37">+AQ24-AR24</f>
        <v>371</v>
      </c>
      <c r="AT24" s="146"/>
      <c r="AU24" s="146">
        <v>740</v>
      </c>
      <c r="AV24" s="146">
        <v>374</v>
      </c>
      <c r="AW24" s="144">
        <f t="shared" ref="AW24:AW29" si="38">+AU24-AV24</f>
        <v>366</v>
      </c>
      <c r="AX24" s="146"/>
      <c r="AY24" s="146">
        <v>552</v>
      </c>
      <c r="AZ24" s="146">
        <v>267</v>
      </c>
      <c r="BA24" s="144">
        <f t="shared" ref="BA24:BA29" si="39">+AY24-AZ24</f>
        <v>285</v>
      </c>
      <c r="BB24" s="146"/>
      <c r="BC24" s="146">
        <v>0</v>
      </c>
      <c r="BD24" s="146">
        <v>0</v>
      </c>
      <c r="BE24" s="144">
        <f t="shared" ref="BE24:BE29" si="40">+BC24-BD24</f>
        <v>0</v>
      </c>
    </row>
    <row r="25" spans="1:57" s="4" customFormat="1" ht="14.25" customHeight="1" x14ac:dyDescent="0.25">
      <c r="A25" s="4" t="s">
        <v>85</v>
      </c>
      <c r="B25" s="23">
        <v>534</v>
      </c>
      <c r="C25" s="23">
        <v>314</v>
      </c>
      <c r="D25" s="23">
        <v>220</v>
      </c>
      <c r="E25" s="23"/>
      <c r="F25" s="23">
        <v>147</v>
      </c>
      <c r="G25" s="23">
        <v>95</v>
      </c>
      <c r="H25" s="241">
        <f t="shared" si="29"/>
        <v>52</v>
      </c>
      <c r="I25" s="23"/>
      <c r="J25" s="23">
        <v>124</v>
      </c>
      <c r="K25" s="23">
        <v>69</v>
      </c>
      <c r="L25" s="241">
        <f t="shared" si="30"/>
        <v>55</v>
      </c>
      <c r="M25" s="23"/>
      <c r="N25" s="23">
        <v>91</v>
      </c>
      <c r="O25" s="23">
        <v>48</v>
      </c>
      <c r="P25" s="241">
        <f t="shared" si="31"/>
        <v>43</v>
      </c>
      <c r="Q25" s="23"/>
      <c r="R25" s="23">
        <v>116</v>
      </c>
      <c r="S25" s="23">
        <v>69</v>
      </c>
      <c r="T25" s="241">
        <f t="shared" si="32"/>
        <v>47</v>
      </c>
      <c r="U25" s="23"/>
      <c r="V25" s="23">
        <v>56</v>
      </c>
      <c r="W25" s="23">
        <v>33</v>
      </c>
      <c r="X25" s="241">
        <f t="shared" si="33"/>
        <v>23</v>
      </c>
      <c r="Y25" s="23"/>
      <c r="Z25" s="84">
        <v>0</v>
      </c>
      <c r="AA25" s="84">
        <v>0</v>
      </c>
      <c r="AB25" s="279">
        <f t="shared" si="34"/>
        <v>0</v>
      </c>
      <c r="AD25" s="145" t="s">
        <v>86</v>
      </c>
      <c r="AE25" s="146">
        <v>3831</v>
      </c>
      <c r="AF25" s="146">
        <v>1982</v>
      </c>
      <c r="AG25" s="146">
        <v>1849</v>
      </c>
      <c r="AH25" s="146"/>
      <c r="AI25" s="146">
        <v>944</v>
      </c>
      <c r="AJ25" s="146">
        <v>552</v>
      </c>
      <c r="AK25" s="144">
        <f t="shared" si="35"/>
        <v>392</v>
      </c>
      <c r="AL25" s="146"/>
      <c r="AM25" s="146">
        <v>839</v>
      </c>
      <c r="AN25" s="146">
        <v>448</v>
      </c>
      <c r="AO25" s="144">
        <f t="shared" si="36"/>
        <v>391</v>
      </c>
      <c r="AP25" s="146"/>
      <c r="AQ25" s="146">
        <v>691</v>
      </c>
      <c r="AR25" s="146">
        <v>344</v>
      </c>
      <c r="AS25" s="144">
        <f t="shared" si="37"/>
        <v>347</v>
      </c>
      <c r="AT25" s="146"/>
      <c r="AU25" s="146">
        <v>765</v>
      </c>
      <c r="AV25" s="146">
        <v>378</v>
      </c>
      <c r="AW25" s="144">
        <f t="shared" si="38"/>
        <v>387</v>
      </c>
      <c r="AX25" s="146"/>
      <c r="AY25" s="146">
        <v>592</v>
      </c>
      <c r="AZ25" s="146">
        <v>260</v>
      </c>
      <c r="BA25" s="144">
        <f t="shared" si="39"/>
        <v>332</v>
      </c>
      <c r="BB25" s="146"/>
      <c r="BC25" s="146">
        <v>0</v>
      </c>
      <c r="BD25" s="146">
        <v>0</v>
      </c>
      <c r="BE25" s="144">
        <f t="shared" si="40"/>
        <v>0</v>
      </c>
    </row>
    <row r="26" spans="1:57" s="4" customFormat="1" ht="14.25" customHeight="1" x14ac:dyDescent="0.25">
      <c r="A26" s="4" t="s">
        <v>87</v>
      </c>
      <c r="B26" s="23">
        <v>439</v>
      </c>
      <c r="C26" s="23">
        <v>244</v>
      </c>
      <c r="D26" s="23">
        <v>195</v>
      </c>
      <c r="E26" s="23"/>
      <c r="F26" s="23">
        <v>98</v>
      </c>
      <c r="G26" s="23">
        <v>62</v>
      </c>
      <c r="H26" s="241">
        <f t="shared" si="29"/>
        <v>36</v>
      </c>
      <c r="I26" s="23"/>
      <c r="J26" s="23">
        <v>144</v>
      </c>
      <c r="K26" s="23">
        <v>79</v>
      </c>
      <c r="L26" s="241">
        <f t="shared" si="30"/>
        <v>65</v>
      </c>
      <c r="M26" s="23"/>
      <c r="N26" s="23">
        <v>94</v>
      </c>
      <c r="O26" s="23">
        <v>49</v>
      </c>
      <c r="P26" s="241">
        <f t="shared" si="31"/>
        <v>45</v>
      </c>
      <c r="Q26" s="23"/>
      <c r="R26" s="23">
        <v>61</v>
      </c>
      <c r="S26" s="23">
        <v>29</v>
      </c>
      <c r="T26" s="241">
        <f t="shared" si="32"/>
        <v>32</v>
      </c>
      <c r="U26" s="23"/>
      <c r="V26" s="23">
        <v>42</v>
      </c>
      <c r="W26" s="23">
        <v>25</v>
      </c>
      <c r="X26" s="241">
        <f t="shared" si="33"/>
        <v>17</v>
      </c>
      <c r="Y26" s="23"/>
      <c r="Z26" s="84">
        <v>0</v>
      </c>
      <c r="AA26" s="84">
        <v>0</v>
      </c>
      <c r="AB26" s="279">
        <f t="shared" si="34"/>
        <v>0</v>
      </c>
      <c r="AD26" s="145" t="s">
        <v>88</v>
      </c>
      <c r="AE26" s="146">
        <v>2088</v>
      </c>
      <c r="AF26" s="146">
        <v>1013</v>
      </c>
      <c r="AG26" s="146">
        <v>1075</v>
      </c>
      <c r="AH26" s="146"/>
      <c r="AI26" s="146">
        <v>484</v>
      </c>
      <c r="AJ26" s="146">
        <v>266</v>
      </c>
      <c r="AK26" s="144">
        <f t="shared" si="35"/>
        <v>218</v>
      </c>
      <c r="AL26" s="146"/>
      <c r="AM26" s="146">
        <v>436</v>
      </c>
      <c r="AN26" s="146">
        <v>220</v>
      </c>
      <c r="AO26" s="144">
        <f t="shared" si="36"/>
        <v>216</v>
      </c>
      <c r="AP26" s="146"/>
      <c r="AQ26" s="146">
        <v>395</v>
      </c>
      <c r="AR26" s="146">
        <v>181</v>
      </c>
      <c r="AS26" s="144">
        <f t="shared" si="37"/>
        <v>214</v>
      </c>
      <c r="AT26" s="146"/>
      <c r="AU26" s="146">
        <v>424</v>
      </c>
      <c r="AV26" s="146">
        <v>185</v>
      </c>
      <c r="AW26" s="144">
        <f t="shared" si="38"/>
        <v>239</v>
      </c>
      <c r="AX26" s="146"/>
      <c r="AY26" s="146">
        <v>349</v>
      </c>
      <c r="AZ26" s="146">
        <v>161</v>
      </c>
      <c r="BA26" s="144">
        <f t="shared" si="39"/>
        <v>188</v>
      </c>
      <c r="BB26" s="146"/>
      <c r="BC26" s="146">
        <v>0</v>
      </c>
      <c r="BD26" s="146">
        <v>0</v>
      </c>
      <c r="BE26" s="144">
        <f t="shared" si="40"/>
        <v>0</v>
      </c>
    </row>
    <row r="27" spans="1:57" s="4" customFormat="1" ht="14.25" customHeight="1" x14ac:dyDescent="0.25">
      <c r="A27" s="4" t="s">
        <v>89</v>
      </c>
      <c r="B27" s="23">
        <v>443</v>
      </c>
      <c r="C27" s="23">
        <v>259</v>
      </c>
      <c r="D27" s="23">
        <v>184</v>
      </c>
      <c r="E27" s="23"/>
      <c r="F27" s="23">
        <v>94</v>
      </c>
      <c r="G27" s="23">
        <v>54</v>
      </c>
      <c r="H27" s="241">
        <f t="shared" si="29"/>
        <v>40</v>
      </c>
      <c r="I27" s="23"/>
      <c r="J27" s="23">
        <v>98</v>
      </c>
      <c r="K27" s="23">
        <v>67</v>
      </c>
      <c r="L27" s="241">
        <f t="shared" si="30"/>
        <v>31</v>
      </c>
      <c r="M27" s="23"/>
      <c r="N27" s="23">
        <v>69</v>
      </c>
      <c r="O27" s="23">
        <v>40</v>
      </c>
      <c r="P27" s="241">
        <f t="shared" si="31"/>
        <v>29</v>
      </c>
      <c r="Q27" s="23"/>
      <c r="R27" s="23">
        <v>125</v>
      </c>
      <c r="S27" s="23">
        <v>66</v>
      </c>
      <c r="T27" s="241">
        <f t="shared" si="32"/>
        <v>59</v>
      </c>
      <c r="U27" s="23"/>
      <c r="V27" s="23">
        <v>57</v>
      </c>
      <c r="W27" s="23">
        <v>32</v>
      </c>
      <c r="X27" s="241">
        <f t="shared" si="33"/>
        <v>25</v>
      </c>
      <c r="Y27" s="23"/>
      <c r="Z27" s="84">
        <v>0</v>
      </c>
      <c r="AA27" s="84">
        <v>0</v>
      </c>
      <c r="AB27" s="279">
        <f t="shared" si="34"/>
        <v>0</v>
      </c>
      <c r="AD27" s="145" t="s">
        <v>90</v>
      </c>
      <c r="AE27" s="146">
        <v>3134</v>
      </c>
      <c r="AF27" s="146">
        <v>1606</v>
      </c>
      <c r="AG27" s="146">
        <v>1528</v>
      </c>
      <c r="AH27" s="146"/>
      <c r="AI27" s="146">
        <v>564</v>
      </c>
      <c r="AJ27" s="146">
        <v>330</v>
      </c>
      <c r="AK27" s="144">
        <f t="shared" si="35"/>
        <v>234</v>
      </c>
      <c r="AL27" s="146"/>
      <c r="AM27" s="146">
        <v>607</v>
      </c>
      <c r="AN27" s="146">
        <v>311</v>
      </c>
      <c r="AO27" s="144">
        <f t="shared" si="36"/>
        <v>296</v>
      </c>
      <c r="AP27" s="146"/>
      <c r="AQ27" s="146">
        <v>513</v>
      </c>
      <c r="AR27" s="146">
        <v>265</v>
      </c>
      <c r="AS27" s="144">
        <f t="shared" si="37"/>
        <v>248</v>
      </c>
      <c r="AT27" s="146"/>
      <c r="AU27" s="146">
        <v>770</v>
      </c>
      <c r="AV27" s="146">
        <v>373</v>
      </c>
      <c r="AW27" s="144">
        <f t="shared" si="38"/>
        <v>397</v>
      </c>
      <c r="AX27" s="146"/>
      <c r="AY27" s="146">
        <v>680</v>
      </c>
      <c r="AZ27" s="146">
        <v>327</v>
      </c>
      <c r="BA27" s="144">
        <f t="shared" si="39"/>
        <v>353</v>
      </c>
      <c r="BB27" s="146"/>
      <c r="BC27" s="146">
        <v>0</v>
      </c>
      <c r="BD27" s="146">
        <v>0</v>
      </c>
      <c r="BE27" s="144">
        <f t="shared" si="40"/>
        <v>0</v>
      </c>
    </row>
    <row r="28" spans="1:57" s="4" customFormat="1" ht="14.25" customHeight="1" x14ac:dyDescent="0.25">
      <c r="A28" s="4" t="s">
        <v>91</v>
      </c>
      <c r="B28" s="23">
        <v>949</v>
      </c>
      <c r="C28" s="23">
        <v>590</v>
      </c>
      <c r="D28" s="23">
        <v>359</v>
      </c>
      <c r="E28" s="23"/>
      <c r="F28" s="23">
        <v>225</v>
      </c>
      <c r="G28" s="23">
        <v>150</v>
      </c>
      <c r="H28" s="241">
        <f t="shared" si="29"/>
        <v>75</v>
      </c>
      <c r="I28" s="23"/>
      <c r="J28" s="23">
        <v>230</v>
      </c>
      <c r="K28" s="23">
        <v>140</v>
      </c>
      <c r="L28" s="241">
        <f t="shared" si="30"/>
        <v>90</v>
      </c>
      <c r="M28" s="23"/>
      <c r="N28" s="23">
        <v>186</v>
      </c>
      <c r="O28" s="23">
        <v>121</v>
      </c>
      <c r="P28" s="241">
        <f t="shared" si="31"/>
        <v>65</v>
      </c>
      <c r="Q28" s="23"/>
      <c r="R28" s="23">
        <v>209</v>
      </c>
      <c r="S28" s="23">
        <v>121</v>
      </c>
      <c r="T28" s="241">
        <f t="shared" si="32"/>
        <v>88</v>
      </c>
      <c r="U28" s="23"/>
      <c r="V28" s="23">
        <v>99</v>
      </c>
      <c r="W28" s="23">
        <v>58</v>
      </c>
      <c r="X28" s="241">
        <f t="shared" si="33"/>
        <v>41</v>
      </c>
      <c r="Y28" s="23"/>
      <c r="Z28" s="84">
        <v>0</v>
      </c>
      <c r="AA28" s="84">
        <v>0</v>
      </c>
      <c r="AB28" s="279">
        <f t="shared" si="34"/>
        <v>0</v>
      </c>
      <c r="AD28" s="189" t="s">
        <v>92</v>
      </c>
      <c r="AE28" s="146">
        <v>5743</v>
      </c>
      <c r="AF28" s="146">
        <v>2973</v>
      </c>
      <c r="AG28" s="146">
        <v>2770</v>
      </c>
      <c r="AH28" s="146"/>
      <c r="AI28" s="146">
        <v>1130</v>
      </c>
      <c r="AJ28" s="146">
        <v>691</v>
      </c>
      <c r="AK28" s="144">
        <f t="shared" si="35"/>
        <v>439</v>
      </c>
      <c r="AL28" s="146"/>
      <c r="AM28" s="146">
        <v>1064</v>
      </c>
      <c r="AN28" s="146">
        <v>563</v>
      </c>
      <c r="AO28" s="144">
        <f t="shared" si="36"/>
        <v>501</v>
      </c>
      <c r="AP28" s="146"/>
      <c r="AQ28" s="146">
        <v>1074</v>
      </c>
      <c r="AR28" s="146">
        <v>596</v>
      </c>
      <c r="AS28" s="144">
        <f t="shared" si="37"/>
        <v>478</v>
      </c>
      <c r="AT28" s="146"/>
      <c r="AU28" s="146">
        <v>1353</v>
      </c>
      <c r="AV28" s="146">
        <v>644</v>
      </c>
      <c r="AW28" s="144">
        <f t="shared" si="38"/>
        <v>709</v>
      </c>
      <c r="AX28" s="146"/>
      <c r="AY28" s="146">
        <v>1122</v>
      </c>
      <c r="AZ28" s="146">
        <v>479</v>
      </c>
      <c r="BA28" s="144">
        <f t="shared" si="39"/>
        <v>643</v>
      </c>
      <c r="BB28" s="146"/>
      <c r="BC28" s="146">
        <v>0</v>
      </c>
      <c r="BD28" s="146">
        <v>0</v>
      </c>
      <c r="BE28" s="144">
        <f t="shared" si="40"/>
        <v>0</v>
      </c>
    </row>
    <row r="29" spans="1:57" s="4" customFormat="1" ht="14.25" customHeight="1" x14ac:dyDescent="0.25">
      <c r="A29" s="4" t="s">
        <v>93</v>
      </c>
      <c r="B29" s="23">
        <v>637</v>
      </c>
      <c r="C29" s="23">
        <v>379</v>
      </c>
      <c r="D29" s="23">
        <v>258</v>
      </c>
      <c r="E29" s="23"/>
      <c r="F29" s="23">
        <v>102</v>
      </c>
      <c r="G29" s="23">
        <v>66</v>
      </c>
      <c r="H29" s="241">
        <f t="shared" si="29"/>
        <v>36</v>
      </c>
      <c r="I29" s="23"/>
      <c r="J29" s="23">
        <v>150</v>
      </c>
      <c r="K29" s="23">
        <v>98</v>
      </c>
      <c r="L29" s="241">
        <f t="shared" si="30"/>
        <v>52</v>
      </c>
      <c r="M29" s="23"/>
      <c r="N29" s="23">
        <v>162</v>
      </c>
      <c r="O29" s="23">
        <v>105</v>
      </c>
      <c r="P29" s="241">
        <f t="shared" si="31"/>
        <v>57</v>
      </c>
      <c r="Q29" s="23"/>
      <c r="R29" s="23">
        <v>149</v>
      </c>
      <c r="S29" s="23">
        <v>86</v>
      </c>
      <c r="T29" s="241">
        <f t="shared" si="32"/>
        <v>63</v>
      </c>
      <c r="U29" s="23"/>
      <c r="V29" s="23">
        <v>74</v>
      </c>
      <c r="W29" s="23">
        <v>24</v>
      </c>
      <c r="X29" s="241">
        <f t="shared" si="33"/>
        <v>50</v>
      </c>
      <c r="Y29" s="23"/>
      <c r="Z29" s="84">
        <v>0</v>
      </c>
      <c r="AA29" s="84">
        <v>0</v>
      </c>
      <c r="AB29" s="279">
        <f t="shared" si="34"/>
        <v>0</v>
      </c>
      <c r="AD29" s="145" t="s">
        <v>94</v>
      </c>
      <c r="AE29" s="146">
        <v>4619</v>
      </c>
      <c r="AF29" s="146">
        <v>2267</v>
      </c>
      <c r="AG29" s="146">
        <v>2352</v>
      </c>
      <c r="AH29" s="146"/>
      <c r="AI29" s="146">
        <v>793</v>
      </c>
      <c r="AJ29" s="146">
        <v>448</v>
      </c>
      <c r="AK29" s="144">
        <f t="shared" si="35"/>
        <v>345</v>
      </c>
      <c r="AL29" s="146"/>
      <c r="AM29" s="146">
        <v>876</v>
      </c>
      <c r="AN29" s="146">
        <v>449</v>
      </c>
      <c r="AO29" s="144">
        <f t="shared" si="36"/>
        <v>427</v>
      </c>
      <c r="AP29" s="146"/>
      <c r="AQ29" s="146">
        <v>784</v>
      </c>
      <c r="AR29" s="146">
        <v>410</v>
      </c>
      <c r="AS29" s="144">
        <f t="shared" si="37"/>
        <v>374</v>
      </c>
      <c r="AT29" s="146"/>
      <c r="AU29" s="146">
        <v>1164</v>
      </c>
      <c r="AV29" s="146">
        <v>559</v>
      </c>
      <c r="AW29" s="144">
        <f t="shared" si="38"/>
        <v>605</v>
      </c>
      <c r="AX29" s="146"/>
      <c r="AY29" s="146">
        <v>1002</v>
      </c>
      <c r="AZ29" s="146">
        <v>401</v>
      </c>
      <c r="BA29" s="144">
        <f t="shared" si="39"/>
        <v>601</v>
      </c>
      <c r="BB29" s="146"/>
      <c r="BC29" s="146">
        <v>0</v>
      </c>
      <c r="BD29" s="146">
        <v>0</v>
      </c>
      <c r="BE29" s="144">
        <f t="shared" si="40"/>
        <v>0</v>
      </c>
    </row>
    <row r="30" spans="1:57" s="4" customFormat="1" ht="14.25" customHeight="1" x14ac:dyDescent="0.25"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84"/>
      <c r="AA30" s="84"/>
      <c r="AB30" s="84"/>
      <c r="AD30" s="187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</row>
    <row r="31" spans="1:57" s="8" customFormat="1" ht="14.25" customHeight="1" x14ac:dyDescent="0.25">
      <c r="A31" s="8" t="s">
        <v>40</v>
      </c>
      <c r="B31" s="113">
        <f>SUM(B33:B39)</f>
        <v>846</v>
      </c>
      <c r="C31" s="113">
        <f t="shared" ref="C31:D31" si="41">SUM(C33:C39)</f>
        <v>561</v>
      </c>
      <c r="D31" s="113">
        <f t="shared" si="41"/>
        <v>285</v>
      </c>
      <c r="E31" s="113"/>
      <c r="F31" s="113">
        <f>SUM(F33:F39)</f>
        <v>227</v>
      </c>
      <c r="G31" s="113">
        <f t="shared" ref="G31:H31" si="42">SUM(G33:G39)</f>
        <v>148</v>
      </c>
      <c r="H31" s="113">
        <f t="shared" si="42"/>
        <v>79</v>
      </c>
      <c r="I31" s="113"/>
      <c r="J31" s="113">
        <f>SUM(J33:J39)</f>
        <v>186</v>
      </c>
      <c r="K31" s="113">
        <f t="shared" ref="K31:L31" si="43">SUM(K33:K39)</f>
        <v>135</v>
      </c>
      <c r="L31" s="113">
        <f t="shared" si="43"/>
        <v>51</v>
      </c>
      <c r="M31" s="113"/>
      <c r="N31" s="113">
        <f>SUM(N33:N39)</f>
        <v>163</v>
      </c>
      <c r="O31" s="113">
        <f t="shared" ref="O31:P31" si="44">SUM(O33:O39)</f>
        <v>113</v>
      </c>
      <c r="P31" s="113">
        <f t="shared" si="44"/>
        <v>50</v>
      </c>
      <c r="Q31" s="113"/>
      <c r="R31" s="113">
        <f>SUM(R33:R39)</f>
        <v>177</v>
      </c>
      <c r="S31" s="113">
        <f t="shared" ref="S31:T31" si="45">SUM(S33:S39)</f>
        <v>112</v>
      </c>
      <c r="T31" s="113">
        <f t="shared" si="45"/>
        <v>65</v>
      </c>
      <c r="U31" s="113"/>
      <c r="V31" s="113">
        <f>SUM(V33:V39)</f>
        <v>93</v>
      </c>
      <c r="W31" s="113">
        <f t="shared" ref="W31:X31" si="46">SUM(W33:W39)</f>
        <v>53</v>
      </c>
      <c r="X31" s="113">
        <f t="shared" si="46"/>
        <v>40</v>
      </c>
      <c r="Y31" s="113"/>
      <c r="Z31" s="292">
        <f>SUM(Z33:Z39)</f>
        <v>0</v>
      </c>
      <c r="AA31" s="292">
        <f t="shared" ref="AA31:AB31" si="47">SUM(AA33:AA39)</f>
        <v>0</v>
      </c>
      <c r="AB31" s="292">
        <f t="shared" si="47"/>
        <v>0</v>
      </c>
      <c r="AD31" s="185" t="s">
        <v>40</v>
      </c>
      <c r="AE31" s="190">
        <f>SUM(AE33:AE39)</f>
        <v>5419</v>
      </c>
      <c r="AF31" s="190">
        <f>SUM(AF33:AF39)</f>
        <v>2923</v>
      </c>
      <c r="AG31" s="190">
        <f>SUM(AG33:AG39)</f>
        <v>2496</v>
      </c>
      <c r="AH31" s="190"/>
      <c r="AI31" s="190">
        <f>SUM(AI33:AI39)</f>
        <v>1051</v>
      </c>
      <c r="AJ31" s="190">
        <f>SUM(AJ33:AJ39)</f>
        <v>646</v>
      </c>
      <c r="AK31" s="144">
        <f>+AI31-AJ31</f>
        <v>405</v>
      </c>
      <c r="AL31" s="190"/>
      <c r="AM31" s="190">
        <f>SUM(AM33:AM39)</f>
        <v>982</v>
      </c>
      <c r="AN31" s="190">
        <f>SUM(AN33:AN39)</f>
        <v>573</v>
      </c>
      <c r="AO31" s="144">
        <f>+AM31-AN31</f>
        <v>409</v>
      </c>
      <c r="AP31" s="190"/>
      <c r="AQ31" s="190">
        <f>SUM(AQ33:AQ39)</f>
        <v>1006</v>
      </c>
      <c r="AR31" s="190">
        <f>SUM(AR33:AR39)</f>
        <v>525</v>
      </c>
      <c r="AS31" s="144">
        <f>+AQ31-AR31</f>
        <v>481</v>
      </c>
      <c r="AT31" s="190"/>
      <c r="AU31" s="190">
        <f>SUM(AU33:AU39)</f>
        <v>1367</v>
      </c>
      <c r="AV31" s="190">
        <f>SUM(AV33:AV39)</f>
        <v>699</v>
      </c>
      <c r="AW31" s="144">
        <f>+AU31-AV31</f>
        <v>668</v>
      </c>
      <c r="AX31" s="190"/>
      <c r="AY31" s="190">
        <f>SUM(AY33:AY39)</f>
        <v>1013</v>
      </c>
      <c r="AZ31" s="190">
        <f>SUM(AZ33:AZ39)</f>
        <v>480</v>
      </c>
      <c r="BA31" s="144">
        <f>+AY31-AZ31</f>
        <v>533</v>
      </c>
      <c r="BB31" s="190"/>
      <c r="BC31" s="190">
        <f>SUM(BC33:BC39)</f>
        <v>0</v>
      </c>
      <c r="BD31" s="190">
        <f>SUM(BD33:BD39)</f>
        <v>0</v>
      </c>
      <c r="BE31" s="144">
        <f>+BC31-BD31</f>
        <v>0</v>
      </c>
    </row>
    <row r="32" spans="1:57" s="4" customFormat="1" ht="6" customHeight="1" x14ac:dyDescent="0.25">
      <c r="A32" s="26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84"/>
      <c r="AA32" s="84"/>
      <c r="AB32" s="84"/>
      <c r="AD32" s="183"/>
      <c r="AE32" s="146"/>
      <c r="AF32" s="146"/>
      <c r="AG32" s="146"/>
      <c r="AH32" s="146"/>
      <c r="AI32" s="146"/>
      <c r="AJ32" s="146"/>
      <c r="AK32" s="188"/>
      <c r="AL32" s="146"/>
      <c r="AM32" s="146"/>
      <c r="AN32" s="146"/>
      <c r="AO32" s="188"/>
      <c r="AP32" s="146"/>
      <c r="AQ32" s="146"/>
      <c r="AR32" s="146"/>
      <c r="AS32" s="188"/>
      <c r="AT32" s="146"/>
      <c r="AU32" s="146"/>
      <c r="AV32" s="146"/>
      <c r="AW32" s="188"/>
      <c r="AX32" s="146"/>
      <c r="AY32" s="146"/>
      <c r="AZ32" s="146"/>
      <c r="BA32" s="188"/>
      <c r="BB32" s="146"/>
      <c r="BC32" s="146"/>
      <c r="BD32" s="146"/>
      <c r="BE32" s="188"/>
    </row>
    <row r="33" spans="1:59" s="4" customFormat="1" ht="14.25" customHeight="1" x14ac:dyDescent="0.25">
      <c r="A33" s="4" t="s">
        <v>81</v>
      </c>
      <c r="B33" s="23">
        <v>167</v>
      </c>
      <c r="C33" s="23">
        <v>109</v>
      </c>
      <c r="D33" s="23">
        <v>58</v>
      </c>
      <c r="E33" s="23"/>
      <c r="F33" s="23">
        <v>37</v>
      </c>
      <c r="G33" s="23">
        <v>25</v>
      </c>
      <c r="H33" s="241">
        <f>+F33-G33</f>
        <v>12</v>
      </c>
      <c r="I33" s="23"/>
      <c r="J33" s="23">
        <v>36</v>
      </c>
      <c r="K33" s="23">
        <v>24</v>
      </c>
      <c r="L33" s="241">
        <f>+J33-K33</f>
        <v>12</v>
      </c>
      <c r="M33" s="23"/>
      <c r="N33" s="23">
        <v>36</v>
      </c>
      <c r="O33" s="23">
        <v>22</v>
      </c>
      <c r="P33" s="241">
        <f>+N33-O33</f>
        <v>14</v>
      </c>
      <c r="Q33" s="23"/>
      <c r="R33" s="23">
        <v>43</v>
      </c>
      <c r="S33" s="23">
        <v>29</v>
      </c>
      <c r="T33" s="241">
        <f>+R33-S33</f>
        <v>14</v>
      </c>
      <c r="U33" s="23"/>
      <c r="V33" s="23">
        <v>15</v>
      </c>
      <c r="W33" s="23">
        <v>9</v>
      </c>
      <c r="X33" s="241">
        <f>+V33-W33</f>
        <v>6</v>
      </c>
      <c r="Y33" s="23"/>
      <c r="Z33" s="84">
        <v>0</v>
      </c>
      <c r="AA33" s="84">
        <v>0</v>
      </c>
      <c r="AB33" s="279">
        <f>+Z33-AA33</f>
        <v>0</v>
      </c>
      <c r="AD33" s="220" t="s">
        <v>82</v>
      </c>
      <c r="AE33" s="146">
        <v>645</v>
      </c>
      <c r="AF33" s="146">
        <v>345</v>
      </c>
      <c r="AG33" s="146">
        <v>300</v>
      </c>
      <c r="AH33" s="146"/>
      <c r="AI33" s="146">
        <v>126</v>
      </c>
      <c r="AJ33" s="146">
        <v>81</v>
      </c>
      <c r="AK33" s="144">
        <f>+AI33-AJ33</f>
        <v>45</v>
      </c>
      <c r="AL33" s="146"/>
      <c r="AM33" s="146">
        <v>113</v>
      </c>
      <c r="AN33" s="146">
        <v>61</v>
      </c>
      <c r="AO33" s="144">
        <f>+AM33-AN33</f>
        <v>52</v>
      </c>
      <c r="AP33" s="146"/>
      <c r="AQ33" s="146">
        <v>117</v>
      </c>
      <c r="AR33" s="146">
        <v>56</v>
      </c>
      <c r="AS33" s="144">
        <f>+AQ33-AR33</f>
        <v>61</v>
      </c>
      <c r="AT33" s="146"/>
      <c r="AU33" s="146">
        <v>160</v>
      </c>
      <c r="AV33" s="146">
        <v>82</v>
      </c>
      <c r="AW33" s="144">
        <f>+AU33-AV33</f>
        <v>78</v>
      </c>
      <c r="AX33" s="146"/>
      <c r="AY33" s="146">
        <v>129</v>
      </c>
      <c r="AZ33" s="146">
        <v>65</v>
      </c>
      <c r="BA33" s="144">
        <f>+AY33-AZ33</f>
        <v>64</v>
      </c>
      <c r="BB33" s="146"/>
      <c r="BC33" s="146">
        <v>0</v>
      </c>
      <c r="BD33" s="146">
        <v>0</v>
      </c>
      <c r="BE33" s="144">
        <f>+BC33-BD33</f>
        <v>0</v>
      </c>
    </row>
    <row r="34" spans="1:59" s="4" customFormat="1" ht="14.25" customHeight="1" x14ac:dyDescent="0.25">
      <c r="A34" s="4" t="s">
        <v>83</v>
      </c>
      <c r="B34" s="23">
        <v>195</v>
      </c>
      <c r="C34" s="23">
        <v>136</v>
      </c>
      <c r="D34" s="23">
        <v>59</v>
      </c>
      <c r="E34" s="23"/>
      <c r="F34" s="23">
        <v>64</v>
      </c>
      <c r="G34" s="23">
        <v>42</v>
      </c>
      <c r="H34" s="241">
        <f t="shared" ref="H34:H39" si="48">+F34-G34</f>
        <v>22</v>
      </c>
      <c r="I34" s="23"/>
      <c r="J34" s="23">
        <v>41</v>
      </c>
      <c r="K34" s="23">
        <v>32</v>
      </c>
      <c r="L34" s="241">
        <f t="shared" ref="L34:L39" si="49">+J34-K34</f>
        <v>9</v>
      </c>
      <c r="M34" s="23"/>
      <c r="N34" s="23">
        <v>38</v>
      </c>
      <c r="O34" s="23">
        <v>32</v>
      </c>
      <c r="P34" s="241">
        <f t="shared" ref="P34:P39" si="50">+N34-O34</f>
        <v>6</v>
      </c>
      <c r="Q34" s="23"/>
      <c r="R34" s="23">
        <v>41</v>
      </c>
      <c r="S34" s="23">
        <v>27</v>
      </c>
      <c r="T34" s="241">
        <f t="shared" ref="T34:T39" si="51">+R34-S34</f>
        <v>14</v>
      </c>
      <c r="U34" s="23"/>
      <c r="V34" s="23">
        <v>11</v>
      </c>
      <c r="W34" s="23">
        <v>3</v>
      </c>
      <c r="X34" s="241">
        <f t="shared" ref="X34:X39" si="52">+V34-W34</f>
        <v>8</v>
      </c>
      <c r="Y34" s="23"/>
      <c r="Z34" s="84">
        <v>0</v>
      </c>
      <c r="AA34" s="84">
        <v>0</v>
      </c>
      <c r="AB34" s="279">
        <f t="shared" ref="AB34:AB39" si="53">+Z34-AA34</f>
        <v>0</v>
      </c>
      <c r="AD34" s="148" t="s">
        <v>84</v>
      </c>
      <c r="AE34" s="146">
        <v>1106</v>
      </c>
      <c r="AF34" s="146">
        <v>625</v>
      </c>
      <c r="AG34" s="146">
        <v>481</v>
      </c>
      <c r="AH34" s="146"/>
      <c r="AI34" s="146">
        <v>224</v>
      </c>
      <c r="AJ34" s="146">
        <v>133</v>
      </c>
      <c r="AK34" s="144">
        <f t="shared" ref="AK34:AK39" si="54">+AI34-AJ34</f>
        <v>91</v>
      </c>
      <c r="AL34" s="146"/>
      <c r="AM34" s="146">
        <v>215</v>
      </c>
      <c r="AN34" s="146">
        <v>122</v>
      </c>
      <c r="AO34" s="144">
        <f t="shared" ref="AO34:AO39" si="55">+AM34-AN34</f>
        <v>93</v>
      </c>
      <c r="AP34" s="146"/>
      <c r="AQ34" s="146">
        <v>224</v>
      </c>
      <c r="AR34" s="146">
        <v>128</v>
      </c>
      <c r="AS34" s="144">
        <f t="shared" ref="AS34:AS39" si="56">+AQ34-AR34</f>
        <v>96</v>
      </c>
      <c r="AT34" s="146"/>
      <c r="AU34" s="146">
        <v>268</v>
      </c>
      <c r="AV34" s="146">
        <v>155</v>
      </c>
      <c r="AW34" s="144">
        <f t="shared" ref="AW34:AW39" si="57">+AU34-AV34</f>
        <v>113</v>
      </c>
      <c r="AX34" s="146"/>
      <c r="AY34" s="146">
        <v>175</v>
      </c>
      <c r="AZ34" s="146">
        <v>87</v>
      </c>
      <c r="BA34" s="144">
        <f t="shared" ref="BA34:BA39" si="58">+AY34-AZ34</f>
        <v>88</v>
      </c>
      <c r="BB34" s="146"/>
      <c r="BC34" s="146">
        <v>0</v>
      </c>
      <c r="BD34" s="146">
        <v>0</v>
      </c>
      <c r="BE34" s="144">
        <f t="shared" ref="BE34:BE39" si="59">+BC34-BD34</f>
        <v>0</v>
      </c>
    </row>
    <row r="35" spans="1:59" s="4" customFormat="1" ht="14.25" customHeight="1" x14ac:dyDescent="0.25">
      <c r="A35" s="4" t="s">
        <v>85</v>
      </c>
      <c r="B35" s="276">
        <v>0</v>
      </c>
      <c r="C35" s="276">
        <v>0</v>
      </c>
      <c r="D35" s="276">
        <v>0</v>
      </c>
      <c r="E35" s="276"/>
      <c r="F35" s="276">
        <v>0</v>
      </c>
      <c r="G35" s="276">
        <v>0</v>
      </c>
      <c r="H35" s="279">
        <f t="shared" si="48"/>
        <v>0</v>
      </c>
      <c r="I35" s="276"/>
      <c r="J35" s="276">
        <v>0</v>
      </c>
      <c r="K35" s="276">
        <v>0</v>
      </c>
      <c r="L35" s="279">
        <f t="shared" si="49"/>
        <v>0</v>
      </c>
      <c r="M35" s="276"/>
      <c r="N35" s="276">
        <v>0</v>
      </c>
      <c r="O35" s="276">
        <v>0</v>
      </c>
      <c r="P35" s="279">
        <f t="shared" si="50"/>
        <v>0</v>
      </c>
      <c r="Q35" s="276"/>
      <c r="R35" s="276">
        <v>0</v>
      </c>
      <c r="S35" s="276">
        <v>0</v>
      </c>
      <c r="T35" s="279">
        <f t="shared" si="51"/>
        <v>0</v>
      </c>
      <c r="U35" s="276"/>
      <c r="V35" s="276">
        <v>0</v>
      </c>
      <c r="W35" s="276">
        <v>0</v>
      </c>
      <c r="X35" s="279">
        <f t="shared" si="52"/>
        <v>0</v>
      </c>
      <c r="Y35" s="28"/>
      <c r="Z35" s="276">
        <v>0</v>
      </c>
      <c r="AA35" s="276">
        <v>0</v>
      </c>
      <c r="AB35" s="279">
        <f t="shared" si="53"/>
        <v>0</v>
      </c>
      <c r="AD35" s="148" t="s">
        <v>86</v>
      </c>
      <c r="AE35" s="146"/>
      <c r="AF35" s="146"/>
      <c r="AG35" s="146"/>
      <c r="AH35" s="146"/>
      <c r="AI35" s="146"/>
      <c r="AJ35" s="146"/>
      <c r="AK35" s="144"/>
      <c r="AL35" s="146"/>
      <c r="AM35" s="146"/>
      <c r="AN35" s="146"/>
      <c r="AO35" s="144"/>
      <c r="AP35" s="146"/>
      <c r="AQ35" s="146"/>
      <c r="AR35" s="146"/>
      <c r="AS35" s="144"/>
      <c r="AT35" s="146"/>
      <c r="AU35" s="146"/>
      <c r="AV35" s="146"/>
      <c r="AW35" s="144"/>
      <c r="AX35" s="146"/>
      <c r="AY35" s="146"/>
      <c r="AZ35" s="146"/>
      <c r="BA35" s="144"/>
      <c r="BB35" s="146"/>
      <c r="BC35" s="146"/>
      <c r="BD35" s="146"/>
      <c r="BE35" s="144"/>
    </row>
    <row r="36" spans="1:59" s="4" customFormat="1" ht="14.25" customHeight="1" x14ac:dyDescent="0.25">
      <c r="A36" s="4" t="s">
        <v>87</v>
      </c>
      <c r="B36" s="23">
        <v>213</v>
      </c>
      <c r="C36" s="23">
        <v>139</v>
      </c>
      <c r="D36" s="23">
        <v>74</v>
      </c>
      <c r="E36" s="23"/>
      <c r="F36" s="23">
        <v>73</v>
      </c>
      <c r="G36" s="23">
        <v>46</v>
      </c>
      <c r="H36" s="241">
        <f t="shared" si="48"/>
        <v>27</v>
      </c>
      <c r="I36" s="23"/>
      <c r="J36" s="23">
        <v>52</v>
      </c>
      <c r="K36" s="23">
        <v>38</v>
      </c>
      <c r="L36" s="241">
        <f t="shared" si="49"/>
        <v>14</v>
      </c>
      <c r="M36" s="23"/>
      <c r="N36" s="23">
        <v>35</v>
      </c>
      <c r="O36" s="23">
        <v>20</v>
      </c>
      <c r="P36" s="241">
        <f t="shared" si="50"/>
        <v>15</v>
      </c>
      <c r="Q36" s="23"/>
      <c r="R36" s="23">
        <v>29</v>
      </c>
      <c r="S36" s="23">
        <v>20</v>
      </c>
      <c r="T36" s="241">
        <f t="shared" si="51"/>
        <v>9</v>
      </c>
      <c r="U36" s="23"/>
      <c r="V36" s="23">
        <v>24</v>
      </c>
      <c r="W36" s="23">
        <v>15</v>
      </c>
      <c r="X36" s="241">
        <f t="shared" si="52"/>
        <v>9</v>
      </c>
      <c r="Y36" s="23"/>
      <c r="Z36" s="84">
        <v>0</v>
      </c>
      <c r="AA36" s="84">
        <v>0</v>
      </c>
      <c r="AB36" s="279">
        <f t="shared" si="53"/>
        <v>0</v>
      </c>
      <c r="AD36" s="148" t="s">
        <v>88</v>
      </c>
      <c r="AE36" s="146">
        <v>1697</v>
      </c>
      <c r="AF36" s="146">
        <v>861</v>
      </c>
      <c r="AG36" s="146">
        <v>836</v>
      </c>
      <c r="AH36" s="146"/>
      <c r="AI36" s="146">
        <v>383</v>
      </c>
      <c r="AJ36" s="146">
        <v>229</v>
      </c>
      <c r="AK36" s="144">
        <f t="shared" si="54"/>
        <v>154</v>
      </c>
      <c r="AL36" s="146"/>
      <c r="AM36" s="146">
        <v>330</v>
      </c>
      <c r="AN36" s="146">
        <v>191</v>
      </c>
      <c r="AO36" s="144">
        <f t="shared" si="55"/>
        <v>139</v>
      </c>
      <c r="AP36" s="146"/>
      <c r="AQ36" s="146">
        <v>267</v>
      </c>
      <c r="AR36" s="146">
        <v>113</v>
      </c>
      <c r="AS36" s="144">
        <f t="shared" si="56"/>
        <v>154</v>
      </c>
      <c r="AT36" s="146"/>
      <c r="AU36" s="146">
        <v>421</v>
      </c>
      <c r="AV36" s="146">
        <v>203</v>
      </c>
      <c r="AW36" s="144">
        <f t="shared" si="57"/>
        <v>218</v>
      </c>
      <c r="AX36" s="146"/>
      <c r="AY36" s="146">
        <v>296</v>
      </c>
      <c r="AZ36" s="146">
        <v>125</v>
      </c>
      <c r="BA36" s="144">
        <f t="shared" si="58"/>
        <v>171</v>
      </c>
      <c r="BB36" s="146"/>
      <c r="BC36" s="146">
        <v>0</v>
      </c>
      <c r="BD36" s="146">
        <v>0</v>
      </c>
      <c r="BE36" s="144">
        <f t="shared" si="59"/>
        <v>0</v>
      </c>
    </row>
    <row r="37" spans="1:59" s="4" customFormat="1" ht="14.25" customHeight="1" x14ac:dyDescent="0.25">
      <c r="A37" s="4" t="s">
        <v>89</v>
      </c>
      <c r="B37" s="276">
        <v>0</v>
      </c>
      <c r="C37" s="276">
        <v>0</v>
      </c>
      <c r="D37" s="276">
        <v>0</v>
      </c>
      <c r="E37" s="276"/>
      <c r="F37" s="276">
        <v>0</v>
      </c>
      <c r="G37" s="276">
        <v>0</v>
      </c>
      <c r="H37" s="279">
        <f t="shared" si="48"/>
        <v>0</v>
      </c>
      <c r="I37" s="276"/>
      <c r="J37" s="276">
        <v>0</v>
      </c>
      <c r="K37" s="276">
        <v>0</v>
      </c>
      <c r="L37" s="279">
        <f t="shared" si="49"/>
        <v>0</v>
      </c>
      <c r="M37" s="276"/>
      <c r="N37" s="276">
        <v>0</v>
      </c>
      <c r="O37" s="276">
        <v>0</v>
      </c>
      <c r="P37" s="279">
        <f t="shared" si="50"/>
        <v>0</v>
      </c>
      <c r="Q37" s="276"/>
      <c r="R37" s="276">
        <v>0</v>
      </c>
      <c r="S37" s="276">
        <v>0</v>
      </c>
      <c r="T37" s="279">
        <f t="shared" si="51"/>
        <v>0</v>
      </c>
      <c r="U37" s="276"/>
      <c r="V37" s="276">
        <v>0</v>
      </c>
      <c r="W37" s="276">
        <v>0</v>
      </c>
      <c r="X37" s="279">
        <f t="shared" si="52"/>
        <v>0</v>
      </c>
      <c r="Y37" s="28"/>
      <c r="Z37" s="276">
        <v>0</v>
      </c>
      <c r="AA37" s="276">
        <v>0</v>
      </c>
      <c r="AB37" s="279">
        <f t="shared" si="53"/>
        <v>0</v>
      </c>
      <c r="AD37" s="148" t="s">
        <v>90</v>
      </c>
      <c r="AE37" s="146"/>
      <c r="AF37" s="146"/>
      <c r="AG37" s="146"/>
      <c r="AH37" s="146"/>
      <c r="AI37" s="146"/>
      <c r="AJ37" s="146"/>
      <c r="AK37" s="144"/>
      <c r="AL37" s="146"/>
      <c r="AM37" s="146"/>
      <c r="AN37" s="146"/>
      <c r="AO37" s="144"/>
      <c r="AP37" s="146"/>
      <c r="AQ37" s="146"/>
      <c r="AR37" s="146"/>
      <c r="AS37" s="144"/>
      <c r="AT37" s="146"/>
      <c r="AU37" s="146"/>
      <c r="AV37" s="146"/>
      <c r="AW37" s="144"/>
      <c r="AX37" s="146"/>
      <c r="AY37" s="146"/>
      <c r="AZ37" s="146"/>
      <c r="BA37" s="144"/>
      <c r="BB37" s="146"/>
      <c r="BC37" s="146"/>
      <c r="BD37" s="146"/>
      <c r="BE37" s="144"/>
    </row>
    <row r="38" spans="1:59" s="4" customFormat="1" ht="14.25" customHeight="1" x14ac:dyDescent="0.25">
      <c r="A38" s="4" t="s">
        <v>91</v>
      </c>
      <c r="B38" s="23">
        <v>234</v>
      </c>
      <c r="C38" s="23">
        <v>151</v>
      </c>
      <c r="D38" s="23">
        <v>83</v>
      </c>
      <c r="E38" s="23"/>
      <c r="F38" s="23">
        <v>43</v>
      </c>
      <c r="G38" s="23">
        <v>30</v>
      </c>
      <c r="H38" s="241">
        <f t="shared" si="48"/>
        <v>13</v>
      </c>
      <c r="I38" s="23"/>
      <c r="J38" s="23">
        <v>56</v>
      </c>
      <c r="K38" s="23">
        <v>40</v>
      </c>
      <c r="L38" s="241">
        <f t="shared" si="49"/>
        <v>16</v>
      </c>
      <c r="M38" s="23"/>
      <c r="N38" s="23">
        <v>49</v>
      </c>
      <c r="O38" s="23">
        <v>34</v>
      </c>
      <c r="P38" s="241">
        <f t="shared" si="50"/>
        <v>15</v>
      </c>
      <c r="Q38" s="23"/>
      <c r="R38" s="23">
        <v>55</v>
      </c>
      <c r="S38" s="23">
        <v>29</v>
      </c>
      <c r="T38" s="241">
        <f t="shared" si="51"/>
        <v>26</v>
      </c>
      <c r="U38" s="23"/>
      <c r="V38" s="23">
        <v>31</v>
      </c>
      <c r="W38" s="23">
        <v>18</v>
      </c>
      <c r="X38" s="241">
        <f t="shared" si="52"/>
        <v>13</v>
      </c>
      <c r="Y38" s="23"/>
      <c r="Z38" s="84">
        <v>0</v>
      </c>
      <c r="AA38" s="84">
        <v>0</v>
      </c>
      <c r="AB38" s="279">
        <f t="shared" si="53"/>
        <v>0</v>
      </c>
      <c r="AD38" s="221" t="s">
        <v>92</v>
      </c>
      <c r="AE38" s="146">
        <v>1768</v>
      </c>
      <c r="AF38" s="146">
        <v>972</v>
      </c>
      <c r="AG38" s="146">
        <v>796</v>
      </c>
      <c r="AH38" s="146"/>
      <c r="AI38" s="146">
        <v>275</v>
      </c>
      <c r="AJ38" s="146">
        <v>175</v>
      </c>
      <c r="AK38" s="144">
        <f t="shared" si="54"/>
        <v>100</v>
      </c>
      <c r="AL38" s="146"/>
      <c r="AM38" s="146">
        <v>293</v>
      </c>
      <c r="AN38" s="146">
        <v>180</v>
      </c>
      <c r="AO38" s="144">
        <f t="shared" si="55"/>
        <v>113</v>
      </c>
      <c r="AP38" s="146"/>
      <c r="AQ38" s="146">
        <v>361</v>
      </c>
      <c r="AR38" s="146">
        <v>207</v>
      </c>
      <c r="AS38" s="144">
        <f t="shared" si="56"/>
        <v>154</v>
      </c>
      <c r="AT38" s="146"/>
      <c r="AU38" s="146">
        <v>475</v>
      </c>
      <c r="AV38" s="146">
        <v>232</v>
      </c>
      <c r="AW38" s="144">
        <f t="shared" si="57"/>
        <v>243</v>
      </c>
      <c r="AX38" s="146"/>
      <c r="AY38" s="146">
        <v>364</v>
      </c>
      <c r="AZ38" s="146">
        <v>178</v>
      </c>
      <c r="BA38" s="144">
        <f t="shared" si="58"/>
        <v>186</v>
      </c>
      <c r="BB38" s="146"/>
      <c r="BC38" s="146">
        <v>0</v>
      </c>
      <c r="BD38" s="146">
        <v>0</v>
      </c>
      <c r="BE38" s="144">
        <f t="shared" si="59"/>
        <v>0</v>
      </c>
    </row>
    <row r="39" spans="1:59" s="4" customFormat="1" ht="14.25" customHeight="1" thickBot="1" x14ac:dyDescent="0.3">
      <c r="A39" s="54" t="s">
        <v>93</v>
      </c>
      <c r="B39" s="115">
        <v>37</v>
      </c>
      <c r="C39" s="115">
        <v>26</v>
      </c>
      <c r="D39" s="115">
        <v>11</v>
      </c>
      <c r="E39" s="115"/>
      <c r="F39" s="115">
        <v>10</v>
      </c>
      <c r="G39" s="115">
        <v>5</v>
      </c>
      <c r="H39" s="241">
        <f t="shared" si="48"/>
        <v>5</v>
      </c>
      <c r="I39" s="115"/>
      <c r="J39" s="115">
        <v>1</v>
      </c>
      <c r="K39" s="115">
        <v>1</v>
      </c>
      <c r="L39" s="241">
        <f t="shared" si="49"/>
        <v>0</v>
      </c>
      <c r="M39" s="115"/>
      <c r="N39" s="115">
        <v>5</v>
      </c>
      <c r="O39" s="115">
        <v>5</v>
      </c>
      <c r="P39" s="241">
        <f t="shared" si="50"/>
        <v>0</v>
      </c>
      <c r="Q39" s="115"/>
      <c r="R39" s="115">
        <v>9</v>
      </c>
      <c r="S39" s="115">
        <v>7</v>
      </c>
      <c r="T39" s="241">
        <f t="shared" si="51"/>
        <v>2</v>
      </c>
      <c r="U39" s="115"/>
      <c r="V39" s="115">
        <v>12</v>
      </c>
      <c r="W39" s="115">
        <v>8</v>
      </c>
      <c r="X39" s="241">
        <f t="shared" si="52"/>
        <v>4</v>
      </c>
      <c r="Y39" s="115"/>
      <c r="Z39" s="295">
        <v>0</v>
      </c>
      <c r="AA39" s="295">
        <v>0</v>
      </c>
      <c r="AB39" s="279">
        <f t="shared" si="53"/>
        <v>0</v>
      </c>
      <c r="AD39" s="149" t="s">
        <v>94</v>
      </c>
      <c r="AE39" s="150">
        <v>203</v>
      </c>
      <c r="AF39" s="150">
        <v>120</v>
      </c>
      <c r="AG39" s="150">
        <v>83</v>
      </c>
      <c r="AH39" s="150"/>
      <c r="AI39" s="150">
        <v>43</v>
      </c>
      <c r="AJ39" s="150">
        <v>28</v>
      </c>
      <c r="AK39" s="150">
        <f t="shared" si="54"/>
        <v>15</v>
      </c>
      <c r="AL39" s="150"/>
      <c r="AM39" s="150">
        <v>31</v>
      </c>
      <c r="AN39" s="150">
        <v>19</v>
      </c>
      <c r="AO39" s="150">
        <f t="shared" si="55"/>
        <v>12</v>
      </c>
      <c r="AP39" s="150"/>
      <c r="AQ39" s="150">
        <v>37</v>
      </c>
      <c r="AR39" s="150">
        <v>21</v>
      </c>
      <c r="AS39" s="150">
        <f t="shared" si="56"/>
        <v>16</v>
      </c>
      <c r="AT39" s="150"/>
      <c r="AU39" s="150">
        <v>43</v>
      </c>
      <c r="AV39" s="150">
        <v>27</v>
      </c>
      <c r="AW39" s="150">
        <f t="shared" si="57"/>
        <v>16</v>
      </c>
      <c r="AX39" s="150"/>
      <c r="AY39" s="150">
        <v>49</v>
      </c>
      <c r="AZ39" s="150">
        <v>25</v>
      </c>
      <c r="BA39" s="150">
        <f t="shared" si="58"/>
        <v>24</v>
      </c>
      <c r="BB39" s="150"/>
      <c r="BC39" s="150">
        <v>0</v>
      </c>
      <c r="BD39" s="150">
        <v>0</v>
      </c>
      <c r="BE39" s="150">
        <f t="shared" si="59"/>
        <v>0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3.5" thickBot="1" x14ac:dyDescent="0.3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5" customHeight="1" thickBot="1" x14ac:dyDescent="0.3"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x14ac:dyDescent="0.25">
      <c r="A44" s="316" t="s">
        <v>170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24"/>
    </row>
    <row r="45" spans="1:59" ht="14.25" x14ac:dyDescent="0.25">
      <c r="A45" s="316" t="s">
        <v>208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24"/>
    </row>
    <row r="46" spans="1:59" ht="14.25" x14ac:dyDescent="0.25">
      <c r="A46" s="316" t="s">
        <v>31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24"/>
    </row>
    <row r="47" spans="1:59" ht="14.25" x14ac:dyDescent="0.25">
      <c r="A47" s="316" t="s">
        <v>80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24"/>
    </row>
    <row r="48" spans="1:59" ht="14.25" x14ac:dyDescent="0.25">
      <c r="A48" s="316" t="s">
        <v>141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D48" s="24"/>
    </row>
    <row r="49" spans="1:30" ht="14.25" x14ac:dyDescent="0.25">
      <c r="A49" s="316" t="s">
        <v>129</v>
      </c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D49" s="24"/>
    </row>
    <row r="50" spans="1:30" ht="15" thickBot="1" x14ac:dyDescent="0.3">
      <c r="A50" s="22"/>
      <c r="B50" s="22"/>
      <c r="C50" s="35"/>
      <c r="D50" s="35"/>
      <c r="E50" s="36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D50" s="24"/>
    </row>
    <row r="51" spans="1:30" s="4" customFormat="1" x14ac:dyDescent="0.25">
      <c r="A51" s="308" t="s">
        <v>147</v>
      </c>
      <c r="B51" s="311" t="s">
        <v>11</v>
      </c>
      <c r="C51" s="311"/>
      <c r="D51" s="311"/>
      <c r="E51" s="8"/>
      <c r="F51" s="311" t="s">
        <v>22</v>
      </c>
      <c r="G51" s="311"/>
      <c r="H51" s="311"/>
      <c r="I51" s="8"/>
      <c r="J51" s="311" t="s">
        <v>23</v>
      </c>
      <c r="K51" s="311"/>
      <c r="L51" s="311"/>
      <c r="M51" s="8"/>
      <c r="N51" s="311" t="s">
        <v>24</v>
      </c>
      <c r="O51" s="311"/>
      <c r="P51" s="311"/>
      <c r="Q51" s="8"/>
      <c r="R51" s="311" t="s">
        <v>25</v>
      </c>
      <c r="S51" s="311"/>
      <c r="T51" s="311"/>
      <c r="U51" s="8"/>
      <c r="V51" s="311" t="s">
        <v>26</v>
      </c>
      <c r="W51" s="311"/>
      <c r="X51" s="311"/>
      <c r="Y51" s="8"/>
      <c r="Z51" s="311" t="s">
        <v>27</v>
      </c>
      <c r="AA51" s="311"/>
      <c r="AB51" s="311"/>
    </row>
    <row r="52" spans="1:30" s="4" customFormat="1" ht="13.5" thickBot="1" x14ac:dyDescent="0.3">
      <c r="A52" s="309"/>
      <c r="B52" s="11" t="s">
        <v>32</v>
      </c>
      <c r="C52" s="11" t="s">
        <v>33</v>
      </c>
      <c r="D52" s="11" t="s">
        <v>34</v>
      </c>
      <c r="E52" s="11"/>
      <c r="F52" s="11" t="s">
        <v>32</v>
      </c>
      <c r="G52" s="11" t="s">
        <v>33</v>
      </c>
      <c r="H52" s="11" t="s">
        <v>34</v>
      </c>
      <c r="I52" s="11"/>
      <c r="J52" s="11" t="s">
        <v>32</v>
      </c>
      <c r="K52" s="11" t="s">
        <v>33</v>
      </c>
      <c r="L52" s="11" t="s">
        <v>34</v>
      </c>
      <c r="M52" s="11"/>
      <c r="N52" s="11" t="s">
        <v>32</v>
      </c>
      <c r="O52" s="11" t="s">
        <v>33</v>
      </c>
      <c r="P52" s="11" t="s">
        <v>34</v>
      </c>
      <c r="Q52" s="11"/>
      <c r="R52" s="11" t="s">
        <v>32</v>
      </c>
      <c r="S52" s="11" t="s">
        <v>33</v>
      </c>
      <c r="T52" s="11" t="s">
        <v>34</v>
      </c>
      <c r="U52" s="11"/>
      <c r="V52" s="11" t="s">
        <v>32</v>
      </c>
      <c r="W52" s="11" t="s">
        <v>33</v>
      </c>
      <c r="X52" s="11" t="s">
        <v>34</v>
      </c>
      <c r="Y52" s="11"/>
      <c r="Z52" s="11" t="s">
        <v>32</v>
      </c>
      <c r="AA52" s="11" t="s">
        <v>33</v>
      </c>
      <c r="AB52" s="11" t="s">
        <v>34</v>
      </c>
    </row>
    <row r="53" spans="1:30" ht="6" customHeight="1" x14ac:dyDescent="0.25">
      <c r="AD53" s="24"/>
    </row>
    <row r="54" spans="1:30" s="8" customFormat="1" ht="14.25" customHeight="1" x14ac:dyDescent="0.25">
      <c r="A54" s="26"/>
      <c r="B54" s="76">
        <f>+B11/AE11*100</f>
        <v>18.748923959827835</v>
      </c>
      <c r="C54" s="76">
        <f>+C11/AF11*100</f>
        <v>21.906987093902984</v>
      </c>
      <c r="D54" s="76">
        <f>+D11/AG11*100</f>
        <v>15.384615384615385</v>
      </c>
      <c r="F54" s="76">
        <f>+F11/AI11*100</f>
        <v>22.129668193808136</v>
      </c>
      <c r="G54" s="76">
        <f>+G11/AJ11*100</f>
        <v>24.415274463007162</v>
      </c>
      <c r="H54" s="76">
        <f>+H11/AK11*100</f>
        <v>18.95121141719217</v>
      </c>
      <c r="J54" s="76">
        <f>+J11/AM11*100</f>
        <v>23.242695979172691</v>
      </c>
      <c r="K54" s="76">
        <f>+K11/AN11*100</f>
        <v>26.593170207044903</v>
      </c>
      <c r="L54" s="76">
        <f>+L11/AO11*100</f>
        <v>19.342723004694836</v>
      </c>
      <c r="N54" s="76">
        <f>+N11/AQ11*100</f>
        <v>20.634674922600617</v>
      </c>
      <c r="O54" s="76">
        <f>+O11/AR11*100</f>
        <v>24.52153110047847</v>
      </c>
      <c r="P54" s="76">
        <f>+P11/AS11*100</f>
        <v>16.463414634146343</v>
      </c>
      <c r="R54" s="76">
        <f>+R11/AU11*100</f>
        <v>16.714553404122423</v>
      </c>
      <c r="S54" s="76">
        <f>+S11/AV11*100</f>
        <v>19.435975609756099</v>
      </c>
      <c r="T54" s="76">
        <f>+T11/AW11*100</f>
        <v>14.082084050135169</v>
      </c>
      <c r="V54" s="76">
        <f>+V11/AY11*100</f>
        <v>10.561582641991066</v>
      </c>
      <c r="W54" s="76">
        <f>+W11/AZ11*100</f>
        <v>12.235378543236456</v>
      </c>
      <c r="X54" s="76">
        <f>+X11/BA11*100</f>
        <v>9.2214880781384672</v>
      </c>
      <c r="Z54" s="74" t="s">
        <v>8</v>
      </c>
      <c r="AA54" s="74" t="s">
        <v>8</v>
      </c>
      <c r="AB54" s="74" t="s">
        <v>8</v>
      </c>
    </row>
    <row r="55" spans="1:30" s="4" customFormat="1" ht="6" customHeight="1" x14ac:dyDescent="0.25">
      <c r="A55" s="26"/>
      <c r="B55" s="55"/>
      <c r="C55" s="55"/>
      <c r="D55" s="55"/>
      <c r="F55" s="55"/>
      <c r="G55" s="55"/>
      <c r="H55" s="55"/>
      <c r="J55" s="55"/>
      <c r="K55" s="55"/>
      <c r="L55" s="55"/>
      <c r="N55" s="55"/>
      <c r="O55" s="55"/>
      <c r="P55" s="55"/>
      <c r="R55" s="55"/>
      <c r="S55" s="55"/>
      <c r="T55" s="55"/>
      <c r="V55" s="55"/>
      <c r="W55" s="55"/>
      <c r="X55" s="55"/>
      <c r="Z55" s="55"/>
      <c r="AA55" s="55"/>
      <c r="AB55" s="55"/>
    </row>
    <row r="56" spans="1:30" s="4" customFormat="1" ht="14.25" customHeight="1" x14ac:dyDescent="0.25">
      <c r="A56" s="4" t="s">
        <v>81</v>
      </c>
      <c r="B56" s="55">
        <f t="shared" ref="B56:D62" si="60">+B13/AE13*100</f>
        <v>28.686446995676157</v>
      </c>
      <c r="C56" s="55">
        <f t="shared" si="60"/>
        <v>32.636701975379331</v>
      </c>
      <c r="D56" s="55">
        <f t="shared" si="60"/>
        <v>24.393279402613565</v>
      </c>
      <c r="F56" s="55">
        <f t="shared" ref="F56:H62" si="61">+F13/AI13*100</f>
        <v>31.962481962481963</v>
      </c>
      <c r="G56" s="55">
        <f t="shared" si="61"/>
        <v>36.679058240396529</v>
      </c>
      <c r="H56" s="55">
        <f t="shared" si="61"/>
        <v>25.388601036269431</v>
      </c>
      <c r="J56" s="55">
        <f t="shared" ref="J56:L62" si="62">+J13/AM13*100</f>
        <v>36.431784107946022</v>
      </c>
      <c r="K56" s="55">
        <f t="shared" si="62"/>
        <v>40.587449933244322</v>
      </c>
      <c r="L56" s="55">
        <f t="shared" si="62"/>
        <v>31.111111111111111</v>
      </c>
      <c r="N56" s="55">
        <f t="shared" ref="N56:P62" si="63">+N13/AQ13*100</f>
        <v>29.286798179059183</v>
      </c>
      <c r="O56" s="55">
        <f t="shared" si="63"/>
        <v>34.097859327217122</v>
      </c>
      <c r="P56" s="55">
        <f t="shared" si="63"/>
        <v>24.548192771084338</v>
      </c>
      <c r="R56" s="55">
        <f t="shared" ref="R56:T62" si="64">+R13/AU13*100</f>
        <v>25.600505689001263</v>
      </c>
      <c r="S56" s="55">
        <f t="shared" si="64"/>
        <v>27.419354838709676</v>
      </c>
      <c r="T56" s="55">
        <f t="shared" si="64"/>
        <v>23.711340206185564</v>
      </c>
      <c r="V56" s="55">
        <f t="shared" ref="V56:X62" si="65">+V13/AY13*100</f>
        <v>18.767249310027598</v>
      </c>
      <c r="W56" s="55">
        <f t="shared" si="65"/>
        <v>20.125786163522015</v>
      </c>
      <c r="X56" s="55">
        <f t="shared" si="65"/>
        <v>17.704918032786885</v>
      </c>
      <c r="Z56" s="74" t="s">
        <v>8</v>
      </c>
      <c r="AA56" s="74" t="s">
        <v>8</v>
      </c>
      <c r="AB56" s="74" t="s">
        <v>8</v>
      </c>
    </row>
    <row r="57" spans="1:30" s="4" customFormat="1" ht="14.25" customHeight="1" x14ac:dyDescent="0.25">
      <c r="A57" s="4" t="s">
        <v>83</v>
      </c>
      <c r="B57" s="55">
        <f t="shared" si="60"/>
        <v>22.213438735177863</v>
      </c>
      <c r="C57" s="55">
        <f t="shared" si="60"/>
        <v>25.883227965786539</v>
      </c>
      <c r="D57" s="55">
        <f t="shared" si="60"/>
        <v>18.051455082243777</v>
      </c>
      <c r="F57" s="55">
        <f t="shared" si="61"/>
        <v>29.891756869275603</v>
      </c>
      <c r="G57" s="55">
        <f t="shared" si="61"/>
        <v>32.981927710843372</v>
      </c>
      <c r="H57" s="55">
        <f t="shared" si="61"/>
        <v>26.070763500931101</v>
      </c>
      <c r="J57" s="55">
        <f t="shared" si="62"/>
        <v>24.094202898550723</v>
      </c>
      <c r="K57" s="55">
        <f t="shared" si="62"/>
        <v>25.97623089983022</v>
      </c>
      <c r="L57" s="55">
        <f t="shared" si="62"/>
        <v>21.941747572815533</v>
      </c>
      <c r="N57" s="55">
        <f t="shared" si="63"/>
        <v>25.098039215686274</v>
      </c>
      <c r="O57" s="55">
        <f t="shared" si="63"/>
        <v>31.645569620253166</v>
      </c>
      <c r="P57" s="55">
        <f t="shared" si="63"/>
        <v>17.344753747323342</v>
      </c>
      <c r="R57" s="55">
        <f t="shared" si="64"/>
        <v>17.857142857142858</v>
      </c>
      <c r="S57" s="55">
        <f t="shared" si="64"/>
        <v>22.117202268431001</v>
      </c>
      <c r="T57" s="55">
        <f t="shared" si="64"/>
        <v>13.152400835073069</v>
      </c>
      <c r="V57" s="55">
        <f t="shared" si="65"/>
        <v>8.6657496561210454</v>
      </c>
      <c r="W57" s="55">
        <f t="shared" si="65"/>
        <v>9.0395480225988702</v>
      </c>
      <c r="X57" s="55">
        <f t="shared" si="65"/>
        <v>8.310991957104557</v>
      </c>
      <c r="Z57" s="65" t="s">
        <v>8</v>
      </c>
      <c r="AA57" s="65" t="s">
        <v>8</v>
      </c>
      <c r="AB57" s="65" t="s">
        <v>8</v>
      </c>
    </row>
    <row r="58" spans="1:30" s="4" customFormat="1" ht="14.25" customHeight="1" x14ac:dyDescent="0.25">
      <c r="A58" s="4" t="s">
        <v>85</v>
      </c>
      <c r="B58" s="55">
        <f t="shared" si="60"/>
        <v>13.938919342208301</v>
      </c>
      <c r="C58" s="55">
        <f t="shared" si="60"/>
        <v>15.842583249243189</v>
      </c>
      <c r="D58" s="55">
        <f t="shared" si="60"/>
        <v>11.898323418063818</v>
      </c>
      <c r="F58" s="55">
        <f t="shared" si="61"/>
        <v>15.572033898305085</v>
      </c>
      <c r="G58" s="55">
        <f t="shared" si="61"/>
        <v>17.210144927536231</v>
      </c>
      <c r="H58" s="55">
        <f t="shared" si="61"/>
        <v>13.26530612244898</v>
      </c>
      <c r="J58" s="55">
        <f t="shared" si="62"/>
        <v>14.779499404052443</v>
      </c>
      <c r="K58" s="55">
        <f t="shared" si="62"/>
        <v>15.401785714285715</v>
      </c>
      <c r="L58" s="55">
        <f t="shared" si="62"/>
        <v>14.066496163682865</v>
      </c>
      <c r="N58" s="55">
        <f t="shared" si="63"/>
        <v>13.16931982633864</v>
      </c>
      <c r="O58" s="55">
        <f t="shared" si="63"/>
        <v>13.953488372093023</v>
      </c>
      <c r="P58" s="55">
        <f t="shared" si="63"/>
        <v>12.39193083573487</v>
      </c>
      <c r="R58" s="55">
        <f t="shared" si="64"/>
        <v>15.163398692810457</v>
      </c>
      <c r="S58" s="55">
        <f t="shared" si="64"/>
        <v>18.253968253968253</v>
      </c>
      <c r="T58" s="55">
        <f t="shared" si="64"/>
        <v>12.144702842377262</v>
      </c>
      <c r="V58" s="55">
        <f t="shared" si="65"/>
        <v>9.4594594594594597</v>
      </c>
      <c r="W58" s="55">
        <f t="shared" si="65"/>
        <v>12.692307692307692</v>
      </c>
      <c r="X58" s="55">
        <f t="shared" si="65"/>
        <v>6.927710843373494</v>
      </c>
      <c r="Z58" s="65" t="s">
        <v>8</v>
      </c>
      <c r="AA58" s="65" t="s">
        <v>8</v>
      </c>
      <c r="AB58" s="65" t="s">
        <v>8</v>
      </c>
    </row>
    <row r="59" spans="1:30" s="4" customFormat="1" ht="14.25" customHeight="1" x14ac:dyDescent="0.25">
      <c r="A59" s="4" t="s">
        <v>87</v>
      </c>
      <c r="B59" s="55">
        <f t="shared" si="60"/>
        <v>17.225891677675033</v>
      </c>
      <c r="C59" s="55">
        <f t="shared" si="60"/>
        <v>20.437566702241195</v>
      </c>
      <c r="D59" s="55">
        <f t="shared" si="60"/>
        <v>14.076399790685503</v>
      </c>
      <c r="F59" s="55">
        <f t="shared" si="61"/>
        <v>19.72318339100346</v>
      </c>
      <c r="G59" s="55">
        <f t="shared" si="61"/>
        <v>21.818181818181817</v>
      </c>
      <c r="H59" s="55">
        <f t="shared" si="61"/>
        <v>16.93548387096774</v>
      </c>
      <c r="J59" s="55">
        <f t="shared" si="62"/>
        <v>25.587467362924283</v>
      </c>
      <c r="K59" s="55">
        <f t="shared" si="62"/>
        <v>28.467153284671532</v>
      </c>
      <c r="L59" s="55">
        <f t="shared" si="62"/>
        <v>22.253521126760564</v>
      </c>
      <c r="N59" s="55">
        <f t="shared" si="63"/>
        <v>19.486404833836858</v>
      </c>
      <c r="O59" s="55">
        <f t="shared" si="63"/>
        <v>23.469387755102041</v>
      </c>
      <c r="P59" s="55">
        <f t="shared" si="63"/>
        <v>16.304347826086957</v>
      </c>
      <c r="R59" s="55">
        <f t="shared" si="64"/>
        <v>10.650887573964498</v>
      </c>
      <c r="S59" s="55">
        <f t="shared" si="64"/>
        <v>12.628865979381443</v>
      </c>
      <c r="T59" s="55">
        <f t="shared" si="64"/>
        <v>8.9715536105032836</v>
      </c>
      <c r="V59" s="55">
        <f t="shared" si="65"/>
        <v>10.232558139534884</v>
      </c>
      <c r="W59" s="55">
        <f t="shared" si="65"/>
        <v>13.986013986013987</v>
      </c>
      <c r="X59" s="55">
        <f t="shared" si="65"/>
        <v>7.2423398328690807</v>
      </c>
      <c r="Z59" s="65" t="s">
        <v>8</v>
      </c>
      <c r="AA59" s="65" t="s">
        <v>8</v>
      </c>
      <c r="AB59" s="65" t="s">
        <v>8</v>
      </c>
    </row>
    <row r="60" spans="1:30" s="4" customFormat="1" ht="14.25" customHeight="1" x14ac:dyDescent="0.25">
      <c r="A60" s="4" t="s">
        <v>89</v>
      </c>
      <c r="B60" s="55">
        <f t="shared" si="60"/>
        <v>14.135290363752393</v>
      </c>
      <c r="C60" s="55">
        <f t="shared" si="60"/>
        <v>16.127023661270236</v>
      </c>
      <c r="D60" s="55">
        <f t="shared" si="60"/>
        <v>12.041884816753926</v>
      </c>
      <c r="F60" s="55">
        <f t="shared" si="61"/>
        <v>16.666666666666664</v>
      </c>
      <c r="G60" s="55">
        <f t="shared" si="61"/>
        <v>16.363636363636363</v>
      </c>
      <c r="H60" s="55">
        <f t="shared" si="61"/>
        <v>17.094017094017094</v>
      </c>
      <c r="J60" s="55">
        <f t="shared" si="62"/>
        <v>16.144975288303129</v>
      </c>
      <c r="K60" s="55">
        <f t="shared" si="62"/>
        <v>21.54340836012862</v>
      </c>
      <c r="L60" s="55">
        <f t="shared" si="62"/>
        <v>10.472972972972974</v>
      </c>
      <c r="N60" s="55">
        <f t="shared" si="63"/>
        <v>13.450292397660817</v>
      </c>
      <c r="O60" s="55">
        <f t="shared" si="63"/>
        <v>15.09433962264151</v>
      </c>
      <c r="P60" s="55">
        <f t="shared" si="63"/>
        <v>11.693548387096774</v>
      </c>
      <c r="R60" s="55">
        <f t="shared" si="64"/>
        <v>16.233766233766232</v>
      </c>
      <c r="S60" s="55">
        <f t="shared" si="64"/>
        <v>17.694369973190348</v>
      </c>
      <c r="T60" s="55">
        <f t="shared" si="64"/>
        <v>14.86146095717884</v>
      </c>
      <c r="V60" s="55">
        <f t="shared" si="65"/>
        <v>8.3823529411764692</v>
      </c>
      <c r="W60" s="55">
        <f t="shared" si="65"/>
        <v>9.7859327217125376</v>
      </c>
      <c r="X60" s="55">
        <f t="shared" si="65"/>
        <v>7.0821529745042495</v>
      </c>
      <c r="Z60" s="65" t="s">
        <v>8</v>
      </c>
      <c r="AA60" s="65" t="s">
        <v>8</v>
      </c>
      <c r="AB60" s="65" t="s">
        <v>8</v>
      </c>
    </row>
    <row r="61" spans="1:30" s="4" customFormat="1" ht="14.25" customHeight="1" x14ac:dyDescent="0.25">
      <c r="A61" s="4" t="s">
        <v>91</v>
      </c>
      <c r="B61" s="55">
        <f t="shared" si="60"/>
        <v>15.7502329916123</v>
      </c>
      <c r="C61" s="55">
        <f t="shared" si="60"/>
        <v>18.783269961977187</v>
      </c>
      <c r="D61" s="55">
        <f t="shared" si="60"/>
        <v>12.394840157038699</v>
      </c>
      <c r="F61" s="55">
        <f t="shared" si="61"/>
        <v>19.07473309608541</v>
      </c>
      <c r="G61" s="55">
        <f t="shared" si="61"/>
        <v>20.785219399538107</v>
      </c>
      <c r="H61" s="55">
        <f t="shared" si="61"/>
        <v>16.326530612244898</v>
      </c>
      <c r="J61" s="55">
        <f t="shared" si="62"/>
        <v>21.075902726602799</v>
      </c>
      <c r="K61" s="55">
        <f t="shared" si="62"/>
        <v>24.226110363391655</v>
      </c>
      <c r="L61" s="55">
        <f t="shared" si="62"/>
        <v>17.263843648208468</v>
      </c>
      <c r="N61" s="55">
        <f t="shared" si="63"/>
        <v>16.376306620209057</v>
      </c>
      <c r="O61" s="55">
        <f t="shared" si="63"/>
        <v>19.302615193026153</v>
      </c>
      <c r="P61" s="55">
        <f t="shared" si="63"/>
        <v>12.658227848101266</v>
      </c>
      <c r="R61" s="55">
        <f t="shared" si="64"/>
        <v>14.442013129102845</v>
      </c>
      <c r="S61" s="55">
        <f t="shared" si="64"/>
        <v>17.123287671232877</v>
      </c>
      <c r="T61" s="55">
        <f t="shared" si="64"/>
        <v>11.974789915966387</v>
      </c>
      <c r="V61" s="55">
        <f t="shared" si="65"/>
        <v>8.7483176312247632</v>
      </c>
      <c r="W61" s="55">
        <f t="shared" si="65"/>
        <v>11.56773211567732</v>
      </c>
      <c r="X61" s="55">
        <f t="shared" si="65"/>
        <v>6.5138721351025328</v>
      </c>
      <c r="Z61" s="65" t="s">
        <v>8</v>
      </c>
      <c r="AA61" s="65" t="s">
        <v>8</v>
      </c>
      <c r="AB61" s="65" t="s">
        <v>8</v>
      </c>
    </row>
    <row r="62" spans="1:30" s="4" customFormat="1" ht="14.25" customHeight="1" x14ac:dyDescent="0.25">
      <c r="A62" s="4" t="s">
        <v>93</v>
      </c>
      <c r="B62" s="55">
        <f t="shared" si="60"/>
        <v>13.977602654500206</v>
      </c>
      <c r="C62" s="55">
        <f t="shared" si="60"/>
        <v>16.966904063678257</v>
      </c>
      <c r="D62" s="55">
        <f t="shared" si="60"/>
        <v>11.04722792607803</v>
      </c>
      <c r="F62" s="55">
        <f t="shared" si="61"/>
        <v>13.397129186602871</v>
      </c>
      <c r="G62" s="55">
        <f t="shared" si="61"/>
        <v>14.915966386554622</v>
      </c>
      <c r="H62" s="55">
        <f t="shared" si="61"/>
        <v>11.388888888888889</v>
      </c>
      <c r="J62" s="55">
        <f t="shared" si="62"/>
        <v>16.648291069459759</v>
      </c>
      <c r="K62" s="55">
        <f t="shared" si="62"/>
        <v>21.153846153846153</v>
      </c>
      <c r="L62" s="55">
        <f t="shared" si="62"/>
        <v>11.845102505694761</v>
      </c>
      <c r="N62" s="55">
        <f t="shared" si="63"/>
        <v>20.341047503045068</v>
      </c>
      <c r="O62" s="55">
        <f t="shared" si="63"/>
        <v>25.522041763341068</v>
      </c>
      <c r="P62" s="55">
        <f t="shared" si="63"/>
        <v>14.615384615384617</v>
      </c>
      <c r="R62" s="55">
        <f t="shared" si="64"/>
        <v>13.090306545153272</v>
      </c>
      <c r="S62" s="55">
        <f t="shared" si="64"/>
        <v>15.870307167235495</v>
      </c>
      <c r="T62" s="55">
        <f t="shared" si="64"/>
        <v>10.466988727858293</v>
      </c>
      <c r="V62" s="55">
        <f t="shared" si="65"/>
        <v>8.1826831588962889</v>
      </c>
      <c r="W62" s="55">
        <f t="shared" si="65"/>
        <v>7.511737089201878</v>
      </c>
      <c r="X62" s="55">
        <f t="shared" si="65"/>
        <v>8.64</v>
      </c>
      <c r="Z62" s="65" t="s">
        <v>8</v>
      </c>
      <c r="AA62" s="65" t="s">
        <v>8</v>
      </c>
      <c r="AB62" s="65" t="s">
        <v>8</v>
      </c>
    </row>
    <row r="63" spans="1:30" s="4" customFormat="1" ht="14.25" customHeight="1" x14ac:dyDescent="0.25"/>
    <row r="64" spans="1:30" s="8" customFormat="1" ht="14.25" customHeight="1" x14ac:dyDescent="0.25">
      <c r="A64" s="8" t="s">
        <v>39</v>
      </c>
      <c r="B64" s="76">
        <f>+B21/AE21*100</f>
        <v>19.32656042947912</v>
      </c>
      <c r="C64" s="76">
        <f>+C21/AF21*100</f>
        <v>22.434066299076598</v>
      </c>
      <c r="D64" s="76">
        <f>+D21/AG21*100</f>
        <v>16.073167338990125</v>
      </c>
      <c r="F64" s="76">
        <f>+F21/AI21*100</f>
        <v>22.220416124837449</v>
      </c>
      <c r="G64" s="76">
        <f>+G21/AJ21*100</f>
        <v>24.689616252821668</v>
      </c>
      <c r="H64" s="76">
        <f>+H21/AK21*100</f>
        <v>18.865030674846626</v>
      </c>
      <c r="J64" s="76">
        <f>+J21/AM21*100</f>
        <v>23.95482130815914</v>
      </c>
      <c r="K64" s="76">
        <f>+K21/AN21*100</f>
        <v>27.145581691036234</v>
      </c>
      <c r="L64" s="76">
        <f>+L21/AO21*100</f>
        <v>20.35175879396985</v>
      </c>
      <c r="N64" s="76">
        <f>+N21/AQ21*100</f>
        <v>21.452145214521451</v>
      </c>
      <c r="O64" s="76">
        <f>+O21/AR21*100</f>
        <v>25.079815537424622</v>
      </c>
      <c r="P64" s="76">
        <f>+P21/AS21*100</f>
        <v>17.571157495256166</v>
      </c>
      <c r="R64" s="76">
        <f>+R21/AU21*100</f>
        <v>17.49020789394396</v>
      </c>
      <c r="S64" s="76">
        <f>+S21/AV21*100</f>
        <v>20.172999691071979</v>
      </c>
      <c r="T64" s="76">
        <f>+T21/AW21*100</f>
        <v>14.936783299029695</v>
      </c>
      <c r="V64" s="76">
        <f>+V21/AY21*100</f>
        <v>10.827783063748811</v>
      </c>
      <c r="W64" s="76">
        <f>+W21/AZ21*100</f>
        <v>12.483745123537062</v>
      </c>
      <c r="X64" s="76">
        <f>+X21/BA21*100</f>
        <v>9.5318860244233381</v>
      </c>
      <c r="Z64" s="74" t="s">
        <v>8</v>
      </c>
      <c r="AA64" s="74" t="s">
        <v>8</v>
      </c>
      <c r="AB64" s="74" t="s">
        <v>8</v>
      </c>
    </row>
    <row r="65" spans="1:28" s="4" customFormat="1" ht="6" customHeight="1" x14ac:dyDescent="0.25">
      <c r="A65" s="26"/>
      <c r="B65" s="55"/>
      <c r="C65" s="55"/>
      <c r="D65" s="55"/>
      <c r="F65" s="55"/>
      <c r="G65" s="55"/>
      <c r="H65" s="55"/>
      <c r="J65" s="55"/>
      <c r="K65" s="55"/>
      <c r="L65" s="55"/>
      <c r="N65" s="55"/>
      <c r="O65" s="55"/>
      <c r="P65" s="55"/>
      <c r="R65" s="55"/>
      <c r="S65" s="55"/>
      <c r="T65" s="55"/>
      <c r="V65" s="55"/>
      <c r="W65" s="55"/>
      <c r="X65" s="55"/>
      <c r="Z65" s="55"/>
      <c r="AA65" s="55"/>
      <c r="AB65" s="55"/>
    </row>
    <row r="66" spans="1:28" s="4" customFormat="1" ht="14.25" customHeight="1" x14ac:dyDescent="0.25">
      <c r="A66" s="4" t="s">
        <v>81</v>
      </c>
      <c r="B66" s="55">
        <f t="shared" ref="B66:D72" si="66">+B23/AE23*100</f>
        <v>28.983833718244806</v>
      </c>
      <c r="C66" s="55">
        <f t="shared" si="66"/>
        <v>32.750952986022874</v>
      </c>
      <c r="D66" s="55">
        <f t="shared" si="66"/>
        <v>24.91420727522306</v>
      </c>
      <c r="F66" s="55">
        <f t="shared" ref="F66:H72" si="67">+F23/AI23*100</f>
        <v>32.222222222222221</v>
      </c>
      <c r="G66" s="55">
        <f t="shared" si="67"/>
        <v>37.327823691460054</v>
      </c>
      <c r="H66" s="55">
        <f t="shared" si="67"/>
        <v>25.280898876404496</v>
      </c>
      <c r="J66" s="55">
        <f t="shared" ref="J66:L72" si="68">+J23/AM23*100</f>
        <v>36.855036855036857</v>
      </c>
      <c r="K66" s="55">
        <f t="shared" si="68"/>
        <v>40.697674418604649</v>
      </c>
      <c r="L66" s="55">
        <f t="shared" si="68"/>
        <v>31.894934333958723</v>
      </c>
      <c r="N66" s="55">
        <f t="shared" ref="N66:P72" si="69">+N23/AQ23*100</f>
        <v>29.142381348875933</v>
      </c>
      <c r="O66" s="55">
        <f t="shared" si="69"/>
        <v>33.612040133779267</v>
      </c>
      <c r="P66" s="55">
        <f t="shared" si="69"/>
        <v>24.709784411276949</v>
      </c>
      <c r="R66" s="55">
        <f t="shared" ref="R66:T72" si="70">+R23/AU23*100</f>
        <v>25.457102672292546</v>
      </c>
      <c r="S66" s="55">
        <f t="shared" si="70"/>
        <v>26.519337016574585</v>
      </c>
      <c r="T66" s="55">
        <f t="shared" si="70"/>
        <v>24.355300859598856</v>
      </c>
      <c r="V66" s="55">
        <f t="shared" ref="V66:X72" si="71">+V23/AY23*100</f>
        <v>19.728601252609604</v>
      </c>
      <c r="W66" s="55">
        <f t="shared" si="71"/>
        <v>21.11650485436893</v>
      </c>
      <c r="X66" s="55">
        <f t="shared" si="71"/>
        <v>18.681318681318682</v>
      </c>
      <c r="Z66" s="65" t="s">
        <v>8</v>
      </c>
      <c r="AA66" s="65" t="s">
        <v>8</v>
      </c>
      <c r="AB66" s="65" t="s">
        <v>8</v>
      </c>
    </row>
    <row r="67" spans="1:28" s="4" customFormat="1" ht="14.25" customHeight="1" x14ac:dyDescent="0.25">
      <c r="A67" s="4" t="s">
        <v>83</v>
      </c>
      <c r="B67" s="55">
        <f t="shared" si="66"/>
        <v>23.495194739504299</v>
      </c>
      <c r="C67" s="55">
        <f t="shared" si="66"/>
        <v>27.131782945736433</v>
      </c>
      <c r="D67" s="55">
        <f t="shared" si="66"/>
        <v>19.523809523809526</v>
      </c>
      <c r="F67" s="55">
        <f t="shared" si="67"/>
        <v>30.194472876151483</v>
      </c>
      <c r="G67" s="55">
        <f t="shared" si="67"/>
        <v>33.333333333333329</v>
      </c>
      <c r="H67" s="55">
        <f t="shared" si="67"/>
        <v>26.457399103139011</v>
      </c>
      <c r="J67" s="55">
        <f t="shared" si="68"/>
        <v>25.309336332958381</v>
      </c>
      <c r="K67" s="55">
        <f t="shared" si="68"/>
        <v>25.910064239828696</v>
      </c>
      <c r="L67" s="55">
        <f t="shared" si="68"/>
        <v>24.644549763033176</v>
      </c>
      <c r="N67" s="55">
        <f t="shared" si="69"/>
        <v>27.386934673366838</v>
      </c>
      <c r="O67" s="55">
        <f t="shared" si="69"/>
        <v>33.647058823529413</v>
      </c>
      <c r="P67" s="55">
        <f t="shared" si="69"/>
        <v>20.215633423180591</v>
      </c>
      <c r="R67" s="55">
        <f t="shared" si="70"/>
        <v>18.783783783783782</v>
      </c>
      <c r="S67" s="55">
        <f t="shared" si="70"/>
        <v>24.064171122994651</v>
      </c>
      <c r="T67" s="55">
        <f t="shared" si="70"/>
        <v>13.387978142076504</v>
      </c>
      <c r="V67" s="55">
        <f t="shared" si="71"/>
        <v>9.4202898550724647</v>
      </c>
      <c r="W67" s="55">
        <f t="shared" si="71"/>
        <v>10.861423220973784</v>
      </c>
      <c r="X67" s="55">
        <f t="shared" si="71"/>
        <v>8.0701754385964914</v>
      </c>
      <c r="Z67" s="65" t="s">
        <v>8</v>
      </c>
      <c r="AA67" s="65" t="s">
        <v>8</v>
      </c>
      <c r="AB67" s="65" t="s">
        <v>8</v>
      </c>
    </row>
    <row r="68" spans="1:28" s="4" customFormat="1" ht="14.25" customHeight="1" x14ac:dyDescent="0.25">
      <c r="A68" s="4" t="s">
        <v>85</v>
      </c>
      <c r="B68" s="55">
        <f t="shared" si="66"/>
        <v>13.938919342208301</v>
      </c>
      <c r="C68" s="55">
        <f t="shared" si="66"/>
        <v>15.842583249243189</v>
      </c>
      <c r="D68" s="55">
        <f t="shared" si="66"/>
        <v>11.898323418063818</v>
      </c>
      <c r="F68" s="55">
        <f t="shared" si="67"/>
        <v>15.572033898305085</v>
      </c>
      <c r="G68" s="55">
        <f t="shared" si="67"/>
        <v>17.210144927536231</v>
      </c>
      <c r="H68" s="55">
        <f t="shared" si="67"/>
        <v>13.26530612244898</v>
      </c>
      <c r="J68" s="55">
        <f t="shared" si="68"/>
        <v>14.779499404052443</v>
      </c>
      <c r="K68" s="55">
        <f t="shared" si="68"/>
        <v>15.401785714285715</v>
      </c>
      <c r="L68" s="55">
        <f t="shared" si="68"/>
        <v>14.066496163682865</v>
      </c>
      <c r="N68" s="55">
        <f t="shared" si="69"/>
        <v>13.16931982633864</v>
      </c>
      <c r="O68" s="55">
        <f t="shared" si="69"/>
        <v>13.953488372093023</v>
      </c>
      <c r="P68" s="55">
        <f t="shared" si="69"/>
        <v>12.39193083573487</v>
      </c>
      <c r="R68" s="55">
        <f t="shared" si="70"/>
        <v>15.163398692810457</v>
      </c>
      <c r="S68" s="55">
        <f t="shared" si="70"/>
        <v>18.253968253968253</v>
      </c>
      <c r="T68" s="55">
        <f t="shared" si="70"/>
        <v>12.144702842377262</v>
      </c>
      <c r="V68" s="55">
        <f t="shared" si="71"/>
        <v>9.4594594594594597</v>
      </c>
      <c r="W68" s="55">
        <f t="shared" si="71"/>
        <v>12.692307692307692</v>
      </c>
      <c r="X68" s="55">
        <f t="shared" si="71"/>
        <v>6.927710843373494</v>
      </c>
      <c r="Z68" s="65" t="s">
        <v>8</v>
      </c>
      <c r="AA68" s="65" t="s">
        <v>8</v>
      </c>
      <c r="AB68" s="65" t="s">
        <v>8</v>
      </c>
    </row>
    <row r="69" spans="1:28" s="4" customFormat="1" ht="14.25" customHeight="1" x14ac:dyDescent="0.25">
      <c r="A69" s="4" t="s">
        <v>87</v>
      </c>
      <c r="B69" s="55">
        <f t="shared" si="66"/>
        <v>21.024904214559388</v>
      </c>
      <c r="C69" s="55">
        <f t="shared" si="66"/>
        <v>24.086870681145115</v>
      </c>
      <c r="D69" s="55">
        <f t="shared" si="66"/>
        <v>18.13953488372093</v>
      </c>
      <c r="F69" s="55">
        <f t="shared" si="67"/>
        <v>20.24793388429752</v>
      </c>
      <c r="G69" s="55">
        <f t="shared" si="67"/>
        <v>23.308270676691727</v>
      </c>
      <c r="H69" s="55">
        <f t="shared" si="67"/>
        <v>16.513761467889911</v>
      </c>
      <c r="J69" s="55">
        <f t="shared" si="68"/>
        <v>33.027522935779821</v>
      </c>
      <c r="K69" s="55">
        <f t="shared" si="68"/>
        <v>35.909090909090907</v>
      </c>
      <c r="L69" s="55">
        <f t="shared" si="68"/>
        <v>30.092592592592592</v>
      </c>
      <c r="N69" s="55">
        <f t="shared" si="69"/>
        <v>23.797468354430379</v>
      </c>
      <c r="O69" s="55">
        <f t="shared" si="69"/>
        <v>27.071823204419886</v>
      </c>
      <c r="P69" s="55">
        <f t="shared" si="69"/>
        <v>21.028037383177569</v>
      </c>
      <c r="R69" s="55">
        <f t="shared" si="70"/>
        <v>14.386792452830189</v>
      </c>
      <c r="S69" s="55">
        <f t="shared" si="70"/>
        <v>15.675675675675677</v>
      </c>
      <c r="T69" s="55">
        <f t="shared" si="70"/>
        <v>13.389121338912133</v>
      </c>
      <c r="V69" s="55">
        <f t="shared" si="71"/>
        <v>12.034383954154727</v>
      </c>
      <c r="W69" s="55">
        <f t="shared" si="71"/>
        <v>15.527950310559005</v>
      </c>
      <c r="X69" s="55">
        <f t="shared" si="71"/>
        <v>9.0425531914893629</v>
      </c>
      <c r="Z69" s="65" t="s">
        <v>8</v>
      </c>
      <c r="AA69" s="65" t="s">
        <v>8</v>
      </c>
      <c r="AB69" s="65" t="s">
        <v>8</v>
      </c>
    </row>
    <row r="70" spans="1:28" s="4" customFormat="1" ht="14.25" customHeight="1" x14ac:dyDescent="0.25">
      <c r="A70" s="4" t="s">
        <v>89</v>
      </c>
      <c r="B70" s="55">
        <f t="shared" si="66"/>
        <v>14.135290363752393</v>
      </c>
      <c r="C70" s="55">
        <f t="shared" si="66"/>
        <v>16.127023661270236</v>
      </c>
      <c r="D70" s="55">
        <f t="shared" si="66"/>
        <v>12.041884816753926</v>
      </c>
      <c r="F70" s="55">
        <f t="shared" si="67"/>
        <v>16.666666666666664</v>
      </c>
      <c r="G70" s="55">
        <f t="shared" si="67"/>
        <v>16.363636363636363</v>
      </c>
      <c r="H70" s="55">
        <f t="shared" si="67"/>
        <v>17.094017094017094</v>
      </c>
      <c r="J70" s="55">
        <f t="shared" si="68"/>
        <v>16.144975288303129</v>
      </c>
      <c r="K70" s="55">
        <f t="shared" si="68"/>
        <v>21.54340836012862</v>
      </c>
      <c r="L70" s="55">
        <f t="shared" si="68"/>
        <v>10.472972972972974</v>
      </c>
      <c r="N70" s="55">
        <f t="shared" si="69"/>
        <v>13.450292397660817</v>
      </c>
      <c r="O70" s="55">
        <f t="shared" si="69"/>
        <v>15.09433962264151</v>
      </c>
      <c r="P70" s="55">
        <f t="shared" si="69"/>
        <v>11.693548387096774</v>
      </c>
      <c r="R70" s="55">
        <f t="shared" si="70"/>
        <v>16.233766233766232</v>
      </c>
      <c r="S70" s="55">
        <f t="shared" si="70"/>
        <v>17.694369973190348</v>
      </c>
      <c r="T70" s="55">
        <f t="shared" si="70"/>
        <v>14.86146095717884</v>
      </c>
      <c r="V70" s="55">
        <f t="shared" si="71"/>
        <v>8.3823529411764692</v>
      </c>
      <c r="W70" s="55">
        <f t="shared" si="71"/>
        <v>9.7859327217125376</v>
      </c>
      <c r="X70" s="55">
        <f t="shared" si="71"/>
        <v>7.0821529745042495</v>
      </c>
      <c r="Z70" s="65" t="s">
        <v>8</v>
      </c>
      <c r="AA70" s="65" t="s">
        <v>8</v>
      </c>
      <c r="AB70" s="65" t="s">
        <v>8</v>
      </c>
    </row>
    <row r="71" spans="1:28" s="4" customFormat="1" ht="14.25" customHeight="1" x14ac:dyDescent="0.25">
      <c r="A71" s="4" t="s">
        <v>91</v>
      </c>
      <c r="B71" s="55">
        <f t="shared" si="66"/>
        <v>16.52446456555807</v>
      </c>
      <c r="C71" s="55">
        <f t="shared" si="66"/>
        <v>19.845274133871509</v>
      </c>
      <c r="D71" s="55">
        <f t="shared" si="66"/>
        <v>12.960288808664261</v>
      </c>
      <c r="F71" s="55">
        <f t="shared" si="67"/>
        <v>19.911504424778762</v>
      </c>
      <c r="G71" s="55">
        <f t="shared" si="67"/>
        <v>21.707670043415341</v>
      </c>
      <c r="H71" s="55">
        <f t="shared" si="67"/>
        <v>17.084282460136674</v>
      </c>
      <c r="J71" s="55">
        <f t="shared" si="68"/>
        <v>21.616541353383457</v>
      </c>
      <c r="K71" s="55">
        <f t="shared" si="68"/>
        <v>24.866785079928952</v>
      </c>
      <c r="L71" s="55">
        <f t="shared" si="68"/>
        <v>17.964071856287426</v>
      </c>
      <c r="N71" s="55">
        <f t="shared" si="69"/>
        <v>17.318435754189945</v>
      </c>
      <c r="O71" s="55">
        <f t="shared" si="69"/>
        <v>20.302013422818792</v>
      </c>
      <c r="P71" s="55">
        <f t="shared" si="69"/>
        <v>13.598326359832635</v>
      </c>
      <c r="R71" s="55">
        <f t="shared" si="70"/>
        <v>15.447154471544716</v>
      </c>
      <c r="S71" s="55">
        <f t="shared" si="70"/>
        <v>18.788819875776397</v>
      </c>
      <c r="T71" s="55">
        <f t="shared" si="70"/>
        <v>12.411847672778562</v>
      </c>
      <c r="V71" s="55">
        <f t="shared" si="71"/>
        <v>8.8235294117647065</v>
      </c>
      <c r="W71" s="55">
        <f t="shared" si="71"/>
        <v>12.10855949895616</v>
      </c>
      <c r="X71" s="55">
        <f t="shared" si="71"/>
        <v>6.3763608087091761</v>
      </c>
      <c r="Z71" s="65" t="s">
        <v>8</v>
      </c>
      <c r="AA71" s="65" t="s">
        <v>8</v>
      </c>
      <c r="AB71" s="65" t="s">
        <v>8</v>
      </c>
    </row>
    <row r="72" spans="1:28" s="4" customFormat="1" ht="14.25" customHeight="1" x14ac:dyDescent="0.25">
      <c r="A72" s="4" t="s">
        <v>93</v>
      </c>
      <c r="B72" s="55">
        <f t="shared" si="66"/>
        <v>13.790863823338384</v>
      </c>
      <c r="C72" s="55">
        <f t="shared" si="66"/>
        <v>16.718129686810762</v>
      </c>
      <c r="D72" s="55">
        <f t="shared" si="66"/>
        <v>10.969387755102041</v>
      </c>
      <c r="F72" s="55">
        <f t="shared" si="67"/>
        <v>12.862547288776796</v>
      </c>
      <c r="G72" s="55">
        <f t="shared" si="67"/>
        <v>14.732142857142858</v>
      </c>
      <c r="H72" s="55">
        <f t="shared" si="67"/>
        <v>10.434782608695652</v>
      </c>
      <c r="J72" s="55">
        <f t="shared" si="68"/>
        <v>17.123287671232877</v>
      </c>
      <c r="K72" s="55">
        <f t="shared" si="68"/>
        <v>21.826280623608017</v>
      </c>
      <c r="L72" s="55">
        <f t="shared" si="68"/>
        <v>12.177985948477751</v>
      </c>
      <c r="N72" s="55">
        <f t="shared" si="69"/>
        <v>20.663265306122451</v>
      </c>
      <c r="O72" s="55">
        <f t="shared" si="69"/>
        <v>25.609756097560975</v>
      </c>
      <c r="P72" s="55">
        <f t="shared" si="69"/>
        <v>15.240641711229946</v>
      </c>
      <c r="R72" s="55">
        <f t="shared" si="70"/>
        <v>12.800687285223367</v>
      </c>
      <c r="S72" s="55">
        <f t="shared" si="70"/>
        <v>15.384615384615385</v>
      </c>
      <c r="T72" s="55">
        <f t="shared" si="70"/>
        <v>10.413223140495868</v>
      </c>
      <c r="V72" s="55">
        <f t="shared" si="71"/>
        <v>7.3852295409181634</v>
      </c>
      <c r="W72" s="55">
        <f t="shared" si="71"/>
        <v>5.9850374064837908</v>
      </c>
      <c r="X72" s="55">
        <f t="shared" si="71"/>
        <v>8.3194675540765388</v>
      </c>
      <c r="Z72" s="65" t="s">
        <v>8</v>
      </c>
      <c r="AA72" s="65" t="s">
        <v>8</v>
      </c>
      <c r="AB72" s="65" t="s">
        <v>8</v>
      </c>
    </row>
    <row r="73" spans="1:28" s="4" customFormat="1" ht="14.25" customHeight="1" x14ac:dyDescent="0.25"/>
    <row r="74" spans="1:28" s="8" customFormat="1" ht="14.25" customHeight="1" x14ac:dyDescent="0.25">
      <c r="A74" s="8" t="s">
        <v>40</v>
      </c>
      <c r="B74" s="76">
        <f>+B31/AE31*100</f>
        <v>15.611736482745894</v>
      </c>
      <c r="C74" s="76">
        <f>+C31/AF31*100</f>
        <v>19.192610331850837</v>
      </c>
      <c r="D74" s="76">
        <f>+D31/AG31*100</f>
        <v>11.41826923076923</v>
      </c>
      <c r="F74" s="76">
        <f>+F31/AI31*100</f>
        <v>21.59847764034253</v>
      </c>
      <c r="G74" s="76">
        <f>+G31/AJ31*100</f>
        <v>22.910216718266255</v>
      </c>
      <c r="H74" s="76">
        <f>+H31/AK31*100</f>
        <v>19.506172839506171</v>
      </c>
      <c r="J74" s="76">
        <f>+J31/AM31*100</f>
        <v>18.94093686354379</v>
      </c>
      <c r="K74" s="76">
        <f>+K31/AN31*100</f>
        <v>23.560209424083769</v>
      </c>
      <c r="L74" s="76">
        <f>+L31/AO31*100</f>
        <v>12.469437652811736</v>
      </c>
      <c r="N74" s="76">
        <f>+N31/AQ31*100</f>
        <v>16.202783300198806</v>
      </c>
      <c r="O74" s="76">
        <f>+O31/AR31*100</f>
        <v>21.523809523809522</v>
      </c>
      <c r="P74" s="76">
        <f>+P31/AS31*100</f>
        <v>10.395010395010395</v>
      </c>
      <c r="R74" s="76">
        <f>+R31/AU31*100</f>
        <v>12.948061448427211</v>
      </c>
      <c r="S74" s="76">
        <f>+S31/AV31*100</f>
        <v>16.022889842632331</v>
      </c>
      <c r="T74" s="76">
        <f>+T31/AW31*100</f>
        <v>9.7305389221556897</v>
      </c>
      <c r="V74" s="76">
        <f>+V31/AY31*100</f>
        <v>9.1806515301085891</v>
      </c>
      <c r="W74" s="76">
        <f>+W31/AZ31*100</f>
        <v>11.041666666666666</v>
      </c>
      <c r="X74" s="76">
        <f>+X31/BA31*100</f>
        <v>7.5046904315197001</v>
      </c>
      <c r="Z74" s="74" t="s">
        <v>8</v>
      </c>
      <c r="AA74" s="74" t="s">
        <v>8</v>
      </c>
      <c r="AB74" s="74" t="s">
        <v>8</v>
      </c>
    </row>
    <row r="75" spans="1:28" s="4" customFormat="1" ht="6" customHeight="1" x14ac:dyDescent="0.25">
      <c r="A75" s="26"/>
      <c r="B75" s="55"/>
      <c r="C75" s="55"/>
      <c r="D75" s="55"/>
      <c r="F75" s="55"/>
      <c r="G75" s="55"/>
      <c r="H75" s="55"/>
      <c r="J75" s="55"/>
      <c r="K75" s="55"/>
      <c r="L75" s="55"/>
      <c r="N75" s="55"/>
      <c r="O75" s="55"/>
      <c r="P75" s="55"/>
      <c r="R75" s="55"/>
      <c r="S75" s="55"/>
      <c r="T75" s="55"/>
      <c r="V75" s="55"/>
      <c r="W75" s="55"/>
      <c r="X75" s="55"/>
      <c r="Z75" s="55"/>
      <c r="AA75" s="55"/>
      <c r="AB75" s="55"/>
    </row>
    <row r="76" spans="1:28" s="4" customFormat="1" ht="14.25" customHeight="1" x14ac:dyDescent="0.25">
      <c r="A76" s="4" t="s">
        <v>81</v>
      </c>
      <c r="B76" s="55">
        <f t="shared" ref="B76:D77" si="72">+B33/AE33*100</f>
        <v>25.891472868217054</v>
      </c>
      <c r="C76" s="55">
        <f t="shared" si="72"/>
        <v>31.594202898550726</v>
      </c>
      <c r="D76" s="55">
        <f t="shared" si="72"/>
        <v>19.333333333333332</v>
      </c>
      <c r="F76" s="55">
        <f t="shared" ref="F76:H77" si="73">+F33/AI33*100</f>
        <v>29.365079365079367</v>
      </c>
      <c r="G76" s="55">
        <f t="shared" si="73"/>
        <v>30.864197530864196</v>
      </c>
      <c r="H76" s="55">
        <f t="shared" si="73"/>
        <v>26.666666666666668</v>
      </c>
      <c r="J76" s="55">
        <f t="shared" ref="J76:L77" si="74">+J33/AM33*100</f>
        <v>31.858407079646017</v>
      </c>
      <c r="K76" s="55">
        <f t="shared" si="74"/>
        <v>39.344262295081968</v>
      </c>
      <c r="L76" s="55">
        <f t="shared" si="74"/>
        <v>23.076923076923077</v>
      </c>
      <c r="N76" s="55">
        <f t="shared" ref="N76:P77" si="75">+N33/AQ33*100</f>
        <v>30.76923076923077</v>
      </c>
      <c r="O76" s="55">
        <f t="shared" si="75"/>
        <v>39.285714285714285</v>
      </c>
      <c r="P76" s="55">
        <f t="shared" si="75"/>
        <v>22.950819672131146</v>
      </c>
      <c r="R76" s="55">
        <f t="shared" ref="R76:T77" si="76">+R33/AU33*100</f>
        <v>26.875</v>
      </c>
      <c r="S76" s="55">
        <f t="shared" si="76"/>
        <v>35.365853658536587</v>
      </c>
      <c r="T76" s="55">
        <f t="shared" si="76"/>
        <v>17.948717948717949</v>
      </c>
      <c r="V76" s="55">
        <f t="shared" ref="V76:X77" si="77">+V33/AY33*100</f>
        <v>11.627906976744185</v>
      </c>
      <c r="W76" s="55">
        <f t="shared" si="77"/>
        <v>13.846153846153847</v>
      </c>
      <c r="X76" s="55">
        <f t="shared" si="77"/>
        <v>9.375</v>
      </c>
      <c r="Z76" s="65" t="s">
        <v>8</v>
      </c>
      <c r="AA76" s="65" t="s">
        <v>8</v>
      </c>
      <c r="AB76" s="65" t="s">
        <v>8</v>
      </c>
    </row>
    <row r="77" spans="1:28" s="4" customFormat="1" ht="14.25" customHeight="1" x14ac:dyDescent="0.25">
      <c r="A77" s="4" t="s">
        <v>83</v>
      </c>
      <c r="B77" s="55">
        <f t="shared" si="72"/>
        <v>17.631103074141048</v>
      </c>
      <c r="C77" s="55">
        <f t="shared" si="72"/>
        <v>21.759999999999998</v>
      </c>
      <c r="D77" s="55">
        <f t="shared" si="72"/>
        <v>12.266112266112266</v>
      </c>
      <c r="F77" s="55">
        <f t="shared" si="73"/>
        <v>28.571428571428569</v>
      </c>
      <c r="G77" s="55">
        <f t="shared" si="73"/>
        <v>31.578947368421051</v>
      </c>
      <c r="H77" s="55">
        <f t="shared" si="73"/>
        <v>24.175824175824175</v>
      </c>
      <c r="J77" s="55">
        <f t="shared" si="74"/>
        <v>19.069767441860467</v>
      </c>
      <c r="K77" s="55">
        <f t="shared" si="74"/>
        <v>26.229508196721312</v>
      </c>
      <c r="L77" s="55">
        <f t="shared" si="74"/>
        <v>9.67741935483871</v>
      </c>
      <c r="N77" s="55">
        <f t="shared" si="75"/>
        <v>16.964285714285715</v>
      </c>
      <c r="O77" s="55">
        <f t="shared" si="75"/>
        <v>25</v>
      </c>
      <c r="P77" s="55">
        <f t="shared" si="75"/>
        <v>6.25</v>
      </c>
      <c r="R77" s="55">
        <f t="shared" si="76"/>
        <v>15.298507462686567</v>
      </c>
      <c r="S77" s="55">
        <f t="shared" si="76"/>
        <v>17.419354838709676</v>
      </c>
      <c r="T77" s="55">
        <f t="shared" si="76"/>
        <v>12.389380530973451</v>
      </c>
      <c r="V77" s="55">
        <f t="shared" si="77"/>
        <v>6.2857142857142865</v>
      </c>
      <c r="W77" s="55">
        <f t="shared" si="77"/>
        <v>3.4482758620689653</v>
      </c>
      <c r="X77" s="55">
        <f t="shared" si="77"/>
        <v>9.0909090909090917</v>
      </c>
      <c r="Z77" s="65" t="s">
        <v>8</v>
      </c>
      <c r="AA77" s="65" t="s">
        <v>8</v>
      </c>
      <c r="AB77" s="65" t="s">
        <v>8</v>
      </c>
    </row>
    <row r="78" spans="1:28" s="4" customFormat="1" ht="14.25" customHeight="1" x14ac:dyDescent="0.25">
      <c r="A78" s="4" t="s">
        <v>85</v>
      </c>
      <c r="B78" s="65" t="s">
        <v>8</v>
      </c>
      <c r="C78" s="65" t="s">
        <v>8</v>
      </c>
      <c r="D78" s="65" t="s">
        <v>8</v>
      </c>
      <c r="F78" s="65" t="s">
        <v>8</v>
      </c>
      <c r="G78" s="65" t="s">
        <v>8</v>
      </c>
      <c r="H78" s="65" t="s">
        <v>8</v>
      </c>
      <c r="J78" s="65" t="s">
        <v>8</v>
      </c>
      <c r="K78" s="65" t="s">
        <v>8</v>
      </c>
      <c r="L78" s="65" t="s">
        <v>8</v>
      </c>
      <c r="N78" s="65" t="s">
        <v>8</v>
      </c>
      <c r="O78" s="65" t="s">
        <v>8</v>
      </c>
      <c r="P78" s="65" t="s">
        <v>8</v>
      </c>
      <c r="R78" s="65" t="s">
        <v>8</v>
      </c>
      <c r="S78" s="65" t="s">
        <v>8</v>
      </c>
      <c r="T78" s="65" t="s">
        <v>8</v>
      </c>
      <c r="V78" s="65" t="s">
        <v>8</v>
      </c>
      <c r="W78" s="65" t="s">
        <v>8</v>
      </c>
      <c r="X78" s="65" t="s">
        <v>8</v>
      </c>
      <c r="Z78" s="65" t="s">
        <v>8</v>
      </c>
      <c r="AA78" s="65" t="s">
        <v>8</v>
      </c>
      <c r="AB78" s="65" t="s">
        <v>8</v>
      </c>
    </row>
    <row r="79" spans="1:28" s="4" customFormat="1" ht="14.25" customHeight="1" x14ac:dyDescent="0.25">
      <c r="A79" s="4" t="s">
        <v>87</v>
      </c>
      <c r="B79" s="55">
        <f>+B36/AE36*100</f>
        <v>12.551561579257514</v>
      </c>
      <c r="C79" s="55">
        <f>+C36/AF36*100</f>
        <v>16.144018583042975</v>
      </c>
      <c r="D79" s="55">
        <f>+D36/AG36*100</f>
        <v>8.8516746411483265</v>
      </c>
      <c r="F79" s="55">
        <f>+F36/AI36*100</f>
        <v>19.06005221932115</v>
      </c>
      <c r="G79" s="55">
        <f>+G36/AJ36*100</f>
        <v>20.087336244541483</v>
      </c>
      <c r="H79" s="55">
        <f>+H36/AK36*100</f>
        <v>17.532467532467532</v>
      </c>
      <c r="J79" s="55">
        <f>+J36/AM36*100</f>
        <v>15.757575757575756</v>
      </c>
      <c r="K79" s="55">
        <f>+K36/AN36*100</f>
        <v>19.895287958115183</v>
      </c>
      <c r="L79" s="55">
        <f>+L36/AO36*100</f>
        <v>10.071942446043165</v>
      </c>
      <c r="N79" s="55">
        <f>+N36/AQ36*100</f>
        <v>13.108614232209737</v>
      </c>
      <c r="O79" s="55">
        <f>+O36/AR36*100</f>
        <v>17.699115044247787</v>
      </c>
      <c r="P79" s="55">
        <f>+P36/AS36*100</f>
        <v>9.7402597402597415</v>
      </c>
      <c r="R79" s="55">
        <f>+R36/AU36*100</f>
        <v>6.8883610451306403</v>
      </c>
      <c r="S79" s="55">
        <f>+S36/AV36*100</f>
        <v>9.8522167487684733</v>
      </c>
      <c r="T79" s="55">
        <f>+T36/AW36*100</f>
        <v>4.1284403669724776</v>
      </c>
      <c r="V79" s="55">
        <f>+V36/AY36*100</f>
        <v>8.1081081081081088</v>
      </c>
      <c r="W79" s="55">
        <f>+W36/AZ36*100</f>
        <v>12</v>
      </c>
      <c r="X79" s="55">
        <f>+X36/BA36*100</f>
        <v>5.2631578947368416</v>
      </c>
      <c r="Z79" s="65" t="s">
        <v>8</v>
      </c>
      <c r="AA79" s="65" t="s">
        <v>8</v>
      </c>
      <c r="AB79" s="65" t="s">
        <v>8</v>
      </c>
    </row>
    <row r="80" spans="1:28" s="4" customFormat="1" ht="14.25" customHeight="1" x14ac:dyDescent="0.25">
      <c r="A80" s="4" t="s">
        <v>89</v>
      </c>
      <c r="B80" s="65" t="s">
        <v>8</v>
      </c>
      <c r="C80" s="65" t="s">
        <v>8</v>
      </c>
      <c r="D80" s="65" t="s">
        <v>8</v>
      </c>
      <c r="F80" s="65" t="s">
        <v>8</v>
      </c>
      <c r="G80" s="65" t="s">
        <v>8</v>
      </c>
      <c r="H80" s="65" t="s">
        <v>8</v>
      </c>
      <c r="J80" s="65" t="s">
        <v>8</v>
      </c>
      <c r="K80" s="65" t="s">
        <v>8</v>
      </c>
      <c r="L80" s="65" t="s">
        <v>8</v>
      </c>
      <c r="N80" s="65" t="s">
        <v>8</v>
      </c>
      <c r="O80" s="65" t="s">
        <v>8</v>
      </c>
      <c r="P80" s="65" t="s">
        <v>8</v>
      </c>
      <c r="R80" s="65" t="s">
        <v>8</v>
      </c>
      <c r="S80" s="65" t="s">
        <v>8</v>
      </c>
      <c r="T80" s="65" t="s">
        <v>8</v>
      </c>
      <c r="V80" s="65" t="s">
        <v>8</v>
      </c>
      <c r="W80" s="65" t="s">
        <v>8</v>
      </c>
      <c r="X80" s="65" t="s">
        <v>8</v>
      </c>
      <c r="Z80" s="65" t="s">
        <v>8</v>
      </c>
      <c r="AA80" s="65" t="s">
        <v>8</v>
      </c>
      <c r="AB80" s="65" t="s">
        <v>8</v>
      </c>
    </row>
    <row r="81" spans="1:30" s="4" customFormat="1" ht="14.25" customHeight="1" x14ac:dyDescent="0.25">
      <c r="A81" s="4" t="s">
        <v>91</v>
      </c>
      <c r="B81" s="55">
        <f t="shared" ref="B81:D82" si="78">+B38/AE38*100</f>
        <v>13.23529411764706</v>
      </c>
      <c r="C81" s="55">
        <f t="shared" si="78"/>
        <v>15.534979423868311</v>
      </c>
      <c r="D81" s="55">
        <f t="shared" si="78"/>
        <v>10.427135678391959</v>
      </c>
      <c r="F81" s="55">
        <f t="shared" ref="F81:H82" si="79">+F38/AI38*100</f>
        <v>15.636363636363637</v>
      </c>
      <c r="G81" s="55">
        <f t="shared" si="79"/>
        <v>17.142857142857142</v>
      </c>
      <c r="H81" s="55">
        <f t="shared" si="79"/>
        <v>13</v>
      </c>
      <c r="J81" s="55">
        <f t="shared" ref="J81:L82" si="80">+J38/AM38*100</f>
        <v>19.112627986348123</v>
      </c>
      <c r="K81" s="55">
        <f t="shared" si="80"/>
        <v>22.222222222222221</v>
      </c>
      <c r="L81" s="55">
        <f t="shared" si="80"/>
        <v>14.159292035398231</v>
      </c>
      <c r="N81" s="55">
        <f t="shared" ref="N81:P82" si="81">+N38/AQ38*100</f>
        <v>13.573407202216067</v>
      </c>
      <c r="O81" s="55">
        <f t="shared" si="81"/>
        <v>16.425120772946862</v>
      </c>
      <c r="P81" s="55">
        <f t="shared" si="81"/>
        <v>9.7402597402597415</v>
      </c>
      <c r="R81" s="55">
        <f t="shared" ref="R81:T82" si="82">+R38/AU38*100</f>
        <v>11.578947368421053</v>
      </c>
      <c r="S81" s="55">
        <f t="shared" si="82"/>
        <v>12.5</v>
      </c>
      <c r="T81" s="55">
        <f t="shared" si="82"/>
        <v>10.699588477366255</v>
      </c>
      <c r="V81" s="55">
        <f t="shared" ref="V81:X82" si="83">+V38/AY38*100</f>
        <v>8.5164835164835164</v>
      </c>
      <c r="W81" s="55">
        <f t="shared" si="83"/>
        <v>10.112359550561797</v>
      </c>
      <c r="X81" s="55">
        <f t="shared" si="83"/>
        <v>6.9892473118279561</v>
      </c>
      <c r="Z81" s="65" t="s">
        <v>8</v>
      </c>
      <c r="AA81" s="65" t="s">
        <v>8</v>
      </c>
      <c r="AB81" s="65" t="s">
        <v>8</v>
      </c>
    </row>
    <row r="82" spans="1:30" s="4" customFormat="1" ht="14.25" customHeight="1" thickBot="1" x14ac:dyDescent="0.3">
      <c r="A82" s="54" t="s">
        <v>93</v>
      </c>
      <c r="B82" s="69">
        <f t="shared" si="78"/>
        <v>18.226600985221676</v>
      </c>
      <c r="C82" s="69">
        <f t="shared" si="78"/>
        <v>21.666666666666668</v>
      </c>
      <c r="D82" s="69">
        <f t="shared" si="78"/>
        <v>13.253012048192772</v>
      </c>
      <c r="E82" s="54"/>
      <c r="F82" s="69">
        <f t="shared" si="79"/>
        <v>23.255813953488371</v>
      </c>
      <c r="G82" s="69">
        <f t="shared" si="79"/>
        <v>17.857142857142858</v>
      </c>
      <c r="H82" s="69">
        <f t="shared" si="79"/>
        <v>33.333333333333329</v>
      </c>
      <c r="I82" s="54"/>
      <c r="J82" s="69">
        <f t="shared" si="80"/>
        <v>3.225806451612903</v>
      </c>
      <c r="K82" s="69">
        <f t="shared" si="80"/>
        <v>5.2631578947368416</v>
      </c>
      <c r="L82" s="69">
        <f t="shared" si="80"/>
        <v>0</v>
      </c>
      <c r="M82" s="54"/>
      <c r="N82" s="69">
        <f t="shared" si="81"/>
        <v>13.513513513513514</v>
      </c>
      <c r="O82" s="69">
        <f t="shared" si="81"/>
        <v>23.809523809523807</v>
      </c>
      <c r="P82" s="69">
        <f t="shared" si="81"/>
        <v>0</v>
      </c>
      <c r="Q82" s="54"/>
      <c r="R82" s="69">
        <f t="shared" si="82"/>
        <v>20.930232558139537</v>
      </c>
      <c r="S82" s="69">
        <f t="shared" si="82"/>
        <v>25.925925925925924</v>
      </c>
      <c r="T82" s="69">
        <f t="shared" si="82"/>
        <v>12.5</v>
      </c>
      <c r="U82" s="54"/>
      <c r="V82" s="69">
        <f t="shared" si="83"/>
        <v>24.489795918367346</v>
      </c>
      <c r="W82" s="69">
        <f t="shared" si="83"/>
        <v>32</v>
      </c>
      <c r="X82" s="69">
        <f t="shared" si="83"/>
        <v>16.666666666666664</v>
      </c>
      <c r="Y82" s="54"/>
      <c r="Z82" s="65" t="s">
        <v>8</v>
      </c>
      <c r="AA82" s="65" t="s">
        <v>8</v>
      </c>
      <c r="AB82" s="65" t="s">
        <v>8</v>
      </c>
    </row>
    <row r="83" spans="1:30" ht="14.25" customHeight="1" x14ac:dyDescent="0.25">
      <c r="A83" s="314" t="s">
        <v>140</v>
      </c>
      <c r="B83" s="314"/>
      <c r="C83" s="314"/>
      <c r="D83" s="314"/>
      <c r="E83" s="314"/>
      <c r="F83" s="314"/>
      <c r="G83" s="314"/>
      <c r="H83" s="314"/>
      <c r="I83" s="314"/>
      <c r="J83" s="314"/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D83" s="24"/>
    </row>
    <row r="84" spans="1:30" ht="12" x14ac:dyDescent="0.25">
      <c r="A84" s="328" t="s">
        <v>116</v>
      </c>
      <c r="B84" s="328"/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D84" s="24"/>
    </row>
    <row r="85" spans="1:30" x14ac:dyDescent="0.25">
      <c r="AD85" s="24"/>
    </row>
    <row r="86" spans="1:30" x14ac:dyDescent="0.25">
      <c r="AD86" s="24"/>
    </row>
    <row r="87" spans="1:30" x14ac:dyDescent="0.25">
      <c r="AD87" s="24"/>
    </row>
    <row r="88" spans="1:30" x14ac:dyDescent="0.25">
      <c r="AD88" s="24"/>
    </row>
    <row r="89" spans="1:30" x14ac:dyDescent="0.25">
      <c r="AD89" s="24"/>
    </row>
    <row r="90" spans="1:30" x14ac:dyDescent="0.25">
      <c r="AD90" s="24"/>
    </row>
    <row r="91" spans="1:30" x14ac:dyDescent="0.25">
      <c r="AD91" s="24"/>
    </row>
    <row r="92" spans="1:30" x14ac:dyDescent="0.25">
      <c r="AD92" s="24"/>
    </row>
    <row r="93" spans="1:30" x14ac:dyDescent="0.25">
      <c r="AD93" s="24"/>
    </row>
    <row r="94" spans="1:30" x14ac:dyDescent="0.25">
      <c r="AD94" s="24"/>
    </row>
    <row r="95" spans="1:30" x14ac:dyDescent="0.25">
      <c r="AD95" s="24"/>
    </row>
    <row r="96" spans="1:30" x14ac:dyDescent="0.25">
      <c r="AD96" s="24"/>
    </row>
    <row r="97" spans="30:30" x14ac:dyDescent="0.25">
      <c r="AD97" s="24"/>
    </row>
    <row r="98" spans="30:30" x14ac:dyDescent="0.25">
      <c r="AD98" s="24"/>
    </row>
    <row r="99" spans="30:30" x14ac:dyDescent="0.25">
      <c r="AD99" s="24"/>
    </row>
    <row r="100" spans="30:30" x14ac:dyDescent="0.25">
      <c r="AD100" s="24"/>
    </row>
    <row r="101" spans="30:30" x14ac:dyDescent="0.25">
      <c r="AD101" s="24"/>
    </row>
    <row r="102" spans="30:30" x14ac:dyDescent="0.25">
      <c r="AD102" s="24"/>
    </row>
    <row r="103" spans="30:30" x14ac:dyDescent="0.25">
      <c r="AD103" s="24"/>
    </row>
    <row r="104" spans="30:30" x14ac:dyDescent="0.25">
      <c r="AD104" s="24"/>
    </row>
    <row r="105" spans="30:30" x14ac:dyDescent="0.25">
      <c r="AD105" s="24"/>
    </row>
    <row r="106" spans="30:30" x14ac:dyDescent="0.25">
      <c r="AD106" s="24"/>
    </row>
    <row r="107" spans="30:30" x14ac:dyDescent="0.25">
      <c r="AD107" s="24"/>
    </row>
    <row r="108" spans="30:30" x14ac:dyDescent="0.25">
      <c r="AD108" s="24"/>
    </row>
    <row r="109" spans="30:30" x14ac:dyDescent="0.25">
      <c r="AD109" s="24"/>
    </row>
    <row r="110" spans="30:30" x14ac:dyDescent="0.25">
      <c r="AD110" s="24"/>
    </row>
    <row r="111" spans="30:30" x14ac:dyDescent="0.25">
      <c r="AD111" s="24"/>
    </row>
    <row r="112" spans="30:30" x14ac:dyDescent="0.25">
      <c r="AD112" s="24"/>
    </row>
    <row r="113" spans="30:30" x14ac:dyDescent="0.25">
      <c r="AD113" s="24"/>
    </row>
    <row r="114" spans="30:30" x14ac:dyDescent="0.25">
      <c r="AD114" s="24"/>
    </row>
    <row r="115" spans="30:30" x14ac:dyDescent="0.25">
      <c r="AD115" s="24"/>
    </row>
    <row r="116" spans="30:30" x14ac:dyDescent="0.25">
      <c r="AD116" s="24"/>
    </row>
    <row r="117" spans="30:30" x14ac:dyDescent="0.25">
      <c r="AD117" s="24"/>
    </row>
    <row r="118" spans="30:30" x14ac:dyDescent="0.25">
      <c r="AD118" s="24"/>
    </row>
    <row r="119" spans="30:30" x14ac:dyDescent="0.25">
      <c r="AD119" s="24"/>
    </row>
    <row r="120" spans="30:30" x14ac:dyDescent="0.25">
      <c r="AD120" s="24"/>
    </row>
    <row r="121" spans="30:30" x14ac:dyDescent="0.25">
      <c r="AD121" s="24"/>
    </row>
    <row r="122" spans="30:30" x14ac:dyDescent="0.25">
      <c r="AD122" s="24"/>
    </row>
    <row r="123" spans="30:30" x14ac:dyDescent="0.25">
      <c r="AD123" s="24"/>
    </row>
    <row r="124" spans="30:30" x14ac:dyDescent="0.25">
      <c r="AD124" s="24"/>
    </row>
    <row r="125" spans="30:30" x14ac:dyDescent="0.25">
      <c r="AD125" s="24"/>
    </row>
    <row r="126" spans="30:30" x14ac:dyDescent="0.25">
      <c r="AD126" s="24"/>
    </row>
    <row r="127" spans="30:30" x14ac:dyDescent="0.25">
      <c r="AD127" s="24"/>
    </row>
    <row r="128" spans="30:30" x14ac:dyDescent="0.25">
      <c r="AD128" s="24"/>
    </row>
    <row r="129" spans="30:30" x14ac:dyDescent="0.25">
      <c r="AD129" s="24"/>
    </row>
    <row r="130" spans="30:30" x14ac:dyDescent="0.25">
      <c r="AD130" s="24"/>
    </row>
    <row r="131" spans="30:30" x14ac:dyDescent="0.25">
      <c r="AD131" s="24"/>
    </row>
    <row r="132" spans="30:30" x14ac:dyDescent="0.25">
      <c r="AD132" s="24"/>
    </row>
    <row r="133" spans="30:30" x14ac:dyDescent="0.25">
      <c r="AD133" s="24"/>
    </row>
    <row r="134" spans="30:30" x14ac:dyDescent="0.25">
      <c r="AD134" s="24"/>
    </row>
    <row r="135" spans="30:30" x14ac:dyDescent="0.25">
      <c r="AD135" s="24"/>
    </row>
    <row r="136" spans="30:30" x14ac:dyDescent="0.25">
      <c r="AD136" s="24"/>
    </row>
    <row r="137" spans="30:30" x14ac:dyDescent="0.25">
      <c r="AD137" s="24"/>
    </row>
    <row r="138" spans="30:30" x14ac:dyDescent="0.25">
      <c r="AD138" s="24"/>
    </row>
    <row r="139" spans="30:30" x14ac:dyDescent="0.25">
      <c r="AD139" s="24"/>
    </row>
    <row r="140" spans="30:30" x14ac:dyDescent="0.25">
      <c r="AD140" s="24"/>
    </row>
    <row r="141" spans="30:30" x14ac:dyDescent="0.25">
      <c r="AD141" s="24"/>
    </row>
    <row r="142" spans="30:30" x14ac:dyDescent="0.25">
      <c r="AD142" s="24"/>
    </row>
    <row r="143" spans="30:30" x14ac:dyDescent="0.25">
      <c r="AD143" s="24"/>
    </row>
    <row r="144" spans="30:30" x14ac:dyDescent="0.25">
      <c r="AD144" s="24"/>
    </row>
    <row r="145" spans="30:30" x14ac:dyDescent="0.25">
      <c r="AD145" s="24"/>
    </row>
    <row r="146" spans="30:30" x14ac:dyDescent="0.25">
      <c r="AD146" s="24"/>
    </row>
    <row r="147" spans="30:30" x14ac:dyDescent="0.25">
      <c r="AD147" s="24"/>
    </row>
    <row r="148" spans="30:30" x14ac:dyDescent="0.25">
      <c r="AD148" s="24"/>
    </row>
    <row r="149" spans="30:30" x14ac:dyDescent="0.25">
      <c r="AD149" s="24"/>
    </row>
    <row r="150" spans="30:30" x14ac:dyDescent="0.25">
      <c r="AD150" s="24"/>
    </row>
    <row r="151" spans="30:30" x14ac:dyDescent="0.25">
      <c r="AD151" s="24"/>
    </row>
    <row r="152" spans="30:30" x14ac:dyDescent="0.25">
      <c r="AD152" s="24"/>
    </row>
    <row r="153" spans="30:30" x14ac:dyDescent="0.25">
      <c r="AD153" s="24"/>
    </row>
    <row r="154" spans="30:30" x14ac:dyDescent="0.25">
      <c r="AD154" s="24"/>
    </row>
    <row r="155" spans="30:30" x14ac:dyDescent="0.25">
      <c r="AD155" s="24"/>
    </row>
    <row r="156" spans="30:30" x14ac:dyDescent="0.25">
      <c r="AD156" s="24"/>
    </row>
    <row r="157" spans="30:30" x14ac:dyDescent="0.25">
      <c r="AD157" s="24"/>
    </row>
    <row r="158" spans="30:30" x14ac:dyDescent="0.25">
      <c r="AD158" s="24"/>
    </row>
    <row r="159" spans="30:30" x14ac:dyDescent="0.25">
      <c r="AD159" s="24"/>
    </row>
    <row r="160" spans="30:30" x14ac:dyDescent="0.25">
      <c r="AD160" s="24"/>
    </row>
    <row r="161" spans="30:30" x14ac:dyDescent="0.25">
      <c r="AD161" s="24"/>
    </row>
    <row r="162" spans="30:30" x14ac:dyDescent="0.25">
      <c r="AD162" s="24"/>
    </row>
    <row r="163" spans="30:30" x14ac:dyDescent="0.25">
      <c r="AD163" s="24"/>
    </row>
    <row r="164" spans="30:30" x14ac:dyDescent="0.25">
      <c r="AD164" s="24"/>
    </row>
    <row r="165" spans="30:30" x14ac:dyDescent="0.25">
      <c r="AD165" s="24"/>
    </row>
    <row r="166" spans="30:30" x14ac:dyDescent="0.25">
      <c r="AD166" s="24"/>
    </row>
    <row r="167" spans="30:30" x14ac:dyDescent="0.25">
      <c r="AD167" s="24"/>
    </row>
    <row r="168" spans="30:30" x14ac:dyDescent="0.25">
      <c r="AD168" s="24"/>
    </row>
    <row r="169" spans="30:30" x14ac:dyDescent="0.25">
      <c r="AD169" s="24"/>
    </row>
    <row r="170" spans="30:30" x14ac:dyDescent="0.25">
      <c r="AD170" s="24"/>
    </row>
    <row r="171" spans="30:30" x14ac:dyDescent="0.25">
      <c r="AD171" s="24"/>
    </row>
    <row r="172" spans="30:30" x14ac:dyDescent="0.25">
      <c r="AD172" s="24"/>
    </row>
    <row r="173" spans="30:30" x14ac:dyDescent="0.25">
      <c r="AD173" s="24"/>
    </row>
    <row r="174" spans="30:30" x14ac:dyDescent="0.25">
      <c r="AD174" s="24"/>
    </row>
    <row r="175" spans="30:30" x14ac:dyDescent="0.25">
      <c r="AD175" s="24"/>
    </row>
    <row r="176" spans="30:30" x14ac:dyDescent="0.25">
      <c r="AD176" s="24"/>
    </row>
    <row r="177" spans="30:30" x14ac:dyDescent="0.25">
      <c r="AD177" s="24"/>
    </row>
    <row r="178" spans="30:30" x14ac:dyDescent="0.25">
      <c r="AD178" s="24"/>
    </row>
    <row r="179" spans="30:30" x14ac:dyDescent="0.25">
      <c r="AD179" s="24"/>
    </row>
    <row r="180" spans="30:30" x14ac:dyDescent="0.25">
      <c r="AD180" s="24"/>
    </row>
    <row r="181" spans="30:30" x14ac:dyDescent="0.25">
      <c r="AD181" s="24"/>
    </row>
    <row r="182" spans="30:30" x14ac:dyDescent="0.25">
      <c r="AD182" s="24"/>
    </row>
    <row r="183" spans="30:30" x14ac:dyDescent="0.25">
      <c r="AD183" s="24"/>
    </row>
    <row r="184" spans="30:30" x14ac:dyDescent="0.25">
      <c r="AD184" s="24"/>
    </row>
    <row r="185" spans="30:30" x14ac:dyDescent="0.25">
      <c r="AD185" s="24"/>
    </row>
    <row r="186" spans="30:30" x14ac:dyDescent="0.25">
      <c r="AD186" s="24"/>
    </row>
    <row r="187" spans="30:30" x14ac:dyDescent="0.25">
      <c r="AD187" s="24"/>
    </row>
    <row r="188" spans="30:30" x14ac:dyDescent="0.25">
      <c r="AD188" s="24"/>
    </row>
    <row r="189" spans="30:30" x14ac:dyDescent="0.25">
      <c r="AD189" s="24"/>
    </row>
    <row r="190" spans="30:30" x14ac:dyDescent="0.25">
      <c r="AD190" s="24"/>
    </row>
    <row r="191" spans="30:30" x14ac:dyDescent="0.25">
      <c r="AD191" s="24"/>
    </row>
    <row r="192" spans="30:30" x14ac:dyDescent="0.25">
      <c r="AD192" s="24"/>
    </row>
    <row r="193" spans="30:30" x14ac:dyDescent="0.25">
      <c r="AD193" s="24"/>
    </row>
    <row r="194" spans="30:30" x14ac:dyDescent="0.25">
      <c r="AD194" s="24"/>
    </row>
    <row r="195" spans="30:30" x14ac:dyDescent="0.25">
      <c r="AD195" s="24"/>
    </row>
    <row r="196" spans="30:30" x14ac:dyDescent="0.25">
      <c r="AD196" s="24"/>
    </row>
    <row r="197" spans="30:30" x14ac:dyDescent="0.25">
      <c r="AD197" s="24"/>
    </row>
    <row r="198" spans="30:30" x14ac:dyDescent="0.25">
      <c r="AD198" s="24"/>
    </row>
    <row r="199" spans="30:30" x14ac:dyDescent="0.25">
      <c r="AD199" s="24"/>
    </row>
    <row r="200" spans="30:30" x14ac:dyDescent="0.25">
      <c r="AD200" s="24"/>
    </row>
    <row r="201" spans="30:30" x14ac:dyDescent="0.25">
      <c r="AD201" s="24"/>
    </row>
    <row r="202" spans="30:30" x14ac:dyDescent="0.25">
      <c r="AD202" s="24"/>
    </row>
    <row r="203" spans="30:30" x14ac:dyDescent="0.25">
      <c r="AD203" s="24"/>
    </row>
    <row r="204" spans="30:30" x14ac:dyDescent="0.25">
      <c r="AD204" s="24"/>
    </row>
    <row r="205" spans="30:30" x14ac:dyDescent="0.25">
      <c r="AD205" s="24"/>
    </row>
    <row r="206" spans="30:30" x14ac:dyDescent="0.25">
      <c r="AD206" s="24"/>
    </row>
    <row r="207" spans="30:30" x14ac:dyDescent="0.25">
      <c r="AD207" s="24"/>
    </row>
    <row r="208" spans="30:30" x14ac:dyDescent="0.25">
      <c r="AD208" s="24"/>
    </row>
  </sheetData>
  <mergeCells count="46">
    <mergeCell ref="Z8:AB8"/>
    <mergeCell ref="A44:AB44"/>
    <mergeCell ref="A45:AB45"/>
    <mergeCell ref="Z51:AB51"/>
    <mergeCell ref="A84:AB84"/>
    <mergeCell ref="A47:AB47"/>
    <mergeCell ref="A48:AB48"/>
    <mergeCell ref="A49:AB49"/>
    <mergeCell ref="A51:A52"/>
    <mergeCell ref="B51:D51"/>
    <mergeCell ref="F51:H51"/>
    <mergeCell ref="J51:L51"/>
    <mergeCell ref="N51:P51"/>
    <mergeCell ref="R51:T51"/>
    <mergeCell ref="V51:X51"/>
    <mergeCell ref="A83:AB83"/>
    <mergeCell ref="A46:AB46"/>
    <mergeCell ref="A1:AB1"/>
    <mergeCell ref="A2:AB2"/>
    <mergeCell ref="A3:AB3"/>
    <mergeCell ref="A4:AB4"/>
    <mergeCell ref="A5:AB5"/>
    <mergeCell ref="A6:AB6"/>
    <mergeCell ref="A8:A9"/>
    <mergeCell ref="A40:AB40"/>
    <mergeCell ref="A41:AB41"/>
    <mergeCell ref="B8:D8"/>
    <mergeCell ref="F8:H8"/>
    <mergeCell ref="J8:L8"/>
    <mergeCell ref="N8:P8"/>
    <mergeCell ref="R8:T8"/>
    <mergeCell ref="V8:X8"/>
    <mergeCell ref="AD2:BE2"/>
    <mergeCell ref="AD3:BE3"/>
    <mergeCell ref="AD4:BE4"/>
    <mergeCell ref="AD5:BE5"/>
    <mergeCell ref="AD6:BE6"/>
    <mergeCell ref="AD7:BE7"/>
    <mergeCell ref="AD8:AD9"/>
    <mergeCell ref="AE8:AG8"/>
    <mergeCell ref="AI8:AK8"/>
    <mergeCell ref="AM8:AO8"/>
    <mergeCell ref="AQ8:AS8"/>
    <mergeCell ref="AU8:AW8"/>
    <mergeCell ref="AY8:BA8"/>
    <mergeCell ref="BC8:BE8"/>
  </mergeCells>
  <hyperlinks>
    <hyperlink ref="BG1" r:id="rId1" location="INDICE!A1"/>
    <hyperlink ref="BG43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9" fitToHeight="2" orientation="landscape" horizontalDpi="300" verticalDpi="300" r:id="rId3"/>
  <headerFooter alignWithMargins="0"/>
  <rowBreaks count="1" manualBreakCount="1">
    <brk id="43" max="2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9"/>
  <sheetViews>
    <sheetView zoomScaleNormal="100" zoomScaleSheetLayoutView="100" workbookViewId="0">
      <selection activeCell="BG25" sqref="BG25"/>
    </sheetView>
  </sheetViews>
  <sheetFormatPr baseColWidth="10" defaultRowHeight="12.75" x14ac:dyDescent="0.25"/>
  <cols>
    <col min="1" max="1" width="16.5703125" style="4" bestFit="1" customWidth="1"/>
    <col min="2" max="2" width="7.28515625" style="4" customWidth="1"/>
    <col min="3" max="3" width="6.85546875" style="4" customWidth="1"/>
    <col min="4" max="4" width="6" style="4" bestFit="1" customWidth="1"/>
    <col min="5" max="5" width="1.7109375" style="4" customWidth="1"/>
    <col min="6" max="6" width="6" style="4" bestFit="1" customWidth="1"/>
    <col min="7" max="8" width="5.42578125" style="4" customWidth="1"/>
    <col min="9" max="9" width="1.7109375" style="4" customWidth="1"/>
    <col min="10" max="12" width="5.140625" style="4" customWidth="1"/>
    <col min="13" max="13" width="1.7109375" style="4" customWidth="1"/>
    <col min="14" max="16" width="4.7109375" style="4" customWidth="1"/>
    <col min="17" max="17" width="1.7109375" style="4" customWidth="1"/>
    <col min="18" max="20" width="4.7109375" style="4" customWidth="1"/>
    <col min="21" max="21" width="1.7109375" style="4" customWidth="1"/>
    <col min="22" max="24" width="4.7109375" style="4" customWidth="1"/>
    <col min="25" max="25" width="1.7109375" style="4" customWidth="1"/>
    <col min="26" max="26" width="4.85546875" style="4" bestFit="1" customWidth="1"/>
    <col min="27" max="27" width="4" style="4" customWidth="1"/>
    <col min="28" max="28" width="5" style="4" customWidth="1"/>
    <col min="29" max="29" width="11.42578125" style="4"/>
    <col min="30" max="30" width="10.85546875" style="34" hidden="1" customWidth="1"/>
    <col min="31" max="31" width="5.7109375" style="34" hidden="1" customWidth="1"/>
    <col min="32" max="33" width="4.85546875" style="34" hidden="1" customWidth="1"/>
    <col min="34" max="34" width="1.7109375" style="34" hidden="1" customWidth="1"/>
    <col min="35" max="35" width="2.140625" style="34" hidden="1" customWidth="1"/>
    <col min="36" max="36" width="2.28515625" style="34" hidden="1" customWidth="1"/>
    <col min="37" max="37" width="2.5703125" style="34" hidden="1" customWidth="1"/>
    <col min="38" max="38" width="1.7109375" style="34" hidden="1" customWidth="1"/>
    <col min="39" max="39" width="2.140625" style="34" hidden="1" customWidth="1"/>
    <col min="40" max="40" width="2.28515625" style="34" hidden="1" customWidth="1"/>
    <col min="41" max="41" width="2.5703125" style="34" hidden="1" customWidth="1"/>
    <col min="42" max="42" width="1.7109375" style="34" hidden="1" customWidth="1"/>
    <col min="43" max="43" width="2.140625" style="34" hidden="1" customWidth="1"/>
    <col min="44" max="44" width="2.28515625" style="34" hidden="1" customWidth="1"/>
    <col min="45" max="45" width="2.5703125" style="34" hidden="1" customWidth="1"/>
    <col min="46" max="46" width="1.7109375" style="34" hidden="1" customWidth="1"/>
    <col min="47" max="49" width="4.85546875" style="34" hidden="1" customWidth="1"/>
    <col min="50" max="50" width="1.7109375" style="34" hidden="1" customWidth="1"/>
    <col min="51" max="53" width="4.85546875" style="34" hidden="1" customWidth="1"/>
    <col min="54" max="54" width="1.7109375" style="34" hidden="1" customWidth="1"/>
    <col min="55" max="55" width="4.85546875" style="34" hidden="1" customWidth="1"/>
    <col min="56" max="57" width="4.85546875" style="4" hidden="1" customWidth="1"/>
    <col min="58" max="255" width="11.42578125" style="4"/>
    <col min="256" max="256" width="22.7109375" style="4" customWidth="1"/>
    <col min="257" max="257" width="7.28515625" style="4" customWidth="1"/>
    <col min="258" max="258" width="6.85546875" style="4" customWidth="1"/>
    <col min="259" max="259" width="6" style="4" bestFit="1" customWidth="1"/>
    <col min="260" max="260" width="1.7109375" style="4" customWidth="1"/>
    <col min="261" max="261" width="6" style="4" bestFit="1" customWidth="1"/>
    <col min="262" max="263" width="5.42578125" style="4" customWidth="1"/>
    <col min="264" max="264" width="1.7109375" style="4" customWidth="1"/>
    <col min="265" max="267" width="5.140625" style="4" customWidth="1"/>
    <col min="268" max="268" width="1.7109375" style="4" customWidth="1"/>
    <col min="269" max="271" width="4.7109375" style="4" customWidth="1"/>
    <col min="272" max="272" width="1.7109375" style="4" customWidth="1"/>
    <col min="273" max="275" width="4.7109375" style="4" customWidth="1"/>
    <col min="276" max="276" width="1.7109375" style="4" customWidth="1"/>
    <col min="277" max="279" width="4.7109375" style="4" customWidth="1"/>
    <col min="280" max="280" width="1.7109375" style="4" customWidth="1"/>
    <col min="281" max="281" width="4.85546875" style="4" bestFit="1" customWidth="1"/>
    <col min="282" max="282" width="4" style="4" customWidth="1"/>
    <col min="283" max="283" width="5" style="4" customWidth="1"/>
    <col min="284" max="284" width="11.42578125" style="4"/>
    <col min="285" max="285" width="12.42578125" style="4" customWidth="1"/>
    <col min="286" max="286" width="10.85546875" style="4" customWidth="1"/>
    <col min="287" max="288" width="6.140625" style="4" customWidth="1"/>
    <col min="289" max="289" width="1.7109375" style="4" customWidth="1"/>
    <col min="290" max="290" width="6" style="4" customWidth="1"/>
    <col min="291" max="292" width="5.28515625" style="4" customWidth="1"/>
    <col min="293" max="293" width="1.7109375" style="4" customWidth="1"/>
    <col min="294" max="296" width="5.28515625" style="4" customWidth="1"/>
    <col min="297" max="297" width="1.7109375" style="4" customWidth="1"/>
    <col min="298" max="300" width="5.28515625" style="4" customWidth="1"/>
    <col min="301" max="301" width="1.7109375" style="4" customWidth="1"/>
    <col min="302" max="304" width="5.28515625" style="4" customWidth="1"/>
    <col min="305" max="305" width="1.7109375" style="4" customWidth="1"/>
    <col min="306" max="308" width="5.28515625" style="4" customWidth="1"/>
    <col min="309" max="309" width="1.7109375" style="4" customWidth="1"/>
    <col min="310" max="312" width="5.28515625" style="4" customWidth="1"/>
    <col min="313" max="511" width="11.42578125" style="4"/>
    <col min="512" max="512" width="22.7109375" style="4" customWidth="1"/>
    <col min="513" max="513" width="7.28515625" style="4" customWidth="1"/>
    <col min="514" max="514" width="6.85546875" style="4" customWidth="1"/>
    <col min="515" max="515" width="6" style="4" bestFit="1" customWidth="1"/>
    <col min="516" max="516" width="1.7109375" style="4" customWidth="1"/>
    <col min="517" max="517" width="6" style="4" bestFit="1" customWidth="1"/>
    <col min="518" max="519" width="5.42578125" style="4" customWidth="1"/>
    <col min="520" max="520" width="1.7109375" style="4" customWidth="1"/>
    <col min="521" max="523" width="5.140625" style="4" customWidth="1"/>
    <col min="524" max="524" width="1.7109375" style="4" customWidth="1"/>
    <col min="525" max="527" width="4.7109375" style="4" customWidth="1"/>
    <col min="528" max="528" width="1.7109375" style="4" customWidth="1"/>
    <col min="529" max="531" width="4.7109375" style="4" customWidth="1"/>
    <col min="532" max="532" width="1.7109375" style="4" customWidth="1"/>
    <col min="533" max="535" width="4.7109375" style="4" customWidth="1"/>
    <col min="536" max="536" width="1.7109375" style="4" customWidth="1"/>
    <col min="537" max="537" width="4.85546875" style="4" bestFit="1" customWidth="1"/>
    <col min="538" max="538" width="4" style="4" customWidth="1"/>
    <col min="539" max="539" width="5" style="4" customWidth="1"/>
    <col min="540" max="540" width="11.42578125" style="4"/>
    <col min="541" max="541" width="12.42578125" style="4" customWidth="1"/>
    <col min="542" max="542" width="10.85546875" style="4" customWidth="1"/>
    <col min="543" max="544" width="6.140625" style="4" customWidth="1"/>
    <col min="545" max="545" width="1.7109375" style="4" customWidth="1"/>
    <col min="546" max="546" width="6" style="4" customWidth="1"/>
    <col min="547" max="548" width="5.28515625" style="4" customWidth="1"/>
    <col min="549" max="549" width="1.7109375" style="4" customWidth="1"/>
    <col min="550" max="552" width="5.28515625" style="4" customWidth="1"/>
    <col min="553" max="553" width="1.7109375" style="4" customWidth="1"/>
    <col min="554" max="556" width="5.28515625" style="4" customWidth="1"/>
    <col min="557" max="557" width="1.7109375" style="4" customWidth="1"/>
    <col min="558" max="560" width="5.28515625" style="4" customWidth="1"/>
    <col min="561" max="561" width="1.7109375" style="4" customWidth="1"/>
    <col min="562" max="564" width="5.28515625" style="4" customWidth="1"/>
    <col min="565" max="565" width="1.7109375" style="4" customWidth="1"/>
    <col min="566" max="568" width="5.28515625" style="4" customWidth="1"/>
    <col min="569" max="767" width="11.42578125" style="4"/>
    <col min="768" max="768" width="22.7109375" style="4" customWidth="1"/>
    <col min="769" max="769" width="7.28515625" style="4" customWidth="1"/>
    <col min="770" max="770" width="6.85546875" style="4" customWidth="1"/>
    <col min="771" max="771" width="6" style="4" bestFit="1" customWidth="1"/>
    <col min="772" max="772" width="1.7109375" style="4" customWidth="1"/>
    <col min="773" max="773" width="6" style="4" bestFit="1" customWidth="1"/>
    <col min="774" max="775" width="5.42578125" style="4" customWidth="1"/>
    <col min="776" max="776" width="1.7109375" style="4" customWidth="1"/>
    <col min="777" max="779" width="5.140625" style="4" customWidth="1"/>
    <col min="780" max="780" width="1.7109375" style="4" customWidth="1"/>
    <col min="781" max="783" width="4.7109375" style="4" customWidth="1"/>
    <col min="784" max="784" width="1.7109375" style="4" customWidth="1"/>
    <col min="785" max="787" width="4.7109375" style="4" customWidth="1"/>
    <col min="788" max="788" width="1.7109375" style="4" customWidth="1"/>
    <col min="789" max="791" width="4.7109375" style="4" customWidth="1"/>
    <col min="792" max="792" width="1.7109375" style="4" customWidth="1"/>
    <col min="793" max="793" width="4.85546875" style="4" bestFit="1" customWidth="1"/>
    <col min="794" max="794" width="4" style="4" customWidth="1"/>
    <col min="795" max="795" width="5" style="4" customWidth="1"/>
    <col min="796" max="796" width="11.42578125" style="4"/>
    <col min="797" max="797" width="12.42578125" style="4" customWidth="1"/>
    <col min="798" max="798" width="10.85546875" style="4" customWidth="1"/>
    <col min="799" max="800" width="6.140625" style="4" customWidth="1"/>
    <col min="801" max="801" width="1.7109375" style="4" customWidth="1"/>
    <col min="802" max="802" width="6" style="4" customWidth="1"/>
    <col min="803" max="804" width="5.28515625" style="4" customWidth="1"/>
    <col min="805" max="805" width="1.7109375" style="4" customWidth="1"/>
    <col min="806" max="808" width="5.28515625" style="4" customWidth="1"/>
    <col min="809" max="809" width="1.7109375" style="4" customWidth="1"/>
    <col min="810" max="812" width="5.28515625" style="4" customWidth="1"/>
    <col min="813" max="813" width="1.7109375" style="4" customWidth="1"/>
    <col min="814" max="816" width="5.28515625" style="4" customWidth="1"/>
    <col min="817" max="817" width="1.7109375" style="4" customWidth="1"/>
    <col min="818" max="820" width="5.28515625" style="4" customWidth="1"/>
    <col min="821" max="821" width="1.7109375" style="4" customWidth="1"/>
    <col min="822" max="824" width="5.28515625" style="4" customWidth="1"/>
    <col min="825" max="1023" width="11.42578125" style="4"/>
    <col min="1024" max="1024" width="22.7109375" style="4" customWidth="1"/>
    <col min="1025" max="1025" width="7.28515625" style="4" customWidth="1"/>
    <col min="1026" max="1026" width="6.85546875" style="4" customWidth="1"/>
    <col min="1027" max="1027" width="6" style="4" bestFit="1" customWidth="1"/>
    <col min="1028" max="1028" width="1.7109375" style="4" customWidth="1"/>
    <col min="1029" max="1029" width="6" style="4" bestFit="1" customWidth="1"/>
    <col min="1030" max="1031" width="5.42578125" style="4" customWidth="1"/>
    <col min="1032" max="1032" width="1.7109375" style="4" customWidth="1"/>
    <col min="1033" max="1035" width="5.140625" style="4" customWidth="1"/>
    <col min="1036" max="1036" width="1.7109375" style="4" customWidth="1"/>
    <col min="1037" max="1039" width="4.7109375" style="4" customWidth="1"/>
    <col min="1040" max="1040" width="1.7109375" style="4" customWidth="1"/>
    <col min="1041" max="1043" width="4.7109375" style="4" customWidth="1"/>
    <col min="1044" max="1044" width="1.7109375" style="4" customWidth="1"/>
    <col min="1045" max="1047" width="4.7109375" style="4" customWidth="1"/>
    <col min="1048" max="1048" width="1.7109375" style="4" customWidth="1"/>
    <col min="1049" max="1049" width="4.85546875" style="4" bestFit="1" customWidth="1"/>
    <col min="1050" max="1050" width="4" style="4" customWidth="1"/>
    <col min="1051" max="1051" width="5" style="4" customWidth="1"/>
    <col min="1052" max="1052" width="11.42578125" style="4"/>
    <col min="1053" max="1053" width="12.42578125" style="4" customWidth="1"/>
    <col min="1054" max="1054" width="10.85546875" style="4" customWidth="1"/>
    <col min="1055" max="1056" width="6.140625" style="4" customWidth="1"/>
    <col min="1057" max="1057" width="1.7109375" style="4" customWidth="1"/>
    <col min="1058" max="1058" width="6" style="4" customWidth="1"/>
    <col min="1059" max="1060" width="5.28515625" style="4" customWidth="1"/>
    <col min="1061" max="1061" width="1.7109375" style="4" customWidth="1"/>
    <col min="1062" max="1064" width="5.28515625" style="4" customWidth="1"/>
    <col min="1065" max="1065" width="1.7109375" style="4" customWidth="1"/>
    <col min="1066" max="1068" width="5.28515625" style="4" customWidth="1"/>
    <col min="1069" max="1069" width="1.7109375" style="4" customWidth="1"/>
    <col min="1070" max="1072" width="5.28515625" style="4" customWidth="1"/>
    <col min="1073" max="1073" width="1.7109375" style="4" customWidth="1"/>
    <col min="1074" max="1076" width="5.28515625" style="4" customWidth="1"/>
    <col min="1077" max="1077" width="1.7109375" style="4" customWidth="1"/>
    <col min="1078" max="1080" width="5.28515625" style="4" customWidth="1"/>
    <col min="1081" max="1279" width="11.42578125" style="4"/>
    <col min="1280" max="1280" width="22.7109375" style="4" customWidth="1"/>
    <col min="1281" max="1281" width="7.28515625" style="4" customWidth="1"/>
    <col min="1282" max="1282" width="6.85546875" style="4" customWidth="1"/>
    <col min="1283" max="1283" width="6" style="4" bestFit="1" customWidth="1"/>
    <col min="1284" max="1284" width="1.7109375" style="4" customWidth="1"/>
    <col min="1285" max="1285" width="6" style="4" bestFit="1" customWidth="1"/>
    <col min="1286" max="1287" width="5.42578125" style="4" customWidth="1"/>
    <col min="1288" max="1288" width="1.7109375" style="4" customWidth="1"/>
    <col min="1289" max="1291" width="5.140625" style="4" customWidth="1"/>
    <col min="1292" max="1292" width="1.7109375" style="4" customWidth="1"/>
    <col min="1293" max="1295" width="4.7109375" style="4" customWidth="1"/>
    <col min="1296" max="1296" width="1.7109375" style="4" customWidth="1"/>
    <col min="1297" max="1299" width="4.7109375" style="4" customWidth="1"/>
    <col min="1300" max="1300" width="1.7109375" style="4" customWidth="1"/>
    <col min="1301" max="1303" width="4.7109375" style="4" customWidth="1"/>
    <col min="1304" max="1304" width="1.7109375" style="4" customWidth="1"/>
    <col min="1305" max="1305" width="4.85546875" style="4" bestFit="1" customWidth="1"/>
    <col min="1306" max="1306" width="4" style="4" customWidth="1"/>
    <col min="1307" max="1307" width="5" style="4" customWidth="1"/>
    <col min="1308" max="1308" width="11.42578125" style="4"/>
    <col min="1309" max="1309" width="12.42578125" style="4" customWidth="1"/>
    <col min="1310" max="1310" width="10.85546875" style="4" customWidth="1"/>
    <col min="1311" max="1312" width="6.140625" style="4" customWidth="1"/>
    <col min="1313" max="1313" width="1.7109375" style="4" customWidth="1"/>
    <col min="1314" max="1314" width="6" style="4" customWidth="1"/>
    <col min="1315" max="1316" width="5.28515625" style="4" customWidth="1"/>
    <col min="1317" max="1317" width="1.7109375" style="4" customWidth="1"/>
    <col min="1318" max="1320" width="5.28515625" style="4" customWidth="1"/>
    <col min="1321" max="1321" width="1.7109375" style="4" customWidth="1"/>
    <col min="1322" max="1324" width="5.28515625" style="4" customWidth="1"/>
    <col min="1325" max="1325" width="1.7109375" style="4" customWidth="1"/>
    <col min="1326" max="1328" width="5.28515625" style="4" customWidth="1"/>
    <col min="1329" max="1329" width="1.7109375" style="4" customWidth="1"/>
    <col min="1330" max="1332" width="5.28515625" style="4" customWidth="1"/>
    <col min="1333" max="1333" width="1.7109375" style="4" customWidth="1"/>
    <col min="1334" max="1336" width="5.28515625" style="4" customWidth="1"/>
    <col min="1337" max="1535" width="11.42578125" style="4"/>
    <col min="1536" max="1536" width="22.7109375" style="4" customWidth="1"/>
    <col min="1537" max="1537" width="7.28515625" style="4" customWidth="1"/>
    <col min="1538" max="1538" width="6.85546875" style="4" customWidth="1"/>
    <col min="1539" max="1539" width="6" style="4" bestFit="1" customWidth="1"/>
    <col min="1540" max="1540" width="1.7109375" style="4" customWidth="1"/>
    <col min="1541" max="1541" width="6" style="4" bestFit="1" customWidth="1"/>
    <col min="1542" max="1543" width="5.42578125" style="4" customWidth="1"/>
    <col min="1544" max="1544" width="1.7109375" style="4" customWidth="1"/>
    <col min="1545" max="1547" width="5.140625" style="4" customWidth="1"/>
    <col min="1548" max="1548" width="1.7109375" style="4" customWidth="1"/>
    <col min="1549" max="1551" width="4.7109375" style="4" customWidth="1"/>
    <col min="1552" max="1552" width="1.7109375" style="4" customWidth="1"/>
    <col min="1553" max="1555" width="4.7109375" style="4" customWidth="1"/>
    <col min="1556" max="1556" width="1.7109375" style="4" customWidth="1"/>
    <col min="1557" max="1559" width="4.7109375" style="4" customWidth="1"/>
    <col min="1560" max="1560" width="1.7109375" style="4" customWidth="1"/>
    <col min="1561" max="1561" width="4.85546875" style="4" bestFit="1" customWidth="1"/>
    <col min="1562" max="1562" width="4" style="4" customWidth="1"/>
    <col min="1563" max="1563" width="5" style="4" customWidth="1"/>
    <col min="1564" max="1564" width="11.42578125" style="4"/>
    <col min="1565" max="1565" width="12.42578125" style="4" customWidth="1"/>
    <col min="1566" max="1566" width="10.85546875" style="4" customWidth="1"/>
    <col min="1567" max="1568" width="6.140625" style="4" customWidth="1"/>
    <col min="1569" max="1569" width="1.7109375" style="4" customWidth="1"/>
    <col min="1570" max="1570" width="6" style="4" customWidth="1"/>
    <col min="1571" max="1572" width="5.28515625" style="4" customWidth="1"/>
    <col min="1573" max="1573" width="1.7109375" style="4" customWidth="1"/>
    <col min="1574" max="1576" width="5.28515625" style="4" customWidth="1"/>
    <col min="1577" max="1577" width="1.7109375" style="4" customWidth="1"/>
    <col min="1578" max="1580" width="5.28515625" style="4" customWidth="1"/>
    <col min="1581" max="1581" width="1.7109375" style="4" customWidth="1"/>
    <col min="1582" max="1584" width="5.28515625" style="4" customWidth="1"/>
    <col min="1585" max="1585" width="1.7109375" style="4" customWidth="1"/>
    <col min="1586" max="1588" width="5.28515625" style="4" customWidth="1"/>
    <col min="1589" max="1589" width="1.7109375" style="4" customWidth="1"/>
    <col min="1590" max="1592" width="5.28515625" style="4" customWidth="1"/>
    <col min="1593" max="1791" width="11.42578125" style="4"/>
    <col min="1792" max="1792" width="22.7109375" style="4" customWidth="1"/>
    <col min="1793" max="1793" width="7.28515625" style="4" customWidth="1"/>
    <col min="1794" max="1794" width="6.85546875" style="4" customWidth="1"/>
    <col min="1795" max="1795" width="6" style="4" bestFit="1" customWidth="1"/>
    <col min="1796" max="1796" width="1.7109375" style="4" customWidth="1"/>
    <col min="1797" max="1797" width="6" style="4" bestFit="1" customWidth="1"/>
    <col min="1798" max="1799" width="5.42578125" style="4" customWidth="1"/>
    <col min="1800" max="1800" width="1.7109375" style="4" customWidth="1"/>
    <col min="1801" max="1803" width="5.140625" style="4" customWidth="1"/>
    <col min="1804" max="1804" width="1.7109375" style="4" customWidth="1"/>
    <col min="1805" max="1807" width="4.7109375" style="4" customWidth="1"/>
    <col min="1808" max="1808" width="1.7109375" style="4" customWidth="1"/>
    <col min="1809" max="1811" width="4.7109375" style="4" customWidth="1"/>
    <col min="1812" max="1812" width="1.7109375" style="4" customWidth="1"/>
    <col min="1813" max="1815" width="4.7109375" style="4" customWidth="1"/>
    <col min="1816" max="1816" width="1.7109375" style="4" customWidth="1"/>
    <col min="1817" max="1817" width="4.85546875" style="4" bestFit="1" customWidth="1"/>
    <col min="1818" max="1818" width="4" style="4" customWidth="1"/>
    <col min="1819" max="1819" width="5" style="4" customWidth="1"/>
    <col min="1820" max="1820" width="11.42578125" style="4"/>
    <col min="1821" max="1821" width="12.42578125" style="4" customWidth="1"/>
    <col min="1822" max="1822" width="10.85546875" style="4" customWidth="1"/>
    <col min="1823" max="1824" width="6.140625" style="4" customWidth="1"/>
    <col min="1825" max="1825" width="1.7109375" style="4" customWidth="1"/>
    <col min="1826" max="1826" width="6" style="4" customWidth="1"/>
    <col min="1827" max="1828" width="5.28515625" style="4" customWidth="1"/>
    <col min="1829" max="1829" width="1.7109375" style="4" customWidth="1"/>
    <col min="1830" max="1832" width="5.28515625" style="4" customWidth="1"/>
    <col min="1833" max="1833" width="1.7109375" style="4" customWidth="1"/>
    <col min="1834" max="1836" width="5.28515625" style="4" customWidth="1"/>
    <col min="1837" max="1837" width="1.7109375" style="4" customWidth="1"/>
    <col min="1838" max="1840" width="5.28515625" style="4" customWidth="1"/>
    <col min="1841" max="1841" width="1.7109375" style="4" customWidth="1"/>
    <col min="1842" max="1844" width="5.28515625" style="4" customWidth="1"/>
    <col min="1845" max="1845" width="1.7109375" style="4" customWidth="1"/>
    <col min="1846" max="1848" width="5.28515625" style="4" customWidth="1"/>
    <col min="1849" max="2047" width="11.42578125" style="4"/>
    <col min="2048" max="2048" width="22.7109375" style="4" customWidth="1"/>
    <col min="2049" max="2049" width="7.28515625" style="4" customWidth="1"/>
    <col min="2050" max="2050" width="6.85546875" style="4" customWidth="1"/>
    <col min="2051" max="2051" width="6" style="4" bestFit="1" customWidth="1"/>
    <col min="2052" max="2052" width="1.7109375" style="4" customWidth="1"/>
    <col min="2053" max="2053" width="6" style="4" bestFit="1" customWidth="1"/>
    <col min="2054" max="2055" width="5.42578125" style="4" customWidth="1"/>
    <col min="2056" max="2056" width="1.7109375" style="4" customWidth="1"/>
    <col min="2057" max="2059" width="5.140625" style="4" customWidth="1"/>
    <col min="2060" max="2060" width="1.7109375" style="4" customWidth="1"/>
    <col min="2061" max="2063" width="4.7109375" style="4" customWidth="1"/>
    <col min="2064" max="2064" width="1.7109375" style="4" customWidth="1"/>
    <col min="2065" max="2067" width="4.7109375" style="4" customWidth="1"/>
    <col min="2068" max="2068" width="1.7109375" style="4" customWidth="1"/>
    <col min="2069" max="2071" width="4.7109375" style="4" customWidth="1"/>
    <col min="2072" max="2072" width="1.7109375" style="4" customWidth="1"/>
    <col min="2073" max="2073" width="4.85546875" style="4" bestFit="1" customWidth="1"/>
    <col min="2074" max="2074" width="4" style="4" customWidth="1"/>
    <col min="2075" max="2075" width="5" style="4" customWidth="1"/>
    <col min="2076" max="2076" width="11.42578125" style="4"/>
    <col min="2077" max="2077" width="12.42578125" style="4" customWidth="1"/>
    <col min="2078" max="2078" width="10.85546875" style="4" customWidth="1"/>
    <col min="2079" max="2080" width="6.140625" style="4" customWidth="1"/>
    <col min="2081" max="2081" width="1.7109375" style="4" customWidth="1"/>
    <col min="2082" max="2082" width="6" style="4" customWidth="1"/>
    <col min="2083" max="2084" width="5.28515625" style="4" customWidth="1"/>
    <col min="2085" max="2085" width="1.7109375" style="4" customWidth="1"/>
    <col min="2086" max="2088" width="5.28515625" style="4" customWidth="1"/>
    <col min="2089" max="2089" width="1.7109375" style="4" customWidth="1"/>
    <col min="2090" max="2092" width="5.28515625" style="4" customWidth="1"/>
    <col min="2093" max="2093" width="1.7109375" style="4" customWidth="1"/>
    <col min="2094" max="2096" width="5.28515625" style="4" customWidth="1"/>
    <col min="2097" max="2097" width="1.7109375" style="4" customWidth="1"/>
    <col min="2098" max="2100" width="5.28515625" style="4" customWidth="1"/>
    <col min="2101" max="2101" width="1.7109375" style="4" customWidth="1"/>
    <col min="2102" max="2104" width="5.28515625" style="4" customWidth="1"/>
    <col min="2105" max="2303" width="11.42578125" style="4"/>
    <col min="2304" max="2304" width="22.7109375" style="4" customWidth="1"/>
    <col min="2305" max="2305" width="7.28515625" style="4" customWidth="1"/>
    <col min="2306" max="2306" width="6.85546875" style="4" customWidth="1"/>
    <col min="2307" max="2307" width="6" style="4" bestFit="1" customWidth="1"/>
    <col min="2308" max="2308" width="1.7109375" style="4" customWidth="1"/>
    <col min="2309" max="2309" width="6" style="4" bestFit="1" customWidth="1"/>
    <col min="2310" max="2311" width="5.42578125" style="4" customWidth="1"/>
    <col min="2312" max="2312" width="1.7109375" style="4" customWidth="1"/>
    <col min="2313" max="2315" width="5.140625" style="4" customWidth="1"/>
    <col min="2316" max="2316" width="1.7109375" style="4" customWidth="1"/>
    <col min="2317" max="2319" width="4.7109375" style="4" customWidth="1"/>
    <col min="2320" max="2320" width="1.7109375" style="4" customWidth="1"/>
    <col min="2321" max="2323" width="4.7109375" style="4" customWidth="1"/>
    <col min="2324" max="2324" width="1.7109375" style="4" customWidth="1"/>
    <col min="2325" max="2327" width="4.7109375" style="4" customWidth="1"/>
    <col min="2328" max="2328" width="1.7109375" style="4" customWidth="1"/>
    <col min="2329" max="2329" width="4.85546875" style="4" bestFit="1" customWidth="1"/>
    <col min="2330" max="2330" width="4" style="4" customWidth="1"/>
    <col min="2331" max="2331" width="5" style="4" customWidth="1"/>
    <col min="2332" max="2332" width="11.42578125" style="4"/>
    <col min="2333" max="2333" width="12.42578125" style="4" customWidth="1"/>
    <col min="2334" max="2334" width="10.85546875" style="4" customWidth="1"/>
    <col min="2335" max="2336" width="6.140625" style="4" customWidth="1"/>
    <col min="2337" max="2337" width="1.7109375" style="4" customWidth="1"/>
    <col min="2338" max="2338" width="6" style="4" customWidth="1"/>
    <col min="2339" max="2340" width="5.28515625" style="4" customWidth="1"/>
    <col min="2341" max="2341" width="1.7109375" style="4" customWidth="1"/>
    <col min="2342" max="2344" width="5.28515625" style="4" customWidth="1"/>
    <col min="2345" max="2345" width="1.7109375" style="4" customWidth="1"/>
    <col min="2346" max="2348" width="5.28515625" style="4" customWidth="1"/>
    <col min="2349" max="2349" width="1.7109375" style="4" customWidth="1"/>
    <col min="2350" max="2352" width="5.28515625" style="4" customWidth="1"/>
    <col min="2353" max="2353" width="1.7109375" style="4" customWidth="1"/>
    <col min="2354" max="2356" width="5.28515625" style="4" customWidth="1"/>
    <col min="2357" max="2357" width="1.7109375" style="4" customWidth="1"/>
    <col min="2358" max="2360" width="5.28515625" style="4" customWidth="1"/>
    <col min="2361" max="2559" width="11.42578125" style="4"/>
    <col min="2560" max="2560" width="22.7109375" style="4" customWidth="1"/>
    <col min="2561" max="2561" width="7.28515625" style="4" customWidth="1"/>
    <col min="2562" max="2562" width="6.85546875" style="4" customWidth="1"/>
    <col min="2563" max="2563" width="6" style="4" bestFit="1" customWidth="1"/>
    <col min="2564" max="2564" width="1.7109375" style="4" customWidth="1"/>
    <col min="2565" max="2565" width="6" style="4" bestFit="1" customWidth="1"/>
    <col min="2566" max="2567" width="5.42578125" style="4" customWidth="1"/>
    <col min="2568" max="2568" width="1.7109375" style="4" customWidth="1"/>
    <col min="2569" max="2571" width="5.140625" style="4" customWidth="1"/>
    <col min="2572" max="2572" width="1.7109375" style="4" customWidth="1"/>
    <col min="2573" max="2575" width="4.7109375" style="4" customWidth="1"/>
    <col min="2576" max="2576" width="1.7109375" style="4" customWidth="1"/>
    <col min="2577" max="2579" width="4.7109375" style="4" customWidth="1"/>
    <col min="2580" max="2580" width="1.7109375" style="4" customWidth="1"/>
    <col min="2581" max="2583" width="4.7109375" style="4" customWidth="1"/>
    <col min="2584" max="2584" width="1.7109375" style="4" customWidth="1"/>
    <col min="2585" max="2585" width="4.85546875" style="4" bestFit="1" customWidth="1"/>
    <col min="2586" max="2586" width="4" style="4" customWidth="1"/>
    <col min="2587" max="2587" width="5" style="4" customWidth="1"/>
    <col min="2588" max="2588" width="11.42578125" style="4"/>
    <col min="2589" max="2589" width="12.42578125" style="4" customWidth="1"/>
    <col min="2590" max="2590" width="10.85546875" style="4" customWidth="1"/>
    <col min="2591" max="2592" width="6.140625" style="4" customWidth="1"/>
    <col min="2593" max="2593" width="1.7109375" style="4" customWidth="1"/>
    <col min="2594" max="2594" width="6" style="4" customWidth="1"/>
    <col min="2595" max="2596" width="5.28515625" style="4" customWidth="1"/>
    <col min="2597" max="2597" width="1.7109375" style="4" customWidth="1"/>
    <col min="2598" max="2600" width="5.28515625" style="4" customWidth="1"/>
    <col min="2601" max="2601" width="1.7109375" style="4" customWidth="1"/>
    <col min="2602" max="2604" width="5.28515625" style="4" customWidth="1"/>
    <col min="2605" max="2605" width="1.7109375" style="4" customWidth="1"/>
    <col min="2606" max="2608" width="5.28515625" style="4" customWidth="1"/>
    <col min="2609" max="2609" width="1.7109375" style="4" customWidth="1"/>
    <col min="2610" max="2612" width="5.28515625" style="4" customWidth="1"/>
    <col min="2613" max="2613" width="1.7109375" style="4" customWidth="1"/>
    <col min="2614" max="2616" width="5.28515625" style="4" customWidth="1"/>
    <col min="2617" max="2815" width="11.42578125" style="4"/>
    <col min="2816" max="2816" width="22.7109375" style="4" customWidth="1"/>
    <col min="2817" max="2817" width="7.28515625" style="4" customWidth="1"/>
    <col min="2818" max="2818" width="6.85546875" style="4" customWidth="1"/>
    <col min="2819" max="2819" width="6" style="4" bestFit="1" customWidth="1"/>
    <col min="2820" max="2820" width="1.7109375" style="4" customWidth="1"/>
    <col min="2821" max="2821" width="6" style="4" bestFit="1" customWidth="1"/>
    <col min="2822" max="2823" width="5.42578125" style="4" customWidth="1"/>
    <col min="2824" max="2824" width="1.7109375" style="4" customWidth="1"/>
    <col min="2825" max="2827" width="5.140625" style="4" customWidth="1"/>
    <col min="2828" max="2828" width="1.7109375" style="4" customWidth="1"/>
    <col min="2829" max="2831" width="4.7109375" style="4" customWidth="1"/>
    <col min="2832" max="2832" width="1.7109375" style="4" customWidth="1"/>
    <col min="2833" max="2835" width="4.7109375" style="4" customWidth="1"/>
    <col min="2836" max="2836" width="1.7109375" style="4" customWidth="1"/>
    <col min="2837" max="2839" width="4.7109375" style="4" customWidth="1"/>
    <col min="2840" max="2840" width="1.7109375" style="4" customWidth="1"/>
    <col min="2841" max="2841" width="4.85546875" style="4" bestFit="1" customWidth="1"/>
    <col min="2842" max="2842" width="4" style="4" customWidth="1"/>
    <col min="2843" max="2843" width="5" style="4" customWidth="1"/>
    <col min="2844" max="2844" width="11.42578125" style="4"/>
    <col min="2845" max="2845" width="12.42578125" style="4" customWidth="1"/>
    <col min="2846" max="2846" width="10.85546875" style="4" customWidth="1"/>
    <col min="2847" max="2848" width="6.140625" style="4" customWidth="1"/>
    <col min="2849" max="2849" width="1.7109375" style="4" customWidth="1"/>
    <col min="2850" max="2850" width="6" style="4" customWidth="1"/>
    <col min="2851" max="2852" width="5.28515625" style="4" customWidth="1"/>
    <col min="2853" max="2853" width="1.7109375" style="4" customWidth="1"/>
    <col min="2854" max="2856" width="5.28515625" style="4" customWidth="1"/>
    <col min="2857" max="2857" width="1.7109375" style="4" customWidth="1"/>
    <col min="2858" max="2860" width="5.28515625" style="4" customWidth="1"/>
    <col min="2861" max="2861" width="1.7109375" style="4" customWidth="1"/>
    <col min="2862" max="2864" width="5.28515625" style="4" customWidth="1"/>
    <col min="2865" max="2865" width="1.7109375" style="4" customWidth="1"/>
    <col min="2866" max="2868" width="5.28515625" style="4" customWidth="1"/>
    <col min="2869" max="2869" width="1.7109375" style="4" customWidth="1"/>
    <col min="2870" max="2872" width="5.28515625" style="4" customWidth="1"/>
    <col min="2873" max="3071" width="11.42578125" style="4"/>
    <col min="3072" max="3072" width="22.7109375" style="4" customWidth="1"/>
    <col min="3073" max="3073" width="7.28515625" style="4" customWidth="1"/>
    <col min="3074" max="3074" width="6.85546875" style="4" customWidth="1"/>
    <col min="3075" max="3075" width="6" style="4" bestFit="1" customWidth="1"/>
    <col min="3076" max="3076" width="1.7109375" style="4" customWidth="1"/>
    <col min="3077" max="3077" width="6" style="4" bestFit="1" customWidth="1"/>
    <col min="3078" max="3079" width="5.42578125" style="4" customWidth="1"/>
    <col min="3080" max="3080" width="1.7109375" style="4" customWidth="1"/>
    <col min="3081" max="3083" width="5.140625" style="4" customWidth="1"/>
    <col min="3084" max="3084" width="1.7109375" style="4" customWidth="1"/>
    <col min="3085" max="3087" width="4.7109375" style="4" customWidth="1"/>
    <col min="3088" max="3088" width="1.7109375" style="4" customWidth="1"/>
    <col min="3089" max="3091" width="4.7109375" style="4" customWidth="1"/>
    <col min="3092" max="3092" width="1.7109375" style="4" customWidth="1"/>
    <col min="3093" max="3095" width="4.7109375" style="4" customWidth="1"/>
    <col min="3096" max="3096" width="1.7109375" style="4" customWidth="1"/>
    <col min="3097" max="3097" width="4.85546875" style="4" bestFit="1" customWidth="1"/>
    <col min="3098" max="3098" width="4" style="4" customWidth="1"/>
    <col min="3099" max="3099" width="5" style="4" customWidth="1"/>
    <col min="3100" max="3100" width="11.42578125" style="4"/>
    <col min="3101" max="3101" width="12.42578125" style="4" customWidth="1"/>
    <col min="3102" max="3102" width="10.85546875" style="4" customWidth="1"/>
    <col min="3103" max="3104" width="6.140625" style="4" customWidth="1"/>
    <col min="3105" max="3105" width="1.7109375" style="4" customWidth="1"/>
    <col min="3106" max="3106" width="6" style="4" customWidth="1"/>
    <col min="3107" max="3108" width="5.28515625" style="4" customWidth="1"/>
    <col min="3109" max="3109" width="1.7109375" style="4" customWidth="1"/>
    <col min="3110" max="3112" width="5.28515625" style="4" customWidth="1"/>
    <col min="3113" max="3113" width="1.7109375" style="4" customWidth="1"/>
    <col min="3114" max="3116" width="5.28515625" style="4" customWidth="1"/>
    <col min="3117" max="3117" width="1.7109375" style="4" customWidth="1"/>
    <col min="3118" max="3120" width="5.28515625" style="4" customWidth="1"/>
    <col min="3121" max="3121" width="1.7109375" style="4" customWidth="1"/>
    <col min="3122" max="3124" width="5.28515625" style="4" customWidth="1"/>
    <col min="3125" max="3125" width="1.7109375" style="4" customWidth="1"/>
    <col min="3126" max="3128" width="5.28515625" style="4" customWidth="1"/>
    <col min="3129" max="3327" width="11.42578125" style="4"/>
    <col min="3328" max="3328" width="22.7109375" style="4" customWidth="1"/>
    <col min="3329" max="3329" width="7.28515625" style="4" customWidth="1"/>
    <col min="3330" max="3330" width="6.85546875" style="4" customWidth="1"/>
    <col min="3331" max="3331" width="6" style="4" bestFit="1" customWidth="1"/>
    <col min="3332" max="3332" width="1.7109375" style="4" customWidth="1"/>
    <col min="3333" max="3333" width="6" style="4" bestFit="1" customWidth="1"/>
    <col min="3334" max="3335" width="5.42578125" style="4" customWidth="1"/>
    <col min="3336" max="3336" width="1.7109375" style="4" customWidth="1"/>
    <col min="3337" max="3339" width="5.140625" style="4" customWidth="1"/>
    <col min="3340" max="3340" width="1.7109375" style="4" customWidth="1"/>
    <col min="3341" max="3343" width="4.7109375" style="4" customWidth="1"/>
    <col min="3344" max="3344" width="1.7109375" style="4" customWidth="1"/>
    <col min="3345" max="3347" width="4.7109375" style="4" customWidth="1"/>
    <col min="3348" max="3348" width="1.7109375" style="4" customWidth="1"/>
    <col min="3349" max="3351" width="4.7109375" style="4" customWidth="1"/>
    <col min="3352" max="3352" width="1.7109375" style="4" customWidth="1"/>
    <col min="3353" max="3353" width="4.85546875" style="4" bestFit="1" customWidth="1"/>
    <col min="3354" max="3354" width="4" style="4" customWidth="1"/>
    <col min="3355" max="3355" width="5" style="4" customWidth="1"/>
    <col min="3356" max="3356" width="11.42578125" style="4"/>
    <col min="3357" max="3357" width="12.42578125" style="4" customWidth="1"/>
    <col min="3358" max="3358" width="10.85546875" style="4" customWidth="1"/>
    <col min="3359" max="3360" width="6.140625" style="4" customWidth="1"/>
    <col min="3361" max="3361" width="1.7109375" style="4" customWidth="1"/>
    <col min="3362" max="3362" width="6" style="4" customWidth="1"/>
    <col min="3363" max="3364" width="5.28515625" style="4" customWidth="1"/>
    <col min="3365" max="3365" width="1.7109375" style="4" customWidth="1"/>
    <col min="3366" max="3368" width="5.28515625" style="4" customWidth="1"/>
    <col min="3369" max="3369" width="1.7109375" style="4" customWidth="1"/>
    <col min="3370" max="3372" width="5.28515625" style="4" customWidth="1"/>
    <col min="3373" max="3373" width="1.7109375" style="4" customWidth="1"/>
    <col min="3374" max="3376" width="5.28515625" style="4" customWidth="1"/>
    <col min="3377" max="3377" width="1.7109375" style="4" customWidth="1"/>
    <col min="3378" max="3380" width="5.28515625" style="4" customWidth="1"/>
    <col min="3381" max="3381" width="1.7109375" style="4" customWidth="1"/>
    <col min="3382" max="3384" width="5.28515625" style="4" customWidth="1"/>
    <col min="3385" max="3583" width="11.42578125" style="4"/>
    <col min="3584" max="3584" width="22.7109375" style="4" customWidth="1"/>
    <col min="3585" max="3585" width="7.28515625" style="4" customWidth="1"/>
    <col min="3586" max="3586" width="6.85546875" style="4" customWidth="1"/>
    <col min="3587" max="3587" width="6" style="4" bestFit="1" customWidth="1"/>
    <col min="3588" max="3588" width="1.7109375" style="4" customWidth="1"/>
    <col min="3589" max="3589" width="6" style="4" bestFit="1" customWidth="1"/>
    <col min="3590" max="3591" width="5.42578125" style="4" customWidth="1"/>
    <col min="3592" max="3592" width="1.7109375" style="4" customWidth="1"/>
    <col min="3593" max="3595" width="5.140625" style="4" customWidth="1"/>
    <col min="3596" max="3596" width="1.7109375" style="4" customWidth="1"/>
    <col min="3597" max="3599" width="4.7109375" style="4" customWidth="1"/>
    <col min="3600" max="3600" width="1.7109375" style="4" customWidth="1"/>
    <col min="3601" max="3603" width="4.7109375" style="4" customWidth="1"/>
    <col min="3604" max="3604" width="1.7109375" style="4" customWidth="1"/>
    <col min="3605" max="3607" width="4.7109375" style="4" customWidth="1"/>
    <col min="3608" max="3608" width="1.7109375" style="4" customWidth="1"/>
    <col min="3609" max="3609" width="4.85546875" style="4" bestFit="1" customWidth="1"/>
    <col min="3610" max="3610" width="4" style="4" customWidth="1"/>
    <col min="3611" max="3611" width="5" style="4" customWidth="1"/>
    <col min="3612" max="3612" width="11.42578125" style="4"/>
    <col min="3613" max="3613" width="12.42578125" style="4" customWidth="1"/>
    <col min="3614" max="3614" width="10.85546875" style="4" customWidth="1"/>
    <col min="3615" max="3616" width="6.140625" style="4" customWidth="1"/>
    <col min="3617" max="3617" width="1.7109375" style="4" customWidth="1"/>
    <col min="3618" max="3618" width="6" style="4" customWidth="1"/>
    <col min="3619" max="3620" width="5.28515625" style="4" customWidth="1"/>
    <col min="3621" max="3621" width="1.7109375" style="4" customWidth="1"/>
    <col min="3622" max="3624" width="5.28515625" style="4" customWidth="1"/>
    <col min="3625" max="3625" width="1.7109375" style="4" customWidth="1"/>
    <col min="3626" max="3628" width="5.28515625" style="4" customWidth="1"/>
    <col min="3629" max="3629" width="1.7109375" style="4" customWidth="1"/>
    <col min="3630" max="3632" width="5.28515625" style="4" customWidth="1"/>
    <col min="3633" max="3633" width="1.7109375" style="4" customWidth="1"/>
    <col min="3634" max="3636" width="5.28515625" style="4" customWidth="1"/>
    <col min="3637" max="3637" width="1.7109375" style="4" customWidth="1"/>
    <col min="3638" max="3640" width="5.28515625" style="4" customWidth="1"/>
    <col min="3641" max="3839" width="11.42578125" style="4"/>
    <col min="3840" max="3840" width="22.7109375" style="4" customWidth="1"/>
    <col min="3841" max="3841" width="7.28515625" style="4" customWidth="1"/>
    <col min="3842" max="3842" width="6.85546875" style="4" customWidth="1"/>
    <col min="3843" max="3843" width="6" style="4" bestFit="1" customWidth="1"/>
    <col min="3844" max="3844" width="1.7109375" style="4" customWidth="1"/>
    <col min="3845" max="3845" width="6" style="4" bestFit="1" customWidth="1"/>
    <col min="3846" max="3847" width="5.42578125" style="4" customWidth="1"/>
    <col min="3848" max="3848" width="1.7109375" style="4" customWidth="1"/>
    <col min="3849" max="3851" width="5.140625" style="4" customWidth="1"/>
    <col min="3852" max="3852" width="1.7109375" style="4" customWidth="1"/>
    <col min="3853" max="3855" width="4.7109375" style="4" customWidth="1"/>
    <col min="3856" max="3856" width="1.7109375" style="4" customWidth="1"/>
    <col min="3857" max="3859" width="4.7109375" style="4" customWidth="1"/>
    <col min="3860" max="3860" width="1.7109375" style="4" customWidth="1"/>
    <col min="3861" max="3863" width="4.7109375" style="4" customWidth="1"/>
    <col min="3864" max="3864" width="1.7109375" style="4" customWidth="1"/>
    <col min="3865" max="3865" width="4.85546875" style="4" bestFit="1" customWidth="1"/>
    <col min="3866" max="3866" width="4" style="4" customWidth="1"/>
    <col min="3867" max="3867" width="5" style="4" customWidth="1"/>
    <col min="3868" max="3868" width="11.42578125" style="4"/>
    <col min="3869" max="3869" width="12.42578125" style="4" customWidth="1"/>
    <col min="3870" max="3870" width="10.85546875" style="4" customWidth="1"/>
    <col min="3871" max="3872" width="6.140625" style="4" customWidth="1"/>
    <col min="3873" max="3873" width="1.7109375" style="4" customWidth="1"/>
    <col min="3874" max="3874" width="6" style="4" customWidth="1"/>
    <col min="3875" max="3876" width="5.28515625" style="4" customWidth="1"/>
    <col min="3877" max="3877" width="1.7109375" style="4" customWidth="1"/>
    <col min="3878" max="3880" width="5.28515625" style="4" customWidth="1"/>
    <col min="3881" max="3881" width="1.7109375" style="4" customWidth="1"/>
    <col min="3882" max="3884" width="5.28515625" style="4" customWidth="1"/>
    <col min="3885" max="3885" width="1.7109375" style="4" customWidth="1"/>
    <col min="3886" max="3888" width="5.28515625" style="4" customWidth="1"/>
    <col min="3889" max="3889" width="1.7109375" style="4" customWidth="1"/>
    <col min="3890" max="3892" width="5.28515625" style="4" customWidth="1"/>
    <col min="3893" max="3893" width="1.7109375" style="4" customWidth="1"/>
    <col min="3894" max="3896" width="5.28515625" style="4" customWidth="1"/>
    <col min="3897" max="4095" width="11.42578125" style="4"/>
    <col min="4096" max="4096" width="22.7109375" style="4" customWidth="1"/>
    <col min="4097" max="4097" width="7.28515625" style="4" customWidth="1"/>
    <col min="4098" max="4098" width="6.85546875" style="4" customWidth="1"/>
    <col min="4099" max="4099" width="6" style="4" bestFit="1" customWidth="1"/>
    <col min="4100" max="4100" width="1.7109375" style="4" customWidth="1"/>
    <col min="4101" max="4101" width="6" style="4" bestFit="1" customWidth="1"/>
    <col min="4102" max="4103" width="5.42578125" style="4" customWidth="1"/>
    <col min="4104" max="4104" width="1.7109375" style="4" customWidth="1"/>
    <col min="4105" max="4107" width="5.140625" style="4" customWidth="1"/>
    <col min="4108" max="4108" width="1.7109375" style="4" customWidth="1"/>
    <col min="4109" max="4111" width="4.7109375" style="4" customWidth="1"/>
    <col min="4112" max="4112" width="1.7109375" style="4" customWidth="1"/>
    <col min="4113" max="4115" width="4.7109375" style="4" customWidth="1"/>
    <col min="4116" max="4116" width="1.7109375" style="4" customWidth="1"/>
    <col min="4117" max="4119" width="4.7109375" style="4" customWidth="1"/>
    <col min="4120" max="4120" width="1.7109375" style="4" customWidth="1"/>
    <col min="4121" max="4121" width="4.85546875" style="4" bestFit="1" customWidth="1"/>
    <col min="4122" max="4122" width="4" style="4" customWidth="1"/>
    <col min="4123" max="4123" width="5" style="4" customWidth="1"/>
    <col min="4124" max="4124" width="11.42578125" style="4"/>
    <col min="4125" max="4125" width="12.42578125" style="4" customWidth="1"/>
    <col min="4126" max="4126" width="10.85546875" style="4" customWidth="1"/>
    <col min="4127" max="4128" width="6.140625" style="4" customWidth="1"/>
    <col min="4129" max="4129" width="1.7109375" style="4" customWidth="1"/>
    <col min="4130" max="4130" width="6" style="4" customWidth="1"/>
    <col min="4131" max="4132" width="5.28515625" style="4" customWidth="1"/>
    <col min="4133" max="4133" width="1.7109375" style="4" customWidth="1"/>
    <col min="4134" max="4136" width="5.28515625" style="4" customWidth="1"/>
    <col min="4137" max="4137" width="1.7109375" style="4" customWidth="1"/>
    <col min="4138" max="4140" width="5.28515625" style="4" customWidth="1"/>
    <col min="4141" max="4141" width="1.7109375" style="4" customWidth="1"/>
    <col min="4142" max="4144" width="5.28515625" style="4" customWidth="1"/>
    <col min="4145" max="4145" width="1.7109375" style="4" customWidth="1"/>
    <col min="4146" max="4148" width="5.28515625" style="4" customWidth="1"/>
    <col min="4149" max="4149" width="1.7109375" style="4" customWidth="1"/>
    <col min="4150" max="4152" width="5.28515625" style="4" customWidth="1"/>
    <col min="4153" max="4351" width="11.42578125" style="4"/>
    <col min="4352" max="4352" width="22.7109375" style="4" customWidth="1"/>
    <col min="4353" max="4353" width="7.28515625" style="4" customWidth="1"/>
    <col min="4354" max="4354" width="6.85546875" style="4" customWidth="1"/>
    <col min="4355" max="4355" width="6" style="4" bestFit="1" customWidth="1"/>
    <col min="4356" max="4356" width="1.7109375" style="4" customWidth="1"/>
    <col min="4357" max="4357" width="6" style="4" bestFit="1" customWidth="1"/>
    <col min="4358" max="4359" width="5.42578125" style="4" customWidth="1"/>
    <col min="4360" max="4360" width="1.7109375" style="4" customWidth="1"/>
    <col min="4361" max="4363" width="5.140625" style="4" customWidth="1"/>
    <col min="4364" max="4364" width="1.7109375" style="4" customWidth="1"/>
    <col min="4365" max="4367" width="4.7109375" style="4" customWidth="1"/>
    <col min="4368" max="4368" width="1.7109375" style="4" customWidth="1"/>
    <col min="4369" max="4371" width="4.7109375" style="4" customWidth="1"/>
    <col min="4372" max="4372" width="1.7109375" style="4" customWidth="1"/>
    <col min="4373" max="4375" width="4.7109375" style="4" customWidth="1"/>
    <col min="4376" max="4376" width="1.7109375" style="4" customWidth="1"/>
    <col min="4377" max="4377" width="4.85546875" style="4" bestFit="1" customWidth="1"/>
    <col min="4378" max="4378" width="4" style="4" customWidth="1"/>
    <col min="4379" max="4379" width="5" style="4" customWidth="1"/>
    <col min="4380" max="4380" width="11.42578125" style="4"/>
    <col min="4381" max="4381" width="12.42578125" style="4" customWidth="1"/>
    <col min="4382" max="4382" width="10.85546875" style="4" customWidth="1"/>
    <col min="4383" max="4384" width="6.140625" style="4" customWidth="1"/>
    <col min="4385" max="4385" width="1.7109375" style="4" customWidth="1"/>
    <col min="4386" max="4386" width="6" style="4" customWidth="1"/>
    <col min="4387" max="4388" width="5.28515625" style="4" customWidth="1"/>
    <col min="4389" max="4389" width="1.7109375" style="4" customWidth="1"/>
    <col min="4390" max="4392" width="5.28515625" style="4" customWidth="1"/>
    <col min="4393" max="4393" width="1.7109375" style="4" customWidth="1"/>
    <col min="4394" max="4396" width="5.28515625" style="4" customWidth="1"/>
    <col min="4397" max="4397" width="1.7109375" style="4" customWidth="1"/>
    <col min="4398" max="4400" width="5.28515625" style="4" customWidth="1"/>
    <col min="4401" max="4401" width="1.7109375" style="4" customWidth="1"/>
    <col min="4402" max="4404" width="5.28515625" style="4" customWidth="1"/>
    <col min="4405" max="4405" width="1.7109375" style="4" customWidth="1"/>
    <col min="4406" max="4408" width="5.28515625" style="4" customWidth="1"/>
    <col min="4409" max="4607" width="11.42578125" style="4"/>
    <col min="4608" max="4608" width="22.7109375" style="4" customWidth="1"/>
    <col min="4609" max="4609" width="7.28515625" style="4" customWidth="1"/>
    <col min="4610" max="4610" width="6.85546875" style="4" customWidth="1"/>
    <col min="4611" max="4611" width="6" style="4" bestFit="1" customWidth="1"/>
    <col min="4612" max="4612" width="1.7109375" style="4" customWidth="1"/>
    <col min="4613" max="4613" width="6" style="4" bestFit="1" customWidth="1"/>
    <col min="4614" max="4615" width="5.42578125" style="4" customWidth="1"/>
    <col min="4616" max="4616" width="1.7109375" style="4" customWidth="1"/>
    <col min="4617" max="4619" width="5.140625" style="4" customWidth="1"/>
    <col min="4620" max="4620" width="1.7109375" style="4" customWidth="1"/>
    <col min="4621" max="4623" width="4.7109375" style="4" customWidth="1"/>
    <col min="4624" max="4624" width="1.7109375" style="4" customWidth="1"/>
    <col min="4625" max="4627" width="4.7109375" style="4" customWidth="1"/>
    <col min="4628" max="4628" width="1.7109375" style="4" customWidth="1"/>
    <col min="4629" max="4631" width="4.7109375" style="4" customWidth="1"/>
    <col min="4632" max="4632" width="1.7109375" style="4" customWidth="1"/>
    <col min="4633" max="4633" width="4.85546875" style="4" bestFit="1" customWidth="1"/>
    <col min="4634" max="4634" width="4" style="4" customWidth="1"/>
    <col min="4635" max="4635" width="5" style="4" customWidth="1"/>
    <col min="4636" max="4636" width="11.42578125" style="4"/>
    <col min="4637" max="4637" width="12.42578125" style="4" customWidth="1"/>
    <col min="4638" max="4638" width="10.85546875" style="4" customWidth="1"/>
    <col min="4639" max="4640" width="6.140625" style="4" customWidth="1"/>
    <col min="4641" max="4641" width="1.7109375" style="4" customWidth="1"/>
    <col min="4642" max="4642" width="6" style="4" customWidth="1"/>
    <col min="4643" max="4644" width="5.28515625" style="4" customWidth="1"/>
    <col min="4645" max="4645" width="1.7109375" style="4" customWidth="1"/>
    <col min="4646" max="4648" width="5.28515625" style="4" customWidth="1"/>
    <col min="4649" max="4649" width="1.7109375" style="4" customWidth="1"/>
    <col min="4650" max="4652" width="5.28515625" style="4" customWidth="1"/>
    <col min="4653" max="4653" width="1.7109375" style="4" customWidth="1"/>
    <col min="4654" max="4656" width="5.28515625" style="4" customWidth="1"/>
    <col min="4657" max="4657" width="1.7109375" style="4" customWidth="1"/>
    <col min="4658" max="4660" width="5.28515625" style="4" customWidth="1"/>
    <col min="4661" max="4661" width="1.7109375" style="4" customWidth="1"/>
    <col min="4662" max="4664" width="5.28515625" style="4" customWidth="1"/>
    <col min="4665" max="4863" width="11.42578125" style="4"/>
    <col min="4864" max="4864" width="22.7109375" style="4" customWidth="1"/>
    <col min="4865" max="4865" width="7.28515625" style="4" customWidth="1"/>
    <col min="4866" max="4866" width="6.85546875" style="4" customWidth="1"/>
    <col min="4867" max="4867" width="6" style="4" bestFit="1" customWidth="1"/>
    <col min="4868" max="4868" width="1.7109375" style="4" customWidth="1"/>
    <col min="4869" max="4869" width="6" style="4" bestFit="1" customWidth="1"/>
    <col min="4870" max="4871" width="5.42578125" style="4" customWidth="1"/>
    <col min="4872" max="4872" width="1.7109375" style="4" customWidth="1"/>
    <col min="4873" max="4875" width="5.140625" style="4" customWidth="1"/>
    <col min="4876" max="4876" width="1.7109375" style="4" customWidth="1"/>
    <col min="4877" max="4879" width="4.7109375" style="4" customWidth="1"/>
    <col min="4880" max="4880" width="1.7109375" style="4" customWidth="1"/>
    <col min="4881" max="4883" width="4.7109375" style="4" customWidth="1"/>
    <col min="4884" max="4884" width="1.7109375" style="4" customWidth="1"/>
    <col min="4885" max="4887" width="4.7109375" style="4" customWidth="1"/>
    <col min="4888" max="4888" width="1.7109375" style="4" customWidth="1"/>
    <col min="4889" max="4889" width="4.85546875" style="4" bestFit="1" customWidth="1"/>
    <col min="4890" max="4890" width="4" style="4" customWidth="1"/>
    <col min="4891" max="4891" width="5" style="4" customWidth="1"/>
    <col min="4892" max="4892" width="11.42578125" style="4"/>
    <col min="4893" max="4893" width="12.42578125" style="4" customWidth="1"/>
    <col min="4894" max="4894" width="10.85546875" style="4" customWidth="1"/>
    <col min="4895" max="4896" width="6.140625" style="4" customWidth="1"/>
    <col min="4897" max="4897" width="1.7109375" style="4" customWidth="1"/>
    <col min="4898" max="4898" width="6" style="4" customWidth="1"/>
    <col min="4899" max="4900" width="5.28515625" style="4" customWidth="1"/>
    <col min="4901" max="4901" width="1.7109375" style="4" customWidth="1"/>
    <col min="4902" max="4904" width="5.28515625" style="4" customWidth="1"/>
    <col min="4905" max="4905" width="1.7109375" style="4" customWidth="1"/>
    <col min="4906" max="4908" width="5.28515625" style="4" customWidth="1"/>
    <col min="4909" max="4909" width="1.7109375" style="4" customWidth="1"/>
    <col min="4910" max="4912" width="5.28515625" style="4" customWidth="1"/>
    <col min="4913" max="4913" width="1.7109375" style="4" customWidth="1"/>
    <col min="4914" max="4916" width="5.28515625" style="4" customWidth="1"/>
    <col min="4917" max="4917" width="1.7109375" style="4" customWidth="1"/>
    <col min="4918" max="4920" width="5.28515625" style="4" customWidth="1"/>
    <col min="4921" max="5119" width="11.42578125" style="4"/>
    <col min="5120" max="5120" width="22.7109375" style="4" customWidth="1"/>
    <col min="5121" max="5121" width="7.28515625" style="4" customWidth="1"/>
    <col min="5122" max="5122" width="6.85546875" style="4" customWidth="1"/>
    <col min="5123" max="5123" width="6" style="4" bestFit="1" customWidth="1"/>
    <col min="5124" max="5124" width="1.7109375" style="4" customWidth="1"/>
    <col min="5125" max="5125" width="6" style="4" bestFit="1" customWidth="1"/>
    <col min="5126" max="5127" width="5.42578125" style="4" customWidth="1"/>
    <col min="5128" max="5128" width="1.7109375" style="4" customWidth="1"/>
    <col min="5129" max="5131" width="5.140625" style="4" customWidth="1"/>
    <col min="5132" max="5132" width="1.7109375" style="4" customWidth="1"/>
    <col min="5133" max="5135" width="4.7109375" style="4" customWidth="1"/>
    <col min="5136" max="5136" width="1.7109375" style="4" customWidth="1"/>
    <col min="5137" max="5139" width="4.7109375" style="4" customWidth="1"/>
    <col min="5140" max="5140" width="1.7109375" style="4" customWidth="1"/>
    <col min="5141" max="5143" width="4.7109375" style="4" customWidth="1"/>
    <col min="5144" max="5144" width="1.7109375" style="4" customWidth="1"/>
    <col min="5145" max="5145" width="4.85546875" style="4" bestFit="1" customWidth="1"/>
    <col min="5146" max="5146" width="4" style="4" customWidth="1"/>
    <col min="5147" max="5147" width="5" style="4" customWidth="1"/>
    <col min="5148" max="5148" width="11.42578125" style="4"/>
    <col min="5149" max="5149" width="12.42578125" style="4" customWidth="1"/>
    <col min="5150" max="5150" width="10.85546875" style="4" customWidth="1"/>
    <col min="5151" max="5152" width="6.140625" style="4" customWidth="1"/>
    <col min="5153" max="5153" width="1.7109375" style="4" customWidth="1"/>
    <col min="5154" max="5154" width="6" style="4" customWidth="1"/>
    <col min="5155" max="5156" width="5.28515625" style="4" customWidth="1"/>
    <col min="5157" max="5157" width="1.7109375" style="4" customWidth="1"/>
    <col min="5158" max="5160" width="5.28515625" style="4" customWidth="1"/>
    <col min="5161" max="5161" width="1.7109375" style="4" customWidth="1"/>
    <col min="5162" max="5164" width="5.28515625" style="4" customWidth="1"/>
    <col min="5165" max="5165" width="1.7109375" style="4" customWidth="1"/>
    <col min="5166" max="5168" width="5.28515625" style="4" customWidth="1"/>
    <col min="5169" max="5169" width="1.7109375" style="4" customWidth="1"/>
    <col min="5170" max="5172" width="5.28515625" style="4" customWidth="1"/>
    <col min="5173" max="5173" width="1.7109375" style="4" customWidth="1"/>
    <col min="5174" max="5176" width="5.28515625" style="4" customWidth="1"/>
    <col min="5177" max="5375" width="11.42578125" style="4"/>
    <col min="5376" max="5376" width="22.7109375" style="4" customWidth="1"/>
    <col min="5377" max="5377" width="7.28515625" style="4" customWidth="1"/>
    <col min="5378" max="5378" width="6.85546875" style="4" customWidth="1"/>
    <col min="5379" max="5379" width="6" style="4" bestFit="1" customWidth="1"/>
    <col min="5380" max="5380" width="1.7109375" style="4" customWidth="1"/>
    <col min="5381" max="5381" width="6" style="4" bestFit="1" customWidth="1"/>
    <col min="5382" max="5383" width="5.42578125" style="4" customWidth="1"/>
    <col min="5384" max="5384" width="1.7109375" style="4" customWidth="1"/>
    <col min="5385" max="5387" width="5.140625" style="4" customWidth="1"/>
    <col min="5388" max="5388" width="1.7109375" style="4" customWidth="1"/>
    <col min="5389" max="5391" width="4.7109375" style="4" customWidth="1"/>
    <col min="5392" max="5392" width="1.7109375" style="4" customWidth="1"/>
    <col min="5393" max="5395" width="4.7109375" style="4" customWidth="1"/>
    <col min="5396" max="5396" width="1.7109375" style="4" customWidth="1"/>
    <col min="5397" max="5399" width="4.7109375" style="4" customWidth="1"/>
    <col min="5400" max="5400" width="1.7109375" style="4" customWidth="1"/>
    <col min="5401" max="5401" width="4.85546875" style="4" bestFit="1" customWidth="1"/>
    <col min="5402" max="5402" width="4" style="4" customWidth="1"/>
    <col min="5403" max="5403" width="5" style="4" customWidth="1"/>
    <col min="5404" max="5404" width="11.42578125" style="4"/>
    <col min="5405" max="5405" width="12.42578125" style="4" customWidth="1"/>
    <col min="5406" max="5406" width="10.85546875" style="4" customWidth="1"/>
    <col min="5407" max="5408" width="6.140625" style="4" customWidth="1"/>
    <col min="5409" max="5409" width="1.7109375" style="4" customWidth="1"/>
    <col min="5410" max="5410" width="6" style="4" customWidth="1"/>
    <col min="5411" max="5412" width="5.28515625" style="4" customWidth="1"/>
    <col min="5413" max="5413" width="1.7109375" style="4" customWidth="1"/>
    <col min="5414" max="5416" width="5.28515625" style="4" customWidth="1"/>
    <col min="5417" max="5417" width="1.7109375" style="4" customWidth="1"/>
    <col min="5418" max="5420" width="5.28515625" style="4" customWidth="1"/>
    <col min="5421" max="5421" width="1.7109375" style="4" customWidth="1"/>
    <col min="5422" max="5424" width="5.28515625" style="4" customWidth="1"/>
    <col min="5425" max="5425" width="1.7109375" style="4" customWidth="1"/>
    <col min="5426" max="5428" width="5.28515625" style="4" customWidth="1"/>
    <col min="5429" max="5429" width="1.7109375" style="4" customWidth="1"/>
    <col min="5430" max="5432" width="5.28515625" style="4" customWidth="1"/>
    <col min="5433" max="5631" width="11.42578125" style="4"/>
    <col min="5632" max="5632" width="22.7109375" style="4" customWidth="1"/>
    <col min="5633" max="5633" width="7.28515625" style="4" customWidth="1"/>
    <col min="5634" max="5634" width="6.85546875" style="4" customWidth="1"/>
    <col min="5635" max="5635" width="6" style="4" bestFit="1" customWidth="1"/>
    <col min="5636" max="5636" width="1.7109375" style="4" customWidth="1"/>
    <col min="5637" max="5637" width="6" style="4" bestFit="1" customWidth="1"/>
    <col min="5638" max="5639" width="5.42578125" style="4" customWidth="1"/>
    <col min="5640" max="5640" width="1.7109375" style="4" customWidth="1"/>
    <col min="5641" max="5643" width="5.140625" style="4" customWidth="1"/>
    <col min="5644" max="5644" width="1.7109375" style="4" customWidth="1"/>
    <col min="5645" max="5647" width="4.7109375" style="4" customWidth="1"/>
    <col min="5648" max="5648" width="1.7109375" style="4" customWidth="1"/>
    <col min="5649" max="5651" width="4.7109375" style="4" customWidth="1"/>
    <col min="5652" max="5652" width="1.7109375" style="4" customWidth="1"/>
    <col min="5653" max="5655" width="4.7109375" style="4" customWidth="1"/>
    <col min="5656" max="5656" width="1.7109375" style="4" customWidth="1"/>
    <col min="5657" max="5657" width="4.85546875" style="4" bestFit="1" customWidth="1"/>
    <col min="5658" max="5658" width="4" style="4" customWidth="1"/>
    <col min="5659" max="5659" width="5" style="4" customWidth="1"/>
    <col min="5660" max="5660" width="11.42578125" style="4"/>
    <col min="5661" max="5661" width="12.42578125" style="4" customWidth="1"/>
    <col min="5662" max="5662" width="10.85546875" style="4" customWidth="1"/>
    <col min="5663" max="5664" width="6.140625" style="4" customWidth="1"/>
    <col min="5665" max="5665" width="1.7109375" style="4" customWidth="1"/>
    <col min="5666" max="5666" width="6" style="4" customWidth="1"/>
    <col min="5667" max="5668" width="5.28515625" style="4" customWidth="1"/>
    <col min="5669" max="5669" width="1.7109375" style="4" customWidth="1"/>
    <col min="5670" max="5672" width="5.28515625" style="4" customWidth="1"/>
    <col min="5673" max="5673" width="1.7109375" style="4" customWidth="1"/>
    <col min="5674" max="5676" width="5.28515625" style="4" customWidth="1"/>
    <col min="5677" max="5677" width="1.7109375" style="4" customWidth="1"/>
    <col min="5678" max="5680" width="5.28515625" style="4" customWidth="1"/>
    <col min="5681" max="5681" width="1.7109375" style="4" customWidth="1"/>
    <col min="5682" max="5684" width="5.28515625" style="4" customWidth="1"/>
    <col min="5685" max="5685" width="1.7109375" style="4" customWidth="1"/>
    <col min="5686" max="5688" width="5.28515625" style="4" customWidth="1"/>
    <col min="5689" max="5887" width="11.42578125" style="4"/>
    <col min="5888" max="5888" width="22.7109375" style="4" customWidth="1"/>
    <col min="5889" max="5889" width="7.28515625" style="4" customWidth="1"/>
    <col min="5890" max="5890" width="6.85546875" style="4" customWidth="1"/>
    <col min="5891" max="5891" width="6" style="4" bestFit="1" customWidth="1"/>
    <col min="5892" max="5892" width="1.7109375" style="4" customWidth="1"/>
    <col min="5893" max="5893" width="6" style="4" bestFit="1" customWidth="1"/>
    <col min="5894" max="5895" width="5.42578125" style="4" customWidth="1"/>
    <col min="5896" max="5896" width="1.7109375" style="4" customWidth="1"/>
    <col min="5897" max="5899" width="5.140625" style="4" customWidth="1"/>
    <col min="5900" max="5900" width="1.7109375" style="4" customWidth="1"/>
    <col min="5901" max="5903" width="4.7109375" style="4" customWidth="1"/>
    <col min="5904" max="5904" width="1.7109375" style="4" customWidth="1"/>
    <col min="5905" max="5907" width="4.7109375" style="4" customWidth="1"/>
    <col min="5908" max="5908" width="1.7109375" style="4" customWidth="1"/>
    <col min="5909" max="5911" width="4.7109375" style="4" customWidth="1"/>
    <col min="5912" max="5912" width="1.7109375" style="4" customWidth="1"/>
    <col min="5913" max="5913" width="4.85546875" style="4" bestFit="1" customWidth="1"/>
    <col min="5914" max="5914" width="4" style="4" customWidth="1"/>
    <col min="5915" max="5915" width="5" style="4" customWidth="1"/>
    <col min="5916" max="5916" width="11.42578125" style="4"/>
    <col min="5917" max="5917" width="12.42578125" style="4" customWidth="1"/>
    <col min="5918" max="5918" width="10.85546875" style="4" customWidth="1"/>
    <col min="5919" max="5920" width="6.140625" style="4" customWidth="1"/>
    <col min="5921" max="5921" width="1.7109375" style="4" customWidth="1"/>
    <col min="5922" max="5922" width="6" style="4" customWidth="1"/>
    <col min="5923" max="5924" width="5.28515625" style="4" customWidth="1"/>
    <col min="5925" max="5925" width="1.7109375" style="4" customWidth="1"/>
    <col min="5926" max="5928" width="5.28515625" style="4" customWidth="1"/>
    <col min="5929" max="5929" width="1.7109375" style="4" customWidth="1"/>
    <col min="5930" max="5932" width="5.28515625" style="4" customWidth="1"/>
    <col min="5933" max="5933" width="1.7109375" style="4" customWidth="1"/>
    <col min="5934" max="5936" width="5.28515625" style="4" customWidth="1"/>
    <col min="5937" max="5937" width="1.7109375" style="4" customWidth="1"/>
    <col min="5938" max="5940" width="5.28515625" style="4" customWidth="1"/>
    <col min="5941" max="5941" width="1.7109375" style="4" customWidth="1"/>
    <col min="5942" max="5944" width="5.28515625" style="4" customWidth="1"/>
    <col min="5945" max="6143" width="11.42578125" style="4"/>
    <col min="6144" max="6144" width="22.7109375" style="4" customWidth="1"/>
    <col min="6145" max="6145" width="7.28515625" style="4" customWidth="1"/>
    <col min="6146" max="6146" width="6.85546875" style="4" customWidth="1"/>
    <col min="6147" max="6147" width="6" style="4" bestFit="1" customWidth="1"/>
    <col min="6148" max="6148" width="1.7109375" style="4" customWidth="1"/>
    <col min="6149" max="6149" width="6" style="4" bestFit="1" customWidth="1"/>
    <col min="6150" max="6151" width="5.42578125" style="4" customWidth="1"/>
    <col min="6152" max="6152" width="1.7109375" style="4" customWidth="1"/>
    <col min="6153" max="6155" width="5.140625" style="4" customWidth="1"/>
    <col min="6156" max="6156" width="1.7109375" style="4" customWidth="1"/>
    <col min="6157" max="6159" width="4.7109375" style="4" customWidth="1"/>
    <col min="6160" max="6160" width="1.7109375" style="4" customWidth="1"/>
    <col min="6161" max="6163" width="4.7109375" style="4" customWidth="1"/>
    <col min="6164" max="6164" width="1.7109375" style="4" customWidth="1"/>
    <col min="6165" max="6167" width="4.7109375" style="4" customWidth="1"/>
    <col min="6168" max="6168" width="1.7109375" style="4" customWidth="1"/>
    <col min="6169" max="6169" width="4.85546875" style="4" bestFit="1" customWidth="1"/>
    <col min="6170" max="6170" width="4" style="4" customWidth="1"/>
    <col min="6171" max="6171" width="5" style="4" customWidth="1"/>
    <col min="6172" max="6172" width="11.42578125" style="4"/>
    <col min="6173" max="6173" width="12.42578125" style="4" customWidth="1"/>
    <col min="6174" max="6174" width="10.85546875" style="4" customWidth="1"/>
    <col min="6175" max="6176" width="6.140625" style="4" customWidth="1"/>
    <col min="6177" max="6177" width="1.7109375" style="4" customWidth="1"/>
    <col min="6178" max="6178" width="6" style="4" customWidth="1"/>
    <col min="6179" max="6180" width="5.28515625" style="4" customWidth="1"/>
    <col min="6181" max="6181" width="1.7109375" style="4" customWidth="1"/>
    <col min="6182" max="6184" width="5.28515625" style="4" customWidth="1"/>
    <col min="6185" max="6185" width="1.7109375" style="4" customWidth="1"/>
    <col min="6186" max="6188" width="5.28515625" style="4" customWidth="1"/>
    <col min="6189" max="6189" width="1.7109375" style="4" customWidth="1"/>
    <col min="6190" max="6192" width="5.28515625" style="4" customWidth="1"/>
    <col min="6193" max="6193" width="1.7109375" style="4" customWidth="1"/>
    <col min="6194" max="6196" width="5.28515625" style="4" customWidth="1"/>
    <col min="6197" max="6197" width="1.7109375" style="4" customWidth="1"/>
    <col min="6198" max="6200" width="5.28515625" style="4" customWidth="1"/>
    <col min="6201" max="6399" width="11.42578125" style="4"/>
    <col min="6400" max="6400" width="22.7109375" style="4" customWidth="1"/>
    <col min="6401" max="6401" width="7.28515625" style="4" customWidth="1"/>
    <col min="6402" max="6402" width="6.85546875" style="4" customWidth="1"/>
    <col min="6403" max="6403" width="6" style="4" bestFit="1" customWidth="1"/>
    <col min="6404" max="6404" width="1.7109375" style="4" customWidth="1"/>
    <col min="6405" max="6405" width="6" style="4" bestFit="1" customWidth="1"/>
    <col min="6406" max="6407" width="5.42578125" style="4" customWidth="1"/>
    <col min="6408" max="6408" width="1.7109375" style="4" customWidth="1"/>
    <col min="6409" max="6411" width="5.140625" style="4" customWidth="1"/>
    <col min="6412" max="6412" width="1.7109375" style="4" customWidth="1"/>
    <col min="6413" max="6415" width="4.7109375" style="4" customWidth="1"/>
    <col min="6416" max="6416" width="1.7109375" style="4" customWidth="1"/>
    <col min="6417" max="6419" width="4.7109375" style="4" customWidth="1"/>
    <col min="6420" max="6420" width="1.7109375" style="4" customWidth="1"/>
    <col min="6421" max="6423" width="4.7109375" style="4" customWidth="1"/>
    <col min="6424" max="6424" width="1.7109375" style="4" customWidth="1"/>
    <col min="6425" max="6425" width="4.85546875" style="4" bestFit="1" customWidth="1"/>
    <col min="6426" max="6426" width="4" style="4" customWidth="1"/>
    <col min="6427" max="6427" width="5" style="4" customWidth="1"/>
    <col min="6428" max="6428" width="11.42578125" style="4"/>
    <col min="6429" max="6429" width="12.42578125" style="4" customWidth="1"/>
    <col min="6430" max="6430" width="10.85546875" style="4" customWidth="1"/>
    <col min="6431" max="6432" width="6.140625" style="4" customWidth="1"/>
    <col min="6433" max="6433" width="1.7109375" style="4" customWidth="1"/>
    <col min="6434" max="6434" width="6" style="4" customWidth="1"/>
    <col min="6435" max="6436" width="5.28515625" style="4" customWidth="1"/>
    <col min="6437" max="6437" width="1.7109375" style="4" customWidth="1"/>
    <col min="6438" max="6440" width="5.28515625" style="4" customWidth="1"/>
    <col min="6441" max="6441" width="1.7109375" style="4" customWidth="1"/>
    <col min="6442" max="6444" width="5.28515625" style="4" customWidth="1"/>
    <col min="6445" max="6445" width="1.7109375" style="4" customWidth="1"/>
    <col min="6446" max="6448" width="5.28515625" style="4" customWidth="1"/>
    <col min="6449" max="6449" width="1.7109375" style="4" customWidth="1"/>
    <col min="6450" max="6452" width="5.28515625" style="4" customWidth="1"/>
    <col min="6453" max="6453" width="1.7109375" style="4" customWidth="1"/>
    <col min="6454" max="6456" width="5.28515625" style="4" customWidth="1"/>
    <col min="6457" max="6655" width="11.42578125" style="4"/>
    <col min="6656" max="6656" width="22.7109375" style="4" customWidth="1"/>
    <col min="6657" max="6657" width="7.28515625" style="4" customWidth="1"/>
    <col min="6658" max="6658" width="6.85546875" style="4" customWidth="1"/>
    <col min="6659" max="6659" width="6" style="4" bestFit="1" customWidth="1"/>
    <col min="6660" max="6660" width="1.7109375" style="4" customWidth="1"/>
    <col min="6661" max="6661" width="6" style="4" bestFit="1" customWidth="1"/>
    <col min="6662" max="6663" width="5.42578125" style="4" customWidth="1"/>
    <col min="6664" max="6664" width="1.7109375" style="4" customWidth="1"/>
    <col min="6665" max="6667" width="5.140625" style="4" customWidth="1"/>
    <col min="6668" max="6668" width="1.7109375" style="4" customWidth="1"/>
    <col min="6669" max="6671" width="4.7109375" style="4" customWidth="1"/>
    <col min="6672" max="6672" width="1.7109375" style="4" customWidth="1"/>
    <col min="6673" max="6675" width="4.7109375" style="4" customWidth="1"/>
    <col min="6676" max="6676" width="1.7109375" style="4" customWidth="1"/>
    <col min="6677" max="6679" width="4.7109375" style="4" customWidth="1"/>
    <col min="6680" max="6680" width="1.7109375" style="4" customWidth="1"/>
    <col min="6681" max="6681" width="4.85546875" style="4" bestFit="1" customWidth="1"/>
    <col min="6682" max="6682" width="4" style="4" customWidth="1"/>
    <col min="6683" max="6683" width="5" style="4" customWidth="1"/>
    <col min="6684" max="6684" width="11.42578125" style="4"/>
    <col min="6685" max="6685" width="12.42578125" style="4" customWidth="1"/>
    <col min="6686" max="6686" width="10.85546875" style="4" customWidth="1"/>
    <col min="6687" max="6688" width="6.140625" style="4" customWidth="1"/>
    <col min="6689" max="6689" width="1.7109375" style="4" customWidth="1"/>
    <col min="6690" max="6690" width="6" style="4" customWidth="1"/>
    <col min="6691" max="6692" width="5.28515625" style="4" customWidth="1"/>
    <col min="6693" max="6693" width="1.7109375" style="4" customWidth="1"/>
    <col min="6694" max="6696" width="5.28515625" style="4" customWidth="1"/>
    <col min="6697" max="6697" width="1.7109375" style="4" customWidth="1"/>
    <col min="6698" max="6700" width="5.28515625" style="4" customWidth="1"/>
    <col min="6701" max="6701" width="1.7109375" style="4" customWidth="1"/>
    <col min="6702" max="6704" width="5.28515625" style="4" customWidth="1"/>
    <col min="6705" max="6705" width="1.7109375" style="4" customWidth="1"/>
    <col min="6706" max="6708" width="5.28515625" style="4" customWidth="1"/>
    <col min="6709" max="6709" width="1.7109375" style="4" customWidth="1"/>
    <col min="6710" max="6712" width="5.28515625" style="4" customWidth="1"/>
    <col min="6713" max="6911" width="11.42578125" style="4"/>
    <col min="6912" max="6912" width="22.7109375" style="4" customWidth="1"/>
    <col min="6913" max="6913" width="7.28515625" style="4" customWidth="1"/>
    <col min="6914" max="6914" width="6.85546875" style="4" customWidth="1"/>
    <col min="6915" max="6915" width="6" style="4" bestFit="1" customWidth="1"/>
    <col min="6916" max="6916" width="1.7109375" style="4" customWidth="1"/>
    <col min="6917" max="6917" width="6" style="4" bestFit="1" customWidth="1"/>
    <col min="6918" max="6919" width="5.42578125" style="4" customWidth="1"/>
    <col min="6920" max="6920" width="1.7109375" style="4" customWidth="1"/>
    <col min="6921" max="6923" width="5.140625" style="4" customWidth="1"/>
    <col min="6924" max="6924" width="1.7109375" style="4" customWidth="1"/>
    <col min="6925" max="6927" width="4.7109375" style="4" customWidth="1"/>
    <col min="6928" max="6928" width="1.7109375" style="4" customWidth="1"/>
    <col min="6929" max="6931" width="4.7109375" style="4" customWidth="1"/>
    <col min="6932" max="6932" width="1.7109375" style="4" customWidth="1"/>
    <col min="6933" max="6935" width="4.7109375" style="4" customWidth="1"/>
    <col min="6936" max="6936" width="1.7109375" style="4" customWidth="1"/>
    <col min="6937" max="6937" width="4.85546875" style="4" bestFit="1" customWidth="1"/>
    <col min="6938" max="6938" width="4" style="4" customWidth="1"/>
    <col min="6939" max="6939" width="5" style="4" customWidth="1"/>
    <col min="6940" max="6940" width="11.42578125" style="4"/>
    <col min="6941" max="6941" width="12.42578125" style="4" customWidth="1"/>
    <col min="6942" max="6942" width="10.85546875" style="4" customWidth="1"/>
    <col min="6943" max="6944" width="6.140625" style="4" customWidth="1"/>
    <col min="6945" max="6945" width="1.7109375" style="4" customWidth="1"/>
    <col min="6946" max="6946" width="6" style="4" customWidth="1"/>
    <col min="6947" max="6948" width="5.28515625" style="4" customWidth="1"/>
    <col min="6949" max="6949" width="1.7109375" style="4" customWidth="1"/>
    <col min="6950" max="6952" width="5.28515625" style="4" customWidth="1"/>
    <col min="6953" max="6953" width="1.7109375" style="4" customWidth="1"/>
    <col min="6954" max="6956" width="5.28515625" style="4" customWidth="1"/>
    <col min="6957" max="6957" width="1.7109375" style="4" customWidth="1"/>
    <col min="6958" max="6960" width="5.28515625" style="4" customWidth="1"/>
    <col min="6961" max="6961" width="1.7109375" style="4" customWidth="1"/>
    <col min="6962" max="6964" width="5.28515625" style="4" customWidth="1"/>
    <col min="6965" max="6965" width="1.7109375" style="4" customWidth="1"/>
    <col min="6966" max="6968" width="5.28515625" style="4" customWidth="1"/>
    <col min="6969" max="7167" width="11.42578125" style="4"/>
    <col min="7168" max="7168" width="22.7109375" style="4" customWidth="1"/>
    <col min="7169" max="7169" width="7.28515625" style="4" customWidth="1"/>
    <col min="7170" max="7170" width="6.85546875" style="4" customWidth="1"/>
    <col min="7171" max="7171" width="6" style="4" bestFit="1" customWidth="1"/>
    <col min="7172" max="7172" width="1.7109375" style="4" customWidth="1"/>
    <col min="7173" max="7173" width="6" style="4" bestFit="1" customWidth="1"/>
    <col min="7174" max="7175" width="5.42578125" style="4" customWidth="1"/>
    <col min="7176" max="7176" width="1.7109375" style="4" customWidth="1"/>
    <col min="7177" max="7179" width="5.140625" style="4" customWidth="1"/>
    <col min="7180" max="7180" width="1.7109375" style="4" customWidth="1"/>
    <col min="7181" max="7183" width="4.7109375" style="4" customWidth="1"/>
    <col min="7184" max="7184" width="1.7109375" style="4" customWidth="1"/>
    <col min="7185" max="7187" width="4.7109375" style="4" customWidth="1"/>
    <col min="7188" max="7188" width="1.7109375" style="4" customWidth="1"/>
    <col min="7189" max="7191" width="4.7109375" style="4" customWidth="1"/>
    <col min="7192" max="7192" width="1.7109375" style="4" customWidth="1"/>
    <col min="7193" max="7193" width="4.85546875" style="4" bestFit="1" customWidth="1"/>
    <col min="7194" max="7194" width="4" style="4" customWidth="1"/>
    <col min="7195" max="7195" width="5" style="4" customWidth="1"/>
    <col min="7196" max="7196" width="11.42578125" style="4"/>
    <col min="7197" max="7197" width="12.42578125" style="4" customWidth="1"/>
    <col min="7198" max="7198" width="10.85546875" style="4" customWidth="1"/>
    <col min="7199" max="7200" width="6.140625" style="4" customWidth="1"/>
    <col min="7201" max="7201" width="1.7109375" style="4" customWidth="1"/>
    <col min="7202" max="7202" width="6" style="4" customWidth="1"/>
    <col min="7203" max="7204" width="5.28515625" style="4" customWidth="1"/>
    <col min="7205" max="7205" width="1.7109375" style="4" customWidth="1"/>
    <col min="7206" max="7208" width="5.28515625" style="4" customWidth="1"/>
    <col min="7209" max="7209" width="1.7109375" style="4" customWidth="1"/>
    <col min="7210" max="7212" width="5.28515625" style="4" customWidth="1"/>
    <col min="7213" max="7213" width="1.7109375" style="4" customWidth="1"/>
    <col min="7214" max="7216" width="5.28515625" style="4" customWidth="1"/>
    <col min="7217" max="7217" width="1.7109375" style="4" customWidth="1"/>
    <col min="7218" max="7220" width="5.28515625" style="4" customWidth="1"/>
    <col min="7221" max="7221" width="1.7109375" style="4" customWidth="1"/>
    <col min="7222" max="7224" width="5.28515625" style="4" customWidth="1"/>
    <col min="7225" max="7423" width="11.42578125" style="4"/>
    <col min="7424" max="7424" width="22.7109375" style="4" customWidth="1"/>
    <col min="7425" max="7425" width="7.28515625" style="4" customWidth="1"/>
    <col min="7426" max="7426" width="6.85546875" style="4" customWidth="1"/>
    <col min="7427" max="7427" width="6" style="4" bestFit="1" customWidth="1"/>
    <col min="7428" max="7428" width="1.7109375" style="4" customWidth="1"/>
    <col min="7429" max="7429" width="6" style="4" bestFit="1" customWidth="1"/>
    <col min="7430" max="7431" width="5.42578125" style="4" customWidth="1"/>
    <col min="7432" max="7432" width="1.7109375" style="4" customWidth="1"/>
    <col min="7433" max="7435" width="5.140625" style="4" customWidth="1"/>
    <col min="7436" max="7436" width="1.7109375" style="4" customWidth="1"/>
    <col min="7437" max="7439" width="4.7109375" style="4" customWidth="1"/>
    <col min="7440" max="7440" width="1.7109375" style="4" customWidth="1"/>
    <col min="7441" max="7443" width="4.7109375" style="4" customWidth="1"/>
    <col min="7444" max="7444" width="1.7109375" style="4" customWidth="1"/>
    <col min="7445" max="7447" width="4.7109375" style="4" customWidth="1"/>
    <col min="7448" max="7448" width="1.7109375" style="4" customWidth="1"/>
    <col min="7449" max="7449" width="4.85546875" style="4" bestFit="1" customWidth="1"/>
    <col min="7450" max="7450" width="4" style="4" customWidth="1"/>
    <col min="7451" max="7451" width="5" style="4" customWidth="1"/>
    <col min="7452" max="7452" width="11.42578125" style="4"/>
    <col min="7453" max="7453" width="12.42578125" style="4" customWidth="1"/>
    <col min="7454" max="7454" width="10.85546875" style="4" customWidth="1"/>
    <col min="7455" max="7456" width="6.140625" style="4" customWidth="1"/>
    <col min="7457" max="7457" width="1.7109375" style="4" customWidth="1"/>
    <col min="7458" max="7458" width="6" style="4" customWidth="1"/>
    <col min="7459" max="7460" width="5.28515625" style="4" customWidth="1"/>
    <col min="7461" max="7461" width="1.7109375" style="4" customWidth="1"/>
    <col min="7462" max="7464" width="5.28515625" style="4" customWidth="1"/>
    <col min="7465" max="7465" width="1.7109375" style="4" customWidth="1"/>
    <col min="7466" max="7468" width="5.28515625" style="4" customWidth="1"/>
    <col min="7469" max="7469" width="1.7109375" style="4" customWidth="1"/>
    <col min="7470" max="7472" width="5.28515625" style="4" customWidth="1"/>
    <col min="7473" max="7473" width="1.7109375" style="4" customWidth="1"/>
    <col min="7474" max="7476" width="5.28515625" style="4" customWidth="1"/>
    <col min="7477" max="7477" width="1.7109375" style="4" customWidth="1"/>
    <col min="7478" max="7480" width="5.28515625" style="4" customWidth="1"/>
    <col min="7481" max="7679" width="11.42578125" style="4"/>
    <col min="7680" max="7680" width="22.7109375" style="4" customWidth="1"/>
    <col min="7681" max="7681" width="7.28515625" style="4" customWidth="1"/>
    <col min="7682" max="7682" width="6.85546875" style="4" customWidth="1"/>
    <col min="7683" max="7683" width="6" style="4" bestFit="1" customWidth="1"/>
    <col min="7684" max="7684" width="1.7109375" style="4" customWidth="1"/>
    <col min="7685" max="7685" width="6" style="4" bestFit="1" customWidth="1"/>
    <col min="7686" max="7687" width="5.42578125" style="4" customWidth="1"/>
    <col min="7688" max="7688" width="1.7109375" style="4" customWidth="1"/>
    <col min="7689" max="7691" width="5.140625" style="4" customWidth="1"/>
    <col min="7692" max="7692" width="1.7109375" style="4" customWidth="1"/>
    <col min="7693" max="7695" width="4.7109375" style="4" customWidth="1"/>
    <col min="7696" max="7696" width="1.7109375" style="4" customWidth="1"/>
    <col min="7697" max="7699" width="4.7109375" style="4" customWidth="1"/>
    <col min="7700" max="7700" width="1.7109375" style="4" customWidth="1"/>
    <col min="7701" max="7703" width="4.7109375" style="4" customWidth="1"/>
    <col min="7704" max="7704" width="1.7109375" style="4" customWidth="1"/>
    <col min="7705" max="7705" width="4.85546875" style="4" bestFit="1" customWidth="1"/>
    <col min="7706" max="7706" width="4" style="4" customWidth="1"/>
    <col min="7707" max="7707" width="5" style="4" customWidth="1"/>
    <col min="7708" max="7708" width="11.42578125" style="4"/>
    <col min="7709" max="7709" width="12.42578125" style="4" customWidth="1"/>
    <col min="7710" max="7710" width="10.85546875" style="4" customWidth="1"/>
    <col min="7711" max="7712" width="6.140625" style="4" customWidth="1"/>
    <col min="7713" max="7713" width="1.7109375" style="4" customWidth="1"/>
    <col min="7714" max="7714" width="6" style="4" customWidth="1"/>
    <col min="7715" max="7716" width="5.28515625" style="4" customWidth="1"/>
    <col min="7717" max="7717" width="1.7109375" style="4" customWidth="1"/>
    <col min="7718" max="7720" width="5.28515625" style="4" customWidth="1"/>
    <col min="7721" max="7721" width="1.7109375" style="4" customWidth="1"/>
    <col min="7722" max="7724" width="5.28515625" style="4" customWidth="1"/>
    <col min="7725" max="7725" width="1.7109375" style="4" customWidth="1"/>
    <col min="7726" max="7728" width="5.28515625" style="4" customWidth="1"/>
    <col min="7729" max="7729" width="1.7109375" style="4" customWidth="1"/>
    <col min="7730" max="7732" width="5.28515625" style="4" customWidth="1"/>
    <col min="7733" max="7733" width="1.7109375" style="4" customWidth="1"/>
    <col min="7734" max="7736" width="5.28515625" style="4" customWidth="1"/>
    <col min="7737" max="7935" width="11.42578125" style="4"/>
    <col min="7936" max="7936" width="22.7109375" style="4" customWidth="1"/>
    <col min="7937" max="7937" width="7.28515625" style="4" customWidth="1"/>
    <col min="7938" max="7938" width="6.85546875" style="4" customWidth="1"/>
    <col min="7939" max="7939" width="6" style="4" bestFit="1" customWidth="1"/>
    <col min="7940" max="7940" width="1.7109375" style="4" customWidth="1"/>
    <col min="7941" max="7941" width="6" style="4" bestFit="1" customWidth="1"/>
    <col min="7942" max="7943" width="5.42578125" style="4" customWidth="1"/>
    <col min="7944" max="7944" width="1.7109375" style="4" customWidth="1"/>
    <col min="7945" max="7947" width="5.140625" style="4" customWidth="1"/>
    <col min="7948" max="7948" width="1.7109375" style="4" customWidth="1"/>
    <col min="7949" max="7951" width="4.7109375" style="4" customWidth="1"/>
    <col min="7952" max="7952" width="1.7109375" style="4" customWidth="1"/>
    <col min="7953" max="7955" width="4.7109375" style="4" customWidth="1"/>
    <col min="7956" max="7956" width="1.7109375" style="4" customWidth="1"/>
    <col min="7957" max="7959" width="4.7109375" style="4" customWidth="1"/>
    <col min="7960" max="7960" width="1.7109375" style="4" customWidth="1"/>
    <col min="7961" max="7961" width="4.85546875" style="4" bestFit="1" customWidth="1"/>
    <col min="7962" max="7962" width="4" style="4" customWidth="1"/>
    <col min="7963" max="7963" width="5" style="4" customWidth="1"/>
    <col min="7964" max="7964" width="11.42578125" style="4"/>
    <col min="7965" max="7965" width="12.42578125" style="4" customWidth="1"/>
    <col min="7966" max="7966" width="10.85546875" style="4" customWidth="1"/>
    <col min="7967" max="7968" width="6.140625" style="4" customWidth="1"/>
    <col min="7969" max="7969" width="1.7109375" style="4" customWidth="1"/>
    <col min="7970" max="7970" width="6" style="4" customWidth="1"/>
    <col min="7971" max="7972" width="5.28515625" style="4" customWidth="1"/>
    <col min="7973" max="7973" width="1.7109375" style="4" customWidth="1"/>
    <col min="7974" max="7976" width="5.28515625" style="4" customWidth="1"/>
    <col min="7977" max="7977" width="1.7109375" style="4" customWidth="1"/>
    <col min="7978" max="7980" width="5.28515625" style="4" customWidth="1"/>
    <col min="7981" max="7981" width="1.7109375" style="4" customWidth="1"/>
    <col min="7982" max="7984" width="5.28515625" style="4" customWidth="1"/>
    <col min="7985" max="7985" width="1.7109375" style="4" customWidth="1"/>
    <col min="7986" max="7988" width="5.28515625" style="4" customWidth="1"/>
    <col min="7989" max="7989" width="1.7109375" style="4" customWidth="1"/>
    <col min="7990" max="7992" width="5.28515625" style="4" customWidth="1"/>
    <col min="7993" max="8191" width="11.42578125" style="4"/>
    <col min="8192" max="8192" width="22.7109375" style="4" customWidth="1"/>
    <col min="8193" max="8193" width="7.28515625" style="4" customWidth="1"/>
    <col min="8194" max="8194" width="6.85546875" style="4" customWidth="1"/>
    <col min="8195" max="8195" width="6" style="4" bestFit="1" customWidth="1"/>
    <col min="8196" max="8196" width="1.7109375" style="4" customWidth="1"/>
    <col min="8197" max="8197" width="6" style="4" bestFit="1" customWidth="1"/>
    <col min="8198" max="8199" width="5.42578125" style="4" customWidth="1"/>
    <col min="8200" max="8200" width="1.7109375" style="4" customWidth="1"/>
    <col min="8201" max="8203" width="5.140625" style="4" customWidth="1"/>
    <col min="8204" max="8204" width="1.7109375" style="4" customWidth="1"/>
    <col min="8205" max="8207" width="4.7109375" style="4" customWidth="1"/>
    <col min="8208" max="8208" width="1.7109375" style="4" customWidth="1"/>
    <col min="8209" max="8211" width="4.7109375" style="4" customWidth="1"/>
    <col min="8212" max="8212" width="1.7109375" style="4" customWidth="1"/>
    <col min="8213" max="8215" width="4.7109375" style="4" customWidth="1"/>
    <col min="8216" max="8216" width="1.7109375" style="4" customWidth="1"/>
    <col min="8217" max="8217" width="4.85546875" style="4" bestFit="1" customWidth="1"/>
    <col min="8218" max="8218" width="4" style="4" customWidth="1"/>
    <col min="8219" max="8219" width="5" style="4" customWidth="1"/>
    <col min="8220" max="8220" width="11.42578125" style="4"/>
    <col min="8221" max="8221" width="12.42578125" style="4" customWidth="1"/>
    <col min="8222" max="8222" width="10.85546875" style="4" customWidth="1"/>
    <col min="8223" max="8224" width="6.140625" style="4" customWidth="1"/>
    <col min="8225" max="8225" width="1.7109375" style="4" customWidth="1"/>
    <col min="8226" max="8226" width="6" style="4" customWidth="1"/>
    <col min="8227" max="8228" width="5.28515625" style="4" customWidth="1"/>
    <col min="8229" max="8229" width="1.7109375" style="4" customWidth="1"/>
    <col min="8230" max="8232" width="5.28515625" style="4" customWidth="1"/>
    <col min="8233" max="8233" width="1.7109375" style="4" customWidth="1"/>
    <col min="8234" max="8236" width="5.28515625" style="4" customWidth="1"/>
    <col min="8237" max="8237" width="1.7109375" style="4" customWidth="1"/>
    <col min="8238" max="8240" width="5.28515625" style="4" customWidth="1"/>
    <col min="8241" max="8241" width="1.7109375" style="4" customWidth="1"/>
    <col min="8242" max="8244" width="5.28515625" style="4" customWidth="1"/>
    <col min="8245" max="8245" width="1.7109375" style="4" customWidth="1"/>
    <col min="8246" max="8248" width="5.28515625" style="4" customWidth="1"/>
    <col min="8249" max="8447" width="11.42578125" style="4"/>
    <col min="8448" max="8448" width="22.7109375" style="4" customWidth="1"/>
    <col min="8449" max="8449" width="7.28515625" style="4" customWidth="1"/>
    <col min="8450" max="8450" width="6.85546875" style="4" customWidth="1"/>
    <col min="8451" max="8451" width="6" style="4" bestFit="1" customWidth="1"/>
    <col min="8452" max="8452" width="1.7109375" style="4" customWidth="1"/>
    <col min="8453" max="8453" width="6" style="4" bestFit="1" customWidth="1"/>
    <col min="8454" max="8455" width="5.42578125" style="4" customWidth="1"/>
    <col min="8456" max="8456" width="1.7109375" style="4" customWidth="1"/>
    <col min="8457" max="8459" width="5.140625" style="4" customWidth="1"/>
    <col min="8460" max="8460" width="1.7109375" style="4" customWidth="1"/>
    <col min="8461" max="8463" width="4.7109375" style="4" customWidth="1"/>
    <col min="8464" max="8464" width="1.7109375" style="4" customWidth="1"/>
    <col min="8465" max="8467" width="4.7109375" style="4" customWidth="1"/>
    <col min="8468" max="8468" width="1.7109375" style="4" customWidth="1"/>
    <col min="8469" max="8471" width="4.7109375" style="4" customWidth="1"/>
    <col min="8472" max="8472" width="1.7109375" style="4" customWidth="1"/>
    <col min="8473" max="8473" width="4.85546875" style="4" bestFit="1" customWidth="1"/>
    <col min="8474" max="8474" width="4" style="4" customWidth="1"/>
    <col min="8475" max="8475" width="5" style="4" customWidth="1"/>
    <col min="8476" max="8476" width="11.42578125" style="4"/>
    <col min="8477" max="8477" width="12.42578125" style="4" customWidth="1"/>
    <col min="8478" max="8478" width="10.85546875" style="4" customWidth="1"/>
    <col min="8479" max="8480" width="6.140625" style="4" customWidth="1"/>
    <col min="8481" max="8481" width="1.7109375" style="4" customWidth="1"/>
    <col min="8482" max="8482" width="6" style="4" customWidth="1"/>
    <col min="8483" max="8484" width="5.28515625" style="4" customWidth="1"/>
    <col min="8485" max="8485" width="1.7109375" style="4" customWidth="1"/>
    <col min="8486" max="8488" width="5.28515625" style="4" customWidth="1"/>
    <col min="8489" max="8489" width="1.7109375" style="4" customWidth="1"/>
    <col min="8490" max="8492" width="5.28515625" style="4" customWidth="1"/>
    <col min="8493" max="8493" width="1.7109375" style="4" customWidth="1"/>
    <col min="8494" max="8496" width="5.28515625" style="4" customWidth="1"/>
    <col min="8497" max="8497" width="1.7109375" style="4" customWidth="1"/>
    <col min="8498" max="8500" width="5.28515625" style="4" customWidth="1"/>
    <col min="8501" max="8501" width="1.7109375" style="4" customWidth="1"/>
    <col min="8502" max="8504" width="5.28515625" style="4" customWidth="1"/>
    <col min="8505" max="8703" width="11.42578125" style="4"/>
    <col min="8704" max="8704" width="22.7109375" style="4" customWidth="1"/>
    <col min="8705" max="8705" width="7.28515625" style="4" customWidth="1"/>
    <col min="8706" max="8706" width="6.85546875" style="4" customWidth="1"/>
    <col min="8707" max="8707" width="6" style="4" bestFit="1" customWidth="1"/>
    <col min="8708" max="8708" width="1.7109375" style="4" customWidth="1"/>
    <col min="8709" max="8709" width="6" style="4" bestFit="1" customWidth="1"/>
    <col min="8710" max="8711" width="5.42578125" style="4" customWidth="1"/>
    <col min="8712" max="8712" width="1.7109375" style="4" customWidth="1"/>
    <col min="8713" max="8715" width="5.140625" style="4" customWidth="1"/>
    <col min="8716" max="8716" width="1.7109375" style="4" customWidth="1"/>
    <col min="8717" max="8719" width="4.7109375" style="4" customWidth="1"/>
    <col min="8720" max="8720" width="1.7109375" style="4" customWidth="1"/>
    <col min="8721" max="8723" width="4.7109375" style="4" customWidth="1"/>
    <col min="8724" max="8724" width="1.7109375" style="4" customWidth="1"/>
    <col min="8725" max="8727" width="4.7109375" style="4" customWidth="1"/>
    <col min="8728" max="8728" width="1.7109375" style="4" customWidth="1"/>
    <col min="8729" max="8729" width="4.85546875" style="4" bestFit="1" customWidth="1"/>
    <col min="8730" max="8730" width="4" style="4" customWidth="1"/>
    <col min="8731" max="8731" width="5" style="4" customWidth="1"/>
    <col min="8732" max="8732" width="11.42578125" style="4"/>
    <col min="8733" max="8733" width="12.42578125" style="4" customWidth="1"/>
    <col min="8734" max="8734" width="10.85546875" style="4" customWidth="1"/>
    <col min="8735" max="8736" width="6.140625" style="4" customWidth="1"/>
    <col min="8737" max="8737" width="1.7109375" style="4" customWidth="1"/>
    <col min="8738" max="8738" width="6" style="4" customWidth="1"/>
    <col min="8739" max="8740" width="5.28515625" style="4" customWidth="1"/>
    <col min="8741" max="8741" width="1.7109375" style="4" customWidth="1"/>
    <col min="8742" max="8744" width="5.28515625" style="4" customWidth="1"/>
    <col min="8745" max="8745" width="1.7109375" style="4" customWidth="1"/>
    <col min="8746" max="8748" width="5.28515625" style="4" customWidth="1"/>
    <col min="8749" max="8749" width="1.7109375" style="4" customWidth="1"/>
    <col min="8750" max="8752" width="5.28515625" style="4" customWidth="1"/>
    <col min="8753" max="8753" width="1.7109375" style="4" customWidth="1"/>
    <col min="8754" max="8756" width="5.28515625" style="4" customWidth="1"/>
    <col min="8757" max="8757" width="1.7109375" style="4" customWidth="1"/>
    <col min="8758" max="8760" width="5.28515625" style="4" customWidth="1"/>
    <col min="8761" max="8959" width="11.42578125" style="4"/>
    <col min="8960" max="8960" width="22.7109375" style="4" customWidth="1"/>
    <col min="8961" max="8961" width="7.28515625" style="4" customWidth="1"/>
    <col min="8962" max="8962" width="6.85546875" style="4" customWidth="1"/>
    <col min="8963" max="8963" width="6" style="4" bestFit="1" customWidth="1"/>
    <col min="8964" max="8964" width="1.7109375" style="4" customWidth="1"/>
    <col min="8965" max="8965" width="6" style="4" bestFit="1" customWidth="1"/>
    <col min="8966" max="8967" width="5.42578125" style="4" customWidth="1"/>
    <col min="8968" max="8968" width="1.7109375" style="4" customWidth="1"/>
    <col min="8969" max="8971" width="5.140625" style="4" customWidth="1"/>
    <col min="8972" max="8972" width="1.7109375" style="4" customWidth="1"/>
    <col min="8973" max="8975" width="4.7109375" style="4" customWidth="1"/>
    <col min="8976" max="8976" width="1.7109375" style="4" customWidth="1"/>
    <col min="8977" max="8979" width="4.7109375" style="4" customWidth="1"/>
    <col min="8980" max="8980" width="1.7109375" style="4" customWidth="1"/>
    <col min="8981" max="8983" width="4.7109375" style="4" customWidth="1"/>
    <col min="8984" max="8984" width="1.7109375" style="4" customWidth="1"/>
    <col min="8985" max="8985" width="4.85546875" style="4" bestFit="1" customWidth="1"/>
    <col min="8986" max="8986" width="4" style="4" customWidth="1"/>
    <col min="8987" max="8987" width="5" style="4" customWidth="1"/>
    <col min="8988" max="8988" width="11.42578125" style="4"/>
    <col min="8989" max="8989" width="12.42578125" style="4" customWidth="1"/>
    <col min="8990" max="8990" width="10.85546875" style="4" customWidth="1"/>
    <col min="8991" max="8992" width="6.140625" style="4" customWidth="1"/>
    <col min="8993" max="8993" width="1.7109375" style="4" customWidth="1"/>
    <col min="8994" max="8994" width="6" style="4" customWidth="1"/>
    <col min="8995" max="8996" width="5.28515625" style="4" customWidth="1"/>
    <col min="8997" max="8997" width="1.7109375" style="4" customWidth="1"/>
    <col min="8998" max="9000" width="5.28515625" style="4" customWidth="1"/>
    <col min="9001" max="9001" width="1.7109375" style="4" customWidth="1"/>
    <col min="9002" max="9004" width="5.28515625" style="4" customWidth="1"/>
    <col min="9005" max="9005" width="1.7109375" style="4" customWidth="1"/>
    <col min="9006" max="9008" width="5.28515625" style="4" customWidth="1"/>
    <col min="9009" max="9009" width="1.7109375" style="4" customWidth="1"/>
    <col min="9010" max="9012" width="5.28515625" style="4" customWidth="1"/>
    <col min="9013" max="9013" width="1.7109375" style="4" customWidth="1"/>
    <col min="9014" max="9016" width="5.28515625" style="4" customWidth="1"/>
    <col min="9017" max="9215" width="11.42578125" style="4"/>
    <col min="9216" max="9216" width="22.7109375" style="4" customWidth="1"/>
    <col min="9217" max="9217" width="7.28515625" style="4" customWidth="1"/>
    <col min="9218" max="9218" width="6.85546875" style="4" customWidth="1"/>
    <col min="9219" max="9219" width="6" style="4" bestFit="1" customWidth="1"/>
    <col min="9220" max="9220" width="1.7109375" style="4" customWidth="1"/>
    <col min="9221" max="9221" width="6" style="4" bestFit="1" customWidth="1"/>
    <col min="9222" max="9223" width="5.42578125" style="4" customWidth="1"/>
    <col min="9224" max="9224" width="1.7109375" style="4" customWidth="1"/>
    <col min="9225" max="9227" width="5.140625" style="4" customWidth="1"/>
    <col min="9228" max="9228" width="1.7109375" style="4" customWidth="1"/>
    <col min="9229" max="9231" width="4.7109375" style="4" customWidth="1"/>
    <col min="9232" max="9232" width="1.7109375" style="4" customWidth="1"/>
    <col min="9233" max="9235" width="4.7109375" style="4" customWidth="1"/>
    <col min="9236" max="9236" width="1.7109375" style="4" customWidth="1"/>
    <col min="9237" max="9239" width="4.7109375" style="4" customWidth="1"/>
    <col min="9240" max="9240" width="1.7109375" style="4" customWidth="1"/>
    <col min="9241" max="9241" width="4.85546875" style="4" bestFit="1" customWidth="1"/>
    <col min="9242" max="9242" width="4" style="4" customWidth="1"/>
    <col min="9243" max="9243" width="5" style="4" customWidth="1"/>
    <col min="9244" max="9244" width="11.42578125" style="4"/>
    <col min="9245" max="9245" width="12.42578125" style="4" customWidth="1"/>
    <col min="9246" max="9246" width="10.85546875" style="4" customWidth="1"/>
    <col min="9247" max="9248" width="6.140625" style="4" customWidth="1"/>
    <col min="9249" max="9249" width="1.7109375" style="4" customWidth="1"/>
    <col min="9250" max="9250" width="6" style="4" customWidth="1"/>
    <col min="9251" max="9252" width="5.28515625" style="4" customWidth="1"/>
    <col min="9253" max="9253" width="1.7109375" style="4" customWidth="1"/>
    <col min="9254" max="9256" width="5.28515625" style="4" customWidth="1"/>
    <col min="9257" max="9257" width="1.7109375" style="4" customWidth="1"/>
    <col min="9258" max="9260" width="5.28515625" style="4" customWidth="1"/>
    <col min="9261" max="9261" width="1.7109375" style="4" customWidth="1"/>
    <col min="9262" max="9264" width="5.28515625" style="4" customWidth="1"/>
    <col min="9265" max="9265" width="1.7109375" style="4" customWidth="1"/>
    <col min="9266" max="9268" width="5.28515625" style="4" customWidth="1"/>
    <col min="9269" max="9269" width="1.7109375" style="4" customWidth="1"/>
    <col min="9270" max="9272" width="5.28515625" style="4" customWidth="1"/>
    <col min="9273" max="9471" width="11.42578125" style="4"/>
    <col min="9472" max="9472" width="22.7109375" style="4" customWidth="1"/>
    <col min="9473" max="9473" width="7.28515625" style="4" customWidth="1"/>
    <col min="9474" max="9474" width="6.85546875" style="4" customWidth="1"/>
    <col min="9475" max="9475" width="6" style="4" bestFit="1" customWidth="1"/>
    <col min="9476" max="9476" width="1.7109375" style="4" customWidth="1"/>
    <col min="9477" max="9477" width="6" style="4" bestFit="1" customWidth="1"/>
    <col min="9478" max="9479" width="5.42578125" style="4" customWidth="1"/>
    <col min="9480" max="9480" width="1.7109375" style="4" customWidth="1"/>
    <col min="9481" max="9483" width="5.140625" style="4" customWidth="1"/>
    <col min="9484" max="9484" width="1.7109375" style="4" customWidth="1"/>
    <col min="9485" max="9487" width="4.7109375" style="4" customWidth="1"/>
    <col min="9488" max="9488" width="1.7109375" style="4" customWidth="1"/>
    <col min="9489" max="9491" width="4.7109375" style="4" customWidth="1"/>
    <col min="9492" max="9492" width="1.7109375" style="4" customWidth="1"/>
    <col min="9493" max="9495" width="4.7109375" style="4" customWidth="1"/>
    <col min="9496" max="9496" width="1.7109375" style="4" customWidth="1"/>
    <col min="9497" max="9497" width="4.85546875" style="4" bestFit="1" customWidth="1"/>
    <col min="9498" max="9498" width="4" style="4" customWidth="1"/>
    <col min="9499" max="9499" width="5" style="4" customWidth="1"/>
    <col min="9500" max="9500" width="11.42578125" style="4"/>
    <col min="9501" max="9501" width="12.42578125" style="4" customWidth="1"/>
    <col min="9502" max="9502" width="10.85546875" style="4" customWidth="1"/>
    <col min="9503" max="9504" width="6.140625" style="4" customWidth="1"/>
    <col min="9505" max="9505" width="1.7109375" style="4" customWidth="1"/>
    <col min="9506" max="9506" width="6" style="4" customWidth="1"/>
    <col min="9507" max="9508" width="5.28515625" style="4" customWidth="1"/>
    <col min="9509" max="9509" width="1.7109375" style="4" customWidth="1"/>
    <col min="9510" max="9512" width="5.28515625" style="4" customWidth="1"/>
    <col min="9513" max="9513" width="1.7109375" style="4" customWidth="1"/>
    <col min="9514" max="9516" width="5.28515625" style="4" customWidth="1"/>
    <col min="9517" max="9517" width="1.7109375" style="4" customWidth="1"/>
    <col min="9518" max="9520" width="5.28515625" style="4" customWidth="1"/>
    <col min="9521" max="9521" width="1.7109375" style="4" customWidth="1"/>
    <col min="9522" max="9524" width="5.28515625" style="4" customWidth="1"/>
    <col min="9525" max="9525" width="1.7109375" style="4" customWidth="1"/>
    <col min="9526" max="9528" width="5.28515625" style="4" customWidth="1"/>
    <col min="9529" max="9727" width="11.42578125" style="4"/>
    <col min="9728" max="9728" width="22.7109375" style="4" customWidth="1"/>
    <col min="9729" max="9729" width="7.28515625" style="4" customWidth="1"/>
    <col min="9730" max="9730" width="6.85546875" style="4" customWidth="1"/>
    <col min="9731" max="9731" width="6" style="4" bestFit="1" customWidth="1"/>
    <col min="9732" max="9732" width="1.7109375" style="4" customWidth="1"/>
    <col min="9733" max="9733" width="6" style="4" bestFit="1" customWidth="1"/>
    <col min="9734" max="9735" width="5.42578125" style="4" customWidth="1"/>
    <col min="9736" max="9736" width="1.7109375" style="4" customWidth="1"/>
    <col min="9737" max="9739" width="5.140625" style="4" customWidth="1"/>
    <col min="9740" max="9740" width="1.7109375" style="4" customWidth="1"/>
    <col min="9741" max="9743" width="4.7109375" style="4" customWidth="1"/>
    <col min="9744" max="9744" width="1.7109375" style="4" customWidth="1"/>
    <col min="9745" max="9747" width="4.7109375" style="4" customWidth="1"/>
    <col min="9748" max="9748" width="1.7109375" style="4" customWidth="1"/>
    <col min="9749" max="9751" width="4.7109375" style="4" customWidth="1"/>
    <col min="9752" max="9752" width="1.7109375" style="4" customWidth="1"/>
    <col min="9753" max="9753" width="4.85546875" style="4" bestFit="1" customWidth="1"/>
    <col min="9754" max="9754" width="4" style="4" customWidth="1"/>
    <col min="9755" max="9755" width="5" style="4" customWidth="1"/>
    <col min="9756" max="9756" width="11.42578125" style="4"/>
    <col min="9757" max="9757" width="12.42578125" style="4" customWidth="1"/>
    <col min="9758" max="9758" width="10.85546875" style="4" customWidth="1"/>
    <col min="9759" max="9760" width="6.140625" style="4" customWidth="1"/>
    <col min="9761" max="9761" width="1.7109375" style="4" customWidth="1"/>
    <col min="9762" max="9762" width="6" style="4" customWidth="1"/>
    <col min="9763" max="9764" width="5.28515625" style="4" customWidth="1"/>
    <col min="9765" max="9765" width="1.7109375" style="4" customWidth="1"/>
    <col min="9766" max="9768" width="5.28515625" style="4" customWidth="1"/>
    <col min="9769" max="9769" width="1.7109375" style="4" customWidth="1"/>
    <col min="9770" max="9772" width="5.28515625" style="4" customWidth="1"/>
    <col min="9773" max="9773" width="1.7109375" style="4" customWidth="1"/>
    <col min="9774" max="9776" width="5.28515625" style="4" customWidth="1"/>
    <col min="9777" max="9777" width="1.7109375" style="4" customWidth="1"/>
    <col min="9778" max="9780" width="5.28515625" style="4" customWidth="1"/>
    <col min="9781" max="9781" width="1.7109375" style="4" customWidth="1"/>
    <col min="9782" max="9784" width="5.28515625" style="4" customWidth="1"/>
    <col min="9785" max="9983" width="11.42578125" style="4"/>
    <col min="9984" max="9984" width="22.7109375" style="4" customWidth="1"/>
    <col min="9985" max="9985" width="7.28515625" style="4" customWidth="1"/>
    <col min="9986" max="9986" width="6.85546875" style="4" customWidth="1"/>
    <col min="9987" max="9987" width="6" style="4" bestFit="1" customWidth="1"/>
    <col min="9988" max="9988" width="1.7109375" style="4" customWidth="1"/>
    <col min="9989" max="9989" width="6" style="4" bestFit="1" customWidth="1"/>
    <col min="9990" max="9991" width="5.42578125" style="4" customWidth="1"/>
    <col min="9992" max="9992" width="1.7109375" style="4" customWidth="1"/>
    <col min="9993" max="9995" width="5.140625" style="4" customWidth="1"/>
    <col min="9996" max="9996" width="1.7109375" style="4" customWidth="1"/>
    <col min="9997" max="9999" width="4.7109375" style="4" customWidth="1"/>
    <col min="10000" max="10000" width="1.7109375" style="4" customWidth="1"/>
    <col min="10001" max="10003" width="4.7109375" style="4" customWidth="1"/>
    <col min="10004" max="10004" width="1.7109375" style="4" customWidth="1"/>
    <col min="10005" max="10007" width="4.7109375" style="4" customWidth="1"/>
    <col min="10008" max="10008" width="1.7109375" style="4" customWidth="1"/>
    <col min="10009" max="10009" width="4.85546875" style="4" bestFit="1" customWidth="1"/>
    <col min="10010" max="10010" width="4" style="4" customWidth="1"/>
    <col min="10011" max="10011" width="5" style="4" customWidth="1"/>
    <col min="10012" max="10012" width="11.42578125" style="4"/>
    <col min="10013" max="10013" width="12.42578125" style="4" customWidth="1"/>
    <col min="10014" max="10014" width="10.85546875" style="4" customWidth="1"/>
    <col min="10015" max="10016" width="6.140625" style="4" customWidth="1"/>
    <col min="10017" max="10017" width="1.7109375" style="4" customWidth="1"/>
    <col min="10018" max="10018" width="6" style="4" customWidth="1"/>
    <col min="10019" max="10020" width="5.28515625" style="4" customWidth="1"/>
    <col min="10021" max="10021" width="1.7109375" style="4" customWidth="1"/>
    <col min="10022" max="10024" width="5.28515625" style="4" customWidth="1"/>
    <col min="10025" max="10025" width="1.7109375" style="4" customWidth="1"/>
    <col min="10026" max="10028" width="5.28515625" style="4" customWidth="1"/>
    <col min="10029" max="10029" width="1.7109375" style="4" customWidth="1"/>
    <col min="10030" max="10032" width="5.28515625" style="4" customWidth="1"/>
    <col min="10033" max="10033" width="1.7109375" style="4" customWidth="1"/>
    <col min="10034" max="10036" width="5.28515625" style="4" customWidth="1"/>
    <col min="10037" max="10037" width="1.7109375" style="4" customWidth="1"/>
    <col min="10038" max="10040" width="5.28515625" style="4" customWidth="1"/>
    <col min="10041" max="10239" width="11.42578125" style="4"/>
    <col min="10240" max="10240" width="22.7109375" style="4" customWidth="1"/>
    <col min="10241" max="10241" width="7.28515625" style="4" customWidth="1"/>
    <col min="10242" max="10242" width="6.85546875" style="4" customWidth="1"/>
    <col min="10243" max="10243" width="6" style="4" bestFit="1" customWidth="1"/>
    <col min="10244" max="10244" width="1.7109375" style="4" customWidth="1"/>
    <col min="10245" max="10245" width="6" style="4" bestFit="1" customWidth="1"/>
    <col min="10246" max="10247" width="5.42578125" style="4" customWidth="1"/>
    <col min="10248" max="10248" width="1.7109375" style="4" customWidth="1"/>
    <col min="10249" max="10251" width="5.140625" style="4" customWidth="1"/>
    <col min="10252" max="10252" width="1.7109375" style="4" customWidth="1"/>
    <col min="10253" max="10255" width="4.7109375" style="4" customWidth="1"/>
    <col min="10256" max="10256" width="1.7109375" style="4" customWidth="1"/>
    <col min="10257" max="10259" width="4.7109375" style="4" customWidth="1"/>
    <col min="10260" max="10260" width="1.7109375" style="4" customWidth="1"/>
    <col min="10261" max="10263" width="4.7109375" style="4" customWidth="1"/>
    <col min="10264" max="10264" width="1.7109375" style="4" customWidth="1"/>
    <col min="10265" max="10265" width="4.85546875" style="4" bestFit="1" customWidth="1"/>
    <col min="10266" max="10266" width="4" style="4" customWidth="1"/>
    <col min="10267" max="10267" width="5" style="4" customWidth="1"/>
    <col min="10268" max="10268" width="11.42578125" style="4"/>
    <col min="10269" max="10269" width="12.42578125" style="4" customWidth="1"/>
    <col min="10270" max="10270" width="10.85546875" style="4" customWidth="1"/>
    <col min="10271" max="10272" width="6.140625" style="4" customWidth="1"/>
    <col min="10273" max="10273" width="1.7109375" style="4" customWidth="1"/>
    <col min="10274" max="10274" width="6" style="4" customWidth="1"/>
    <col min="10275" max="10276" width="5.28515625" style="4" customWidth="1"/>
    <col min="10277" max="10277" width="1.7109375" style="4" customWidth="1"/>
    <col min="10278" max="10280" width="5.28515625" style="4" customWidth="1"/>
    <col min="10281" max="10281" width="1.7109375" style="4" customWidth="1"/>
    <col min="10282" max="10284" width="5.28515625" style="4" customWidth="1"/>
    <col min="10285" max="10285" width="1.7109375" style="4" customWidth="1"/>
    <col min="10286" max="10288" width="5.28515625" style="4" customWidth="1"/>
    <col min="10289" max="10289" width="1.7109375" style="4" customWidth="1"/>
    <col min="10290" max="10292" width="5.28515625" style="4" customWidth="1"/>
    <col min="10293" max="10293" width="1.7109375" style="4" customWidth="1"/>
    <col min="10294" max="10296" width="5.28515625" style="4" customWidth="1"/>
    <col min="10297" max="10495" width="11.42578125" style="4"/>
    <col min="10496" max="10496" width="22.7109375" style="4" customWidth="1"/>
    <col min="10497" max="10497" width="7.28515625" style="4" customWidth="1"/>
    <col min="10498" max="10498" width="6.85546875" style="4" customWidth="1"/>
    <col min="10499" max="10499" width="6" style="4" bestFit="1" customWidth="1"/>
    <col min="10500" max="10500" width="1.7109375" style="4" customWidth="1"/>
    <col min="10501" max="10501" width="6" style="4" bestFit="1" customWidth="1"/>
    <col min="10502" max="10503" width="5.42578125" style="4" customWidth="1"/>
    <col min="10504" max="10504" width="1.7109375" style="4" customWidth="1"/>
    <col min="10505" max="10507" width="5.140625" style="4" customWidth="1"/>
    <col min="10508" max="10508" width="1.7109375" style="4" customWidth="1"/>
    <col min="10509" max="10511" width="4.7109375" style="4" customWidth="1"/>
    <col min="10512" max="10512" width="1.7109375" style="4" customWidth="1"/>
    <col min="10513" max="10515" width="4.7109375" style="4" customWidth="1"/>
    <col min="10516" max="10516" width="1.7109375" style="4" customWidth="1"/>
    <col min="10517" max="10519" width="4.7109375" style="4" customWidth="1"/>
    <col min="10520" max="10520" width="1.7109375" style="4" customWidth="1"/>
    <col min="10521" max="10521" width="4.85546875" style="4" bestFit="1" customWidth="1"/>
    <col min="10522" max="10522" width="4" style="4" customWidth="1"/>
    <col min="10523" max="10523" width="5" style="4" customWidth="1"/>
    <col min="10524" max="10524" width="11.42578125" style="4"/>
    <col min="10525" max="10525" width="12.42578125" style="4" customWidth="1"/>
    <col min="10526" max="10526" width="10.85546875" style="4" customWidth="1"/>
    <col min="10527" max="10528" width="6.140625" style="4" customWidth="1"/>
    <col min="10529" max="10529" width="1.7109375" style="4" customWidth="1"/>
    <col min="10530" max="10530" width="6" style="4" customWidth="1"/>
    <col min="10531" max="10532" width="5.28515625" style="4" customWidth="1"/>
    <col min="10533" max="10533" width="1.7109375" style="4" customWidth="1"/>
    <col min="10534" max="10536" width="5.28515625" style="4" customWidth="1"/>
    <col min="10537" max="10537" width="1.7109375" style="4" customWidth="1"/>
    <col min="10538" max="10540" width="5.28515625" style="4" customWidth="1"/>
    <col min="10541" max="10541" width="1.7109375" style="4" customWidth="1"/>
    <col min="10542" max="10544" width="5.28515625" style="4" customWidth="1"/>
    <col min="10545" max="10545" width="1.7109375" style="4" customWidth="1"/>
    <col min="10546" max="10548" width="5.28515625" style="4" customWidth="1"/>
    <col min="10549" max="10549" width="1.7109375" style="4" customWidth="1"/>
    <col min="10550" max="10552" width="5.28515625" style="4" customWidth="1"/>
    <col min="10553" max="10751" width="11.42578125" style="4"/>
    <col min="10752" max="10752" width="22.7109375" style="4" customWidth="1"/>
    <col min="10753" max="10753" width="7.28515625" style="4" customWidth="1"/>
    <col min="10754" max="10754" width="6.85546875" style="4" customWidth="1"/>
    <col min="10755" max="10755" width="6" style="4" bestFit="1" customWidth="1"/>
    <col min="10756" max="10756" width="1.7109375" style="4" customWidth="1"/>
    <col min="10757" max="10757" width="6" style="4" bestFit="1" customWidth="1"/>
    <col min="10758" max="10759" width="5.42578125" style="4" customWidth="1"/>
    <col min="10760" max="10760" width="1.7109375" style="4" customWidth="1"/>
    <col min="10761" max="10763" width="5.140625" style="4" customWidth="1"/>
    <col min="10764" max="10764" width="1.7109375" style="4" customWidth="1"/>
    <col min="10765" max="10767" width="4.7109375" style="4" customWidth="1"/>
    <col min="10768" max="10768" width="1.7109375" style="4" customWidth="1"/>
    <col min="10769" max="10771" width="4.7109375" style="4" customWidth="1"/>
    <col min="10772" max="10772" width="1.7109375" style="4" customWidth="1"/>
    <col min="10773" max="10775" width="4.7109375" style="4" customWidth="1"/>
    <col min="10776" max="10776" width="1.7109375" style="4" customWidth="1"/>
    <col min="10777" max="10777" width="4.85546875" style="4" bestFit="1" customWidth="1"/>
    <col min="10778" max="10778" width="4" style="4" customWidth="1"/>
    <col min="10779" max="10779" width="5" style="4" customWidth="1"/>
    <col min="10780" max="10780" width="11.42578125" style="4"/>
    <col min="10781" max="10781" width="12.42578125" style="4" customWidth="1"/>
    <col min="10782" max="10782" width="10.85546875" style="4" customWidth="1"/>
    <col min="10783" max="10784" width="6.140625" style="4" customWidth="1"/>
    <col min="10785" max="10785" width="1.7109375" style="4" customWidth="1"/>
    <col min="10786" max="10786" width="6" style="4" customWidth="1"/>
    <col min="10787" max="10788" width="5.28515625" style="4" customWidth="1"/>
    <col min="10789" max="10789" width="1.7109375" style="4" customWidth="1"/>
    <col min="10790" max="10792" width="5.28515625" style="4" customWidth="1"/>
    <col min="10793" max="10793" width="1.7109375" style="4" customWidth="1"/>
    <col min="10794" max="10796" width="5.28515625" style="4" customWidth="1"/>
    <col min="10797" max="10797" width="1.7109375" style="4" customWidth="1"/>
    <col min="10798" max="10800" width="5.28515625" style="4" customWidth="1"/>
    <col min="10801" max="10801" width="1.7109375" style="4" customWidth="1"/>
    <col min="10802" max="10804" width="5.28515625" style="4" customWidth="1"/>
    <col min="10805" max="10805" width="1.7109375" style="4" customWidth="1"/>
    <col min="10806" max="10808" width="5.28515625" style="4" customWidth="1"/>
    <col min="10809" max="11007" width="11.42578125" style="4"/>
    <col min="11008" max="11008" width="22.7109375" style="4" customWidth="1"/>
    <col min="11009" max="11009" width="7.28515625" style="4" customWidth="1"/>
    <col min="11010" max="11010" width="6.85546875" style="4" customWidth="1"/>
    <col min="11011" max="11011" width="6" style="4" bestFit="1" customWidth="1"/>
    <col min="11012" max="11012" width="1.7109375" style="4" customWidth="1"/>
    <col min="11013" max="11013" width="6" style="4" bestFit="1" customWidth="1"/>
    <col min="11014" max="11015" width="5.42578125" style="4" customWidth="1"/>
    <col min="11016" max="11016" width="1.7109375" style="4" customWidth="1"/>
    <col min="11017" max="11019" width="5.140625" style="4" customWidth="1"/>
    <col min="11020" max="11020" width="1.7109375" style="4" customWidth="1"/>
    <col min="11021" max="11023" width="4.7109375" style="4" customWidth="1"/>
    <col min="11024" max="11024" width="1.7109375" style="4" customWidth="1"/>
    <col min="11025" max="11027" width="4.7109375" style="4" customWidth="1"/>
    <col min="11028" max="11028" width="1.7109375" style="4" customWidth="1"/>
    <col min="11029" max="11031" width="4.7109375" style="4" customWidth="1"/>
    <col min="11032" max="11032" width="1.7109375" style="4" customWidth="1"/>
    <col min="11033" max="11033" width="4.85546875" style="4" bestFit="1" customWidth="1"/>
    <col min="11034" max="11034" width="4" style="4" customWidth="1"/>
    <col min="11035" max="11035" width="5" style="4" customWidth="1"/>
    <col min="11036" max="11036" width="11.42578125" style="4"/>
    <col min="11037" max="11037" width="12.42578125" style="4" customWidth="1"/>
    <col min="11038" max="11038" width="10.85546875" style="4" customWidth="1"/>
    <col min="11039" max="11040" width="6.140625" style="4" customWidth="1"/>
    <col min="11041" max="11041" width="1.7109375" style="4" customWidth="1"/>
    <col min="11042" max="11042" width="6" style="4" customWidth="1"/>
    <col min="11043" max="11044" width="5.28515625" style="4" customWidth="1"/>
    <col min="11045" max="11045" width="1.7109375" style="4" customWidth="1"/>
    <col min="11046" max="11048" width="5.28515625" style="4" customWidth="1"/>
    <col min="11049" max="11049" width="1.7109375" style="4" customWidth="1"/>
    <col min="11050" max="11052" width="5.28515625" style="4" customWidth="1"/>
    <col min="11053" max="11053" width="1.7109375" style="4" customWidth="1"/>
    <col min="11054" max="11056" width="5.28515625" style="4" customWidth="1"/>
    <col min="11057" max="11057" width="1.7109375" style="4" customWidth="1"/>
    <col min="11058" max="11060" width="5.28515625" style="4" customWidth="1"/>
    <col min="11061" max="11061" width="1.7109375" style="4" customWidth="1"/>
    <col min="11062" max="11064" width="5.28515625" style="4" customWidth="1"/>
    <col min="11065" max="11263" width="11.42578125" style="4"/>
    <col min="11264" max="11264" width="22.7109375" style="4" customWidth="1"/>
    <col min="11265" max="11265" width="7.28515625" style="4" customWidth="1"/>
    <col min="11266" max="11266" width="6.85546875" style="4" customWidth="1"/>
    <col min="11267" max="11267" width="6" style="4" bestFit="1" customWidth="1"/>
    <col min="11268" max="11268" width="1.7109375" style="4" customWidth="1"/>
    <col min="11269" max="11269" width="6" style="4" bestFit="1" customWidth="1"/>
    <col min="11270" max="11271" width="5.42578125" style="4" customWidth="1"/>
    <col min="11272" max="11272" width="1.7109375" style="4" customWidth="1"/>
    <col min="11273" max="11275" width="5.140625" style="4" customWidth="1"/>
    <col min="11276" max="11276" width="1.7109375" style="4" customWidth="1"/>
    <col min="11277" max="11279" width="4.7109375" style="4" customWidth="1"/>
    <col min="11280" max="11280" width="1.7109375" style="4" customWidth="1"/>
    <col min="11281" max="11283" width="4.7109375" style="4" customWidth="1"/>
    <col min="11284" max="11284" width="1.7109375" style="4" customWidth="1"/>
    <col min="11285" max="11287" width="4.7109375" style="4" customWidth="1"/>
    <col min="11288" max="11288" width="1.7109375" style="4" customWidth="1"/>
    <col min="11289" max="11289" width="4.85546875" style="4" bestFit="1" customWidth="1"/>
    <col min="11290" max="11290" width="4" style="4" customWidth="1"/>
    <col min="11291" max="11291" width="5" style="4" customWidth="1"/>
    <col min="11292" max="11292" width="11.42578125" style="4"/>
    <col min="11293" max="11293" width="12.42578125" style="4" customWidth="1"/>
    <col min="11294" max="11294" width="10.85546875" style="4" customWidth="1"/>
    <col min="11295" max="11296" width="6.140625" style="4" customWidth="1"/>
    <col min="11297" max="11297" width="1.7109375" style="4" customWidth="1"/>
    <col min="11298" max="11298" width="6" style="4" customWidth="1"/>
    <col min="11299" max="11300" width="5.28515625" style="4" customWidth="1"/>
    <col min="11301" max="11301" width="1.7109375" style="4" customWidth="1"/>
    <col min="11302" max="11304" width="5.28515625" style="4" customWidth="1"/>
    <col min="11305" max="11305" width="1.7109375" style="4" customWidth="1"/>
    <col min="11306" max="11308" width="5.28515625" style="4" customWidth="1"/>
    <col min="11309" max="11309" width="1.7109375" style="4" customWidth="1"/>
    <col min="11310" max="11312" width="5.28515625" style="4" customWidth="1"/>
    <col min="11313" max="11313" width="1.7109375" style="4" customWidth="1"/>
    <col min="11314" max="11316" width="5.28515625" style="4" customWidth="1"/>
    <col min="11317" max="11317" width="1.7109375" style="4" customWidth="1"/>
    <col min="11318" max="11320" width="5.28515625" style="4" customWidth="1"/>
    <col min="11321" max="11519" width="11.42578125" style="4"/>
    <col min="11520" max="11520" width="22.7109375" style="4" customWidth="1"/>
    <col min="11521" max="11521" width="7.28515625" style="4" customWidth="1"/>
    <col min="11522" max="11522" width="6.85546875" style="4" customWidth="1"/>
    <col min="11523" max="11523" width="6" style="4" bestFit="1" customWidth="1"/>
    <col min="11524" max="11524" width="1.7109375" style="4" customWidth="1"/>
    <col min="11525" max="11525" width="6" style="4" bestFit="1" customWidth="1"/>
    <col min="11526" max="11527" width="5.42578125" style="4" customWidth="1"/>
    <col min="11528" max="11528" width="1.7109375" style="4" customWidth="1"/>
    <col min="11529" max="11531" width="5.140625" style="4" customWidth="1"/>
    <col min="11532" max="11532" width="1.7109375" style="4" customWidth="1"/>
    <col min="11533" max="11535" width="4.7109375" style="4" customWidth="1"/>
    <col min="11536" max="11536" width="1.7109375" style="4" customWidth="1"/>
    <col min="11537" max="11539" width="4.7109375" style="4" customWidth="1"/>
    <col min="11540" max="11540" width="1.7109375" style="4" customWidth="1"/>
    <col min="11541" max="11543" width="4.7109375" style="4" customWidth="1"/>
    <col min="11544" max="11544" width="1.7109375" style="4" customWidth="1"/>
    <col min="11545" max="11545" width="4.85546875" style="4" bestFit="1" customWidth="1"/>
    <col min="11546" max="11546" width="4" style="4" customWidth="1"/>
    <col min="11547" max="11547" width="5" style="4" customWidth="1"/>
    <col min="11548" max="11548" width="11.42578125" style="4"/>
    <col min="11549" max="11549" width="12.42578125" style="4" customWidth="1"/>
    <col min="11550" max="11550" width="10.85546875" style="4" customWidth="1"/>
    <col min="11551" max="11552" width="6.140625" style="4" customWidth="1"/>
    <col min="11553" max="11553" width="1.7109375" style="4" customWidth="1"/>
    <col min="11554" max="11554" width="6" style="4" customWidth="1"/>
    <col min="11555" max="11556" width="5.28515625" style="4" customWidth="1"/>
    <col min="11557" max="11557" width="1.7109375" style="4" customWidth="1"/>
    <col min="11558" max="11560" width="5.28515625" style="4" customWidth="1"/>
    <col min="11561" max="11561" width="1.7109375" style="4" customWidth="1"/>
    <col min="11562" max="11564" width="5.28515625" style="4" customWidth="1"/>
    <col min="11565" max="11565" width="1.7109375" style="4" customWidth="1"/>
    <col min="11566" max="11568" width="5.28515625" style="4" customWidth="1"/>
    <col min="11569" max="11569" width="1.7109375" style="4" customWidth="1"/>
    <col min="11570" max="11572" width="5.28515625" style="4" customWidth="1"/>
    <col min="11573" max="11573" width="1.7109375" style="4" customWidth="1"/>
    <col min="11574" max="11576" width="5.28515625" style="4" customWidth="1"/>
    <col min="11577" max="11775" width="11.42578125" style="4"/>
    <col min="11776" max="11776" width="22.7109375" style="4" customWidth="1"/>
    <col min="11777" max="11777" width="7.28515625" style="4" customWidth="1"/>
    <col min="11778" max="11778" width="6.85546875" style="4" customWidth="1"/>
    <col min="11779" max="11779" width="6" style="4" bestFit="1" customWidth="1"/>
    <col min="11780" max="11780" width="1.7109375" style="4" customWidth="1"/>
    <col min="11781" max="11781" width="6" style="4" bestFit="1" customWidth="1"/>
    <col min="11782" max="11783" width="5.42578125" style="4" customWidth="1"/>
    <col min="11784" max="11784" width="1.7109375" style="4" customWidth="1"/>
    <col min="11785" max="11787" width="5.140625" style="4" customWidth="1"/>
    <col min="11788" max="11788" width="1.7109375" style="4" customWidth="1"/>
    <col min="11789" max="11791" width="4.7109375" style="4" customWidth="1"/>
    <col min="11792" max="11792" width="1.7109375" style="4" customWidth="1"/>
    <col min="11793" max="11795" width="4.7109375" style="4" customWidth="1"/>
    <col min="11796" max="11796" width="1.7109375" style="4" customWidth="1"/>
    <col min="11797" max="11799" width="4.7109375" style="4" customWidth="1"/>
    <col min="11800" max="11800" width="1.7109375" style="4" customWidth="1"/>
    <col min="11801" max="11801" width="4.85546875" style="4" bestFit="1" customWidth="1"/>
    <col min="11802" max="11802" width="4" style="4" customWidth="1"/>
    <col min="11803" max="11803" width="5" style="4" customWidth="1"/>
    <col min="11804" max="11804" width="11.42578125" style="4"/>
    <col min="11805" max="11805" width="12.42578125" style="4" customWidth="1"/>
    <col min="11806" max="11806" width="10.85546875" style="4" customWidth="1"/>
    <col min="11807" max="11808" width="6.140625" style="4" customWidth="1"/>
    <col min="11809" max="11809" width="1.7109375" style="4" customWidth="1"/>
    <col min="11810" max="11810" width="6" style="4" customWidth="1"/>
    <col min="11811" max="11812" width="5.28515625" style="4" customWidth="1"/>
    <col min="11813" max="11813" width="1.7109375" style="4" customWidth="1"/>
    <col min="11814" max="11816" width="5.28515625" style="4" customWidth="1"/>
    <col min="11817" max="11817" width="1.7109375" style="4" customWidth="1"/>
    <col min="11818" max="11820" width="5.28515625" style="4" customWidth="1"/>
    <col min="11821" max="11821" width="1.7109375" style="4" customWidth="1"/>
    <col min="11822" max="11824" width="5.28515625" style="4" customWidth="1"/>
    <col min="11825" max="11825" width="1.7109375" style="4" customWidth="1"/>
    <col min="11826" max="11828" width="5.28515625" style="4" customWidth="1"/>
    <col min="11829" max="11829" width="1.7109375" style="4" customWidth="1"/>
    <col min="11830" max="11832" width="5.28515625" style="4" customWidth="1"/>
    <col min="11833" max="12031" width="11.42578125" style="4"/>
    <col min="12032" max="12032" width="22.7109375" style="4" customWidth="1"/>
    <col min="12033" max="12033" width="7.28515625" style="4" customWidth="1"/>
    <col min="12034" max="12034" width="6.85546875" style="4" customWidth="1"/>
    <col min="12035" max="12035" width="6" style="4" bestFit="1" customWidth="1"/>
    <col min="12036" max="12036" width="1.7109375" style="4" customWidth="1"/>
    <col min="12037" max="12037" width="6" style="4" bestFit="1" customWidth="1"/>
    <col min="12038" max="12039" width="5.42578125" style="4" customWidth="1"/>
    <col min="12040" max="12040" width="1.7109375" style="4" customWidth="1"/>
    <col min="12041" max="12043" width="5.140625" style="4" customWidth="1"/>
    <col min="12044" max="12044" width="1.7109375" style="4" customWidth="1"/>
    <col min="12045" max="12047" width="4.7109375" style="4" customWidth="1"/>
    <col min="12048" max="12048" width="1.7109375" style="4" customWidth="1"/>
    <col min="12049" max="12051" width="4.7109375" style="4" customWidth="1"/>
    <col min="12052" max="12052" width="1.7109375" style="4" customWidth="1"/>
    <col min="12053" max="12055" width="4.7109375" style="4" customWidth="1"/>
    <col min="12056" max="12056" width="1.7109375" style="4" customWidth="1"/>
    <col min="12057" max="12057" width="4.85546875" style="4" bestFit="1" customWidth="1"/>
    <col min="12058" max="12058" width="4" style="4" customWidth="1"/>
    <col min="12059" max="12059" width="5" style="4" customWidth="1"/>
    <col min="12060" max="12060" width="11.42578125" style="4"/>
    <col min="12061" max="12061" width="12.42578125" style="4" customWidth="1"/>
    <col min="12062" max="12062" width="10.85546875" style="4" customWidth="1"/>
    <col min="12063" max="12064" width="6.140625" style="4" customWidth="1"/>
    <col min="12065" max="12065" width="1.7109375" style="4" customWidth="1"/>
    <col min="12066" max="12066" width="6" style="4" customWidth="1"/>
    <col min="12067" max="12068" width="5.28515625" style="4" customWidth="1"/>
    <col min="12069" max="12069" width="1.7109375" style="4" customWidth="1"/>
    <col min="12070" max="12072" width="5.28515625" style="4" customWidth="1"/>
    <col min="12073" max="12073" width="1.7109375" style="4" customWidth="1"/>
    <col min="12074" max="12076" width="5.28515625" style="4" customWidth="1"/>
    <col min="12077" max="12077" width="1.7109375" style="4" customWidth="1"/>
    <col min="12078" max="12080" width="5.28515625" style="4" customWidth="1"/>
    <col min="12081" max="12081" width="1.7109375" style="4" customWidth="1"/>
    <col min="12082" max="12084" width="5.28515625" style="4" customWidth="1"/>
    <col min="12085" max="12085" width="1.7109375" style="4" customWidth="1"/>
    <col min="12086" max="12088" width="5.28515625" style="4" customWidth="1"/>
    <col min="12089" max="12287" width="11.42578125" style="4"/>
    <col min="12288" max="12288" width="22.7109375" style="4" customWidth="1"/>
    <col min="12289" max="12289" width="7.28515625" style="4" customWidth="1"/>
    <col min="12290" max="12290" width="6.85546875" style="4" customWidth="1"/>
    <col min="12291" max="12291" width="6" style="4" bestFit="1" customWidth="1"/>
    <col min="12292" max="12292" width="1.7109375" style="4" customWidth="1"/>
    <col min="12293" max="12293" width="6" style="4" bestFit="1" customWidth="1"/>
    <col min="12294" max="12295" width="5.42578125" style="4" customWidth="1"/>
    <col min="12296" max="12296" width="1.7109375" style="4" customWidth="1"/>
    <col min="12297" max="12299" width="5.140625" style="4" customWidth="1"/>
    <col min="12300" max="12300" width="1.7109375" style="4" customWidth="1"/>
    <col min="12301" max="12303" width="4.7109375" style="4" customWidth="1"/>
    <col min="12304" max="12304" width="1.7109375" style="4" customWidth="1"/>
    <col min="12305" max="12307" width="4.7109375" style="4" customWidth="1"/>
    <col min="12308" max="12308" width="1.7109375" style="4" customWidth="1"/>
    <col min="12309" max="12311" width="4.7109375" style="4" customWidth="1"/>
    <col min="12312" max="12312" width="1.7109375" style="4" customWidth="1"/>
    <col min="12313" max="12313" width="4.85546875" style="4" bestFit="1" customWidth="1"/>
    <col min="12314" max="12314" width="4" style="4" customWidth="1"/>
    <col min="12315" max="12315" width="5" style="4" customWidth="1"/>
    <col min="12316" max="12316" width="11.42578125" style="4"/>
    <col min="12317" max="12317" width="12.42578125" style="4" customWidth="1"/>
    <col min="12318" max="12318" width="10.85546875" style="4" customWidth="1"/>
    <col min="12319" max="12320" width="6.140625" style="4" customWidth="1"/>
    <col min="12321" max="12321" width="1.7109375" style="4" customWidth="1"/>
    <col min="12322" max="12322" width="6" style="4" customWidth="1"/>
    <col min="12323" max="12324" width="5.28515625" style="4" customWidth="1"/>
    <col min="12325" max="12325" width="1.7109375" style="4" customWidth="1"/>
    <col min="12326" max="12328" width="5.28515625" style="4" customWidth="1"/>
    <col min="12329" max="12329" width="1.7109375" style="4" customWidth="1"/>
    <col min="12330" max="12332" width="5.28515625" style="4" customWidth="1"/>
    <col min="12333" max="12333" width="1.7109375" style="4" customWidth="1"/>
    <col min="12334" max="12336" width="5.28515625" style="4" customWidth="1"/>
    <col min="12337" max="12337" width="1.7109375" style="4" customWidth="1"/>
    <col min="12338" max="12340" width="5.28515625" style="4" customWidth="1"/>
    <col min="12341" max="12341" width="1.7109375" style="4" customWidth="1"/>
    <col min="12342" max="12344" width="5.28515625" style="4" customWidth="1"/>
    <col min="12345" max="12543" width="11.42578125" style="4"/>
    <col min="12544" max="12544" width="22.7109375" style="4" customWidth="1"/>
    <col min="12545" max="12545" width="7.28515625" style="4" customWidth="1"/>
    <col min="12546" max="12546" width="6.85546875" style="4" customWidth="1"/>
    <col min="12547" max="12547" width="6" style="4" bestFit="1" customWidth="1"/>
    <col min="12548" max="12548" width="1.7109375" style="4" customWidth="1"/>
    <col min="12549" max="12549" width="6" style="4" bestFit="1" customWidth="1"/>
    <col min="12550" max="12551" width="5.42578125" style="4" customWidth="1"/>
    <col min="12552" max="12552" width="1.7109375" style="4" customWidth="1"/>
    <col min="12553" max="12555" width="5.140625" style="4" customWidth="1"/>
    <col min="12556" max="12556" width="1.7109375" style="4" customWidth="1"/>
    <col min="12557" max="12559" width="4.7109375" style="4" customWidth="1"/>
    <col min="12560" max="12560" width="1.7109375" style="4" customWidth="1"/>
    <col min="12561" max="12563" width="4.7109375" style="4" customWidth="1"/>
    <col min="12564" max="12564" width="1.7109375" style="4" customWidth="1"/>
    <col min="12565" max="12567" width="4.7109375" style="4" customWidth="1"/>
    <col min="12568" max="12568" width="1.7109375" style="4" customWidth="1"/>
    <col min="12569" max="12569" width="4.85546875" style="4" bestFit="1" customWidth="1"/>
    <col min="12570" max="12570" width="4" style="4" customWidth="1"/>
    <col min="12571" max="12571" width="5" style="4" customWidth="1"/>
    <col min="12572" max="12572" width="11.42578125" style="4"/>
    <col min="12573" max="12573" width="12.42578125" style="4" customWidth="1"/>
    <col min="12574" max="12574" width="10.85546875" style="4" customWidth="1"/>
    <col min="12575" max="12576" width="6.140625" style="4" customWidth="1"/>
    <col min="12577" max="12577" width="1.7109375" style="4" customWidth="1"/>
    <col min="12578" max="12578" width="6" style="4" customWidth="1"/>
    <col min="12579" max="12580" width="5.28515625" style="4" customWidth="1"/>
    <col min="12581" max="12581" width="1.7109375" style="4" customWidth="1"/>
    <col min="12582" max="12584" width="5.28515625" style="4" customWidth="1"/>
    <col min="12585" max="12585" width="1.7109375" style="4" customWidth="1"/>
    <col min="12586" max="12588" width="5.28515625" style="4" customWidth="1"/>
    <col min="12589" max="12589" width="1.7109375" style="4" customWidth="1"/>
    <col min="12590" max="12592" width="5.28515625" style="4" customWidth="1"/>
    <col min="12593" max="12593" width="1.7109375" style="4" customWidth="1"/>
    <col min="12594" max="12596" width="5.28515625" style="4" customWidth="1"/>
    <col min="12597" max="12597" width="1.7109375" style="4" customWidth="1"/>
    <col min="12598" max="12600" width="5.28515625" style="4" customWidth="1"/>
    <col min="12601" max="12799" width="11.42578125" style="4"/>
    <col min="12800" max="12800" width="22.7109375" style="4" customWidth="1"/>
    <col min="12801" max="12801" width="7.28515625" style="4" customWidth="1"/>
    <col min="12802" max="12802" width="6.85546875" style="4" customWidth="1"/>
    <col min="12803" max="12803" width="6" style="4" bestFit="1" customWidth="1"/>
    <col min="12804" max="12804" width="1.7109375" style="4" customWidth="1"/>
    <col min="12805" max="12805" width="6" style="4" bestFit="1" customWidth="1"/>
    <col min="12806" max="12807" width="5.42578125" style="4" customWidth="1"/>
    <col min="12808" max="12808" width="1.7109375" style="4" customWidth="1"/>
    <col min="12809" max="12811" width="5.140625" style="4" customWidth="1"/>
    <col min="12812" max="12812" width="1.7109375" style="4" customWidth="1"/>
    <col min="12813" max="12815" width="4.7109375" style="4" customWidth="1"/>
    <col min="12816" max="12816" width="1.7109375" style="4" customWidth="1"/>
    <col min="12817" max="12819" width="4.7109375" style="4" customWidth="1"/>
    <col min="12820" max="12820" width="1.7109375" style="4" customWidth="1"/>
    <col min="12821" max="12823" width="4.7109375" style="4" customWidth="1"/>
    <col min="12824" max="12824" width="1.7109375" style="4" customWidth="1"/>
    <col min="12825" max="12825" width="4.85546875" style="4" bestFit="1" customWidth="1"/>
    <col min="12826" max="12826" width="4" style="4" customWidth="1"/>
    <col min="12827" max="12827" width="5" style="4" customWidth="1"/>
    <col min="12828" max="12828" width="11.42578125" style="4"/>
    <col min="12829" max="12829" width="12.42578125" style="4" customWidth="1"/>
    <col min="12830" max="12830" width="10.85546875" style="4" customWidth="1"/>
    <col min="12831" max="12832" width="6.140625" style="4" customWidth="1"/>
    <col min="12833" max="12833" width="1.7109375" style="4" customWidth="1"/>
    <col min="12834" max="12834" width="6" style="4" customWidth="1"/>
    <col min="12835" max="12836" width="5.28515625" style="4" customWidth="1"/>
    <col min="12837" max="12837" width="1.7109375" style="4" customWidth="1"/>
    <col min="12838" max="12840" width="5.28515625" style="4" customWidth="1"/>
    <col min="12841" max="12841" width="1.7109375" style="4" customWidth="1"/>
    <col min="12842" max="12844" width="5.28515625" style="4" customWidth="1"/>
    <col min="12845" max="12845" width="1.7109375" style="4" customWidth="1"/>
    <col min="12846" max="12848" width="5.28515625" style="4" customWidth="1"/>
    <col min="12849" max="12849" width="1.7109375" style="4" customWidth="1"/>
    <col min="12850" max="12852" width="5.28515625" style="4" customWidth="1"/>
    <col min="12853" max="12853" width="1.7109375" style="4" customWidth="1"/>
    <col min="12854" max="12856" width="5.28515625" style="4" customWidth="1"/>
    <col min="12857" max="13055" width="11.42578125" style="4"/>
    <col min="13056" max="13056" width="22.7109375" style="4" customWidth="1"/>
    <col min="13057" max="13057" width="7.28515625" style="4" customWidth="1"/>
    <col min="13058" max="13058" width="6.85546875" style="4" customWidth="1"/>
    <col min="13059" max="13059" width="6" style="4" bestFit="1" customWidth="1"/>
    <col min="13060" max="13060" width="1.7109375" style="4" customWidth="1"/>
    <col min="13061" max="13061" width="6" style="4" bestFit="1" customWidth="1"/>
    <col min="13062" max="13063" width="5.42578125" style="4" customWidth="1"/>
    <col min="13064" max="13064" width="1.7109375" style="4" customWidth="1"/>
    <col min="13065" max="13067" width="5.140625" style="4" customWidth="1"/>
    <col min="13068" max="13068" width="1.7109375" style="4" customWidth="1"/>
    <col min="13069" max="13071" width="4.7109375" style="4" customWidth="1"/>
    <col min="13072" max="13072" width="1.7109375" style="4" customWidth="1"/>
    <col min="13073" max="13075" width="4.7109375" style="4" customWidth="1"/>
    <col min="13076" max="13076" width="1.7109375" style="4" customWidth="1"/>
    <col min="13077" max="13079" width="4.7109375" style="4" customWidth="1"/>
    <col min="13080" max="13080" width="1.7109375" style="4" customWidth="1"/>
    <col min="13081" max="13081" width="4.85546875" style="4" bestFit="1" customWidth="1"/>
    <col min="13082" max="13082" width="4" style="4" customWidth="1"/>
    <col min="13083" max="13083" width="5" style="4" customWidth="1"/>
    <col min="13084" max="13084" width="11.42578125" style="4"/>
    <col min="13085" max="13085" width="12.42578125" style="4" customWidth="1"/>
    <col min="13086" max="13086" width="10.85546875" style="4" customWidth="1"/>
    <col min="13087" max="13088" width="6.140625" style="4" customWidth="1"/>
    <col min="13089" max="13089" width="1.7109375" style="4" customWidth="1"/>
    <col min="13090" max="13090" width="6" style="4" customWidth="1"/>
    <col min="13091" max="13092" width="5.28515625" style="4" customWidth="1"/>
    <col min="13093" max="13093" width="1.7109375" style="4" customWidth="1"/>
    <col min="13094" max="13096" width="5.28515625" style="4" customWidth="1"/>
    <col min="13097" max="13097" width="1.7109375" style="4" customWidth="1"/>
    <col min="13098" max="13100" width="5.28515625" style="4" customWidth="1"/>
    <col min="13101" max="13101" width="1.7109375" style="4" customWidth="1"/>
    <col min="13102" max="13104" width="5.28515625" style="4" customWidth="1"/>
    <col min="13105" max="13105" width="1.7109375" style="4" customWidth="1"/>
    <col min="13106" max="13108" width="5.28515625" style="4" customWidth="1"/>
    <col min="13109" max="13109" width="1.7109375" style="4" customWidth="1"/>
    <col min="13110" max="13112" width="5.28515625" style="4" customWidth="1"/>
    <col min="13113" max="13311" width="11.42578125" style="4"/>
    <col min="13312" max="13312" width="22.7109375" style="4" customWidth="1"/>
    <col min="13313" max="13313" width="7.28515625" style="4" customWidth="1"/>
    <col min="13314" max="13314" width="6.85546875" style="4" customWidth="1"/>
    <col min="13315" max="13315" width="6" style="4" bestFit="1" customWidth="1"/>
    <col min="13316" max="13316" width="1.7109375" style="4" customWidth="1"/>
    <col min="13317" max="13317" width="6" style="4" bestFit="1" customWidth="1"/>
    <col min="13318" max="13319" width="5.42578125" style="4" customWidth="1"/>
    <col min="13320" max="13320" width="1.7109375" style="4" customWidth="1"/>
    <col min="13321" max="13323" width="5.140625" style="4" customWidth="1"/>
    <col min="13324" max="13324" width="1.7109375" style="4" customWidth="1"/>
    <col min="13325" max="13327" width="4.7109375" style="4" customWidth="1"/>
    <col min="13328" max="13328" width="1.7109375" style="4" customWidth="1"/>
    <col min="13329" max="13331" width="4.7109375" style="4" customWidth="1"/>
    <col min="13332" max="13332" width="1.7109375" style="4" customWidth="1"/>
    <col min="13333" max="13335" width="4.7109375" style="4" customWidth="1"/>
    <col min="13336" max="13336" width="1.7109375" style="4" customWidth="1"/>
    <col min="13337" max="13337" width="4.85546875" style="4" bestFit="1" customWidth="1"/>
    <col min="13338" max="13338" width="4" style="4" customWidth="1"/>
    <col min="13339" max="13339" width="5" style="4" customWidth="1"/>
    <col min="13340" max="13340" width="11.42578125" style="4"/>
    <col min="13341" max="13341" width="12.42578125" style="4" customWidth="1"/>
    <col min="13342" max="13342" width="10.85546875" style="4" customWidth="1"/>
    <col min="13343" max="13344" width="6.140625" style="4" customWidth="1"/>
    <col min="13345" max="13345" width="1.7109375" style="4" customWidth="1"/>
    <col min="13346" max="13346" width="6" style="4" customWidth="1"/>
    <col min="13347" max="13348" width="5.28515625" style="4" customWidth="1"/>
    <col min="13349" max="13349" width="1.7109375" style="4" customWidth="1"/>
    <col min="13350" max="13352" width="5.28515625" style="4" customWidth="1"/>
    <col min="13353" max="13353" width="1.7109375" style="4" customWidth="1"/>
    <col min="13354" max="13356" width="5.28515625" style="4" customWidth="1"/>
    <col min="13357" max="13357" width="1.7109375" style="4" customWidth="1"/>
    <col min="13358" max="13360" width="5.28515625" style="4" customWidth="1"/>
    <col min="13361" max="13361" width="1.7109375" style="4" customWidth="1"/>
    <col min="13362" max="13364" width="5.28515625" style="4" customWidth="1"/>
    <col min="13365" max="13365" width="1.7109375" style="4" customWidth="1"/>
    <col min="13366" max="13368" width="5.28515625" style="4" customWidth="1"/>
    <col min="13369" max="13567" width="11.42578125" style="4"/>
    <col min="13568" max="13568" width="22.7109375" style="4" customWidth="1"/>
    <col min="13569" max="13569" width="7.28515625" style="4" customWidth="1"/>
    <col min="13570" max="13570" width="6.85546875" style="4" customWidth="1"/>
    <col min="13571" max="13571" width="6" style="4" bestFit="1" customWidth="1"/>
    <col min="13572" max="13572" width="1.7109375" style="4" customWidth="1"/>
    <col min="13573" max="13573" width="6" style="4" bestFit="1" customWidth="1"/>
    <col min="13574" max="13575" width="5.42578125" style="4" customWidth="1"/>
    <col min="13576" max="13576" width="1.7109375" style="4" customWidth="1"/>
    <col min="13577" max="13579" width="5.140625" style="4" customWidth="1"/>
    <col min="13580" max="13580" width="1.7109375" style="4" customWidth="1"/>
    <col min="13581" max="13583" width="4.7109375" style="4" customWidth="1"/>
    <col min="13584" max="13584" width="1.7109375" style="4" customWidth="1"/>
    <col min="13585" max="13587" width="4.7109375" style="4" customWidth="1"/>
    <col min="13588" max="13588" width="1.7109375" style="4" customWidth="1"/>
    <col min="13589" max="13591" width="4.7109375" style="4" customWidth="1"/>
    <col min="13592" max="13592" width="1.7109375" style="4" customWidth="1"/>
    <col min="13593" max="13593" width="4.85546875" style="4" bestFit="1" customWidth="1"/>
    <col min="13594" max="13594" width="4" style="4" customWidth="1"/>
    <col min="13595" max="13595" width="5" style="4" customWidth="1"/>
    <col min="13596" max="13596" width="11.42578125" style="4"/>
    <col min="13597" max="13597" width="12.42578125" style="4" customWidth="1"/>
    <col min="13598" max="13598" width="10.85546875" style="4" customWidth="1"/>
    <col min="13599" max="13600" width="6.140625" style="4" customWidth="1"/>
    <col min="13601" max="13601" width="1.7109375" style="4" customWidth="1"/>
    <col min="13602" max="13602" width="6" style="4" customWidth="1"/>
    <col min="13603" max="13604" width="5.28515625" style="4" customWidth="1"/>
    <col min="13605" max="13605" width="1.7109375" style="4" customWidth="1"/>
    <col min="13606" max="13608" width="5.28515625" style="4" customWidth="1"/>
    <col min="13609" max="13609" width="1.7109375" style="4" customWidth="1"/>
    <col min="13610" max="13612" width="5.28515625" style="4" customWidth="1"/>
    <col min="13613" max="13613" width="1.7109375" style="4" customWidth="1"/>
    <col min="13614" max="13616" width="5.28515625" style="4" customWidth="1"/>
    <col min="13617" max="13617" width="1.7109375" style="4" customWidth="1"/>
    <col min="13618" max="13620" width="5.28515625" style="4" customWidth="1"/>
    <col min="13621" max="13621" width="1.7109375" style="4" customWidth="1"/>
    <col min="13622" max="13624" width="5.28515625" style="4" customWidth="1"/>
    <col min="13625" max="13823" width="11.42578125" style="4"/>
    <col min="13824" max="13824" width="22.7109375" style="4" customWidth="1"/>
    <col min="13825" max="13825" width="7.28515625" style="4" customWidth="1"/>
    <col min="13826" max="13826" width="6.85546875" style="4" customWidth="1"/>
    <col min="13827" max="13827" width="6" style="4" bestFit="1" customWidth="1"/>
    <col min="13828" max="13828" width="1.7109375" style="4" customWidth="1"/>
    <col min="13829" max="13829" width="6" style="4" bestFit="1" customWidth="1"/>
    <col min="13830" max="13831" width="5.42578125" style="4" customWidth="1"/>
    <col min="13832" max="13832" width="1.7109375" style="4" customWidth="1"/>
    <col min="13833" max="13835" width="5.140625" style="4" customWidth="1"/>
    <col min="13836" max="13836" width="1.7109375" style="4" customWidth="1"/>
    <col min="13837" max="13839" width="4.7109375" style="4" customWidth="1"/>
    <col min="13840" max="13840" width="1.7109375" style="4" customWidth="1"/>
    <col min="13841" max="13843" width="4.7109375" style="4" customWidth="1"/>
    <col min="13844" max="13844" width="1.7109375" style="4" customWidth="1"/>
    <col min="13845" max="13847" width="4.7109375" style="4" customWidth="1"/>
    <col min="13848" max="13848" width="1.7109375" style="4" customWidth="1"/>
    <col min="13849" max="13849" width="4.85546875" style="4" bestFit="1" customWidth="1"/>
    <col min="13850" max="13850" width="4" style="4" customWidth="1"/>
    <col min="13851" max="13851" width="5" style="4" customWidth="1"/>
    <col min="13852" max="13852" width="11.42578125" style="4"/>
    <col min="13853" max="13853" width="12.42578125" style="4" customWidth="1"/>
    <col min="13854" max="13854" width="10.85546875" style="4" customWidth="1"/>
    <col min="13855" max="13856" width="6.140625" style="4" customWidth="1"/>
    <col min="13857" max="13857" width="1.7109375" style="4" customWidth="1"/>
    <col min="13858" max="13858" width="6" style="4" customWidth="1"/>
    <col min="13859" max="13860" width="5.28515625" style="4" customWidth="1"/>
    <col min="13861" max="13861" width="1.7109375" style="4" customWidth="1"/>
    <col min="13862" max="13864" width="5.28515625" style="4" customWidth="1"/>
    <col min="13865" max="13865" width="1.7109375" style="4" customWidth="1"/>
    <col min="13866" max="13868" width="5.28515625" style="4" customWidth="1"/>
    <col min="13869" max="13869" width="1.7109375" style="4" customWidth="1"/>
    <col min="13870" max="13872" width="5.28515625" style="4" customWidth="1"/>
    <col min="13873" max="13873" width="1.7109375" style="4" customWidth="1"/>
    <col min="13874" max="13876" width="5.28515625" style="4" customWidth="1"/>
    <col min="13877" max="13877" width="1.7109375" style="4" customWidth="1"/>
    <col min="13878" max="13880" width="5.28515625" style="4" customWidth="1"/>
    <col min="13881" max="14079" width="11.42578125" style="4"/>
    <col min="14080" max="14080" width="22.7109375" style="4" customWidth="1"/>
    <col min="14081" max="14081" width="7.28515625" style="4" customWidth="1"/>
    <col min="14082" max="14082" width="6.85546875" style="4" customWidth="1"/>
    <col min="14083" max="14083" width="6" style="4" bestFit="1" customWidth="1"/>
    <col min="14084" max="14084" width="1.7109375" style="4" customWidth="1"/>
    <col min="14085" max="14085" width="6" style="4" bestFit="1" customWidth="1"/>
    <col min="14086" max="14087" width="5.42578125" style="4" customWidth="1"/>
    <col min="14088" max="14088" width="1.7109375" style="4" customWidth="1"/>
    <col min="14089" max="14091" width="5.140625" style="4" customWidth="1"/>
    <col min="14092" max="14092" width="1.7109375" style="4" customWidth="1"/>
    <col min="14093" max="14095" width="4.7109375" style="4" customWidth="1"/>
    <col min="14096" max="14096" width="1.7109375" style="4" customWidth="1"/>
    <col min="14097" max="14099" width="4.7109375" style="4" customWidth="1"/>
    <col min="14100" max="14100" width="1.7109375" style="4" customWidth="1"/>
    <col min="14101" max="14103" width="4.7109375" style="4" customWidth="1"/>
    <col min="14104" max="14104" width="1.7109375" style="4" customWidth="1"/>
    <col min="14105" max="14105" width="4.85546875" style="4" bestFit="1" customWidth="1"/>
    <col min="14106" max="14106" width="4" style="4" customWidth="1"/>
    <col min="14107" max="14107" width="5" style="4" customWidth="1"/>
    <col min="14108" max="14108" width="11.42578125" style="4"/>
    <col min="14109" max="14109" width="12.42578125" style="4" customWidth="1"/>
    <col min="14110" max="14110" width="10.85546875" style="4" customWidth="1"/>
    <col min="14111" max="14112" width="6.140625" style="4" customWidth="1"/>
    <col min="14113" max="14113" width="1.7109375" style="4" customWidth="1"/>
    <col min="14114" max="14114" width="6" style="4" customWidth="1"/>
    <col min="14115" max="14116" width="5.28515625" style="4" customWidth="1"/>
    <col min="14117" max="14117" width="1.7109375" style="4" customWidth="1"/>
    <col min="14118" max="14120" width="5.28515625" style="4" customWidth="1"/>
    <col min="14121" max="14121" width="1.7109375" style="4" customWidth="1"/>
    <col min="14122" max="14124" width="5.28515625" style="4" customWidth="1"/>
    <col min="14125" max="14125" width="1.7109375" style="4" customWidth="1"/>
    <col min="14126" max="14128" width="5.28515625" style="4" customWidth="1"/>
    <col min="14129" max="14129" width="1.7109375" style="4" customWidth="1"/>
    <col min="14130" max="14132" width="5.28515625" style="4" customWidth="1"/>
    <col min="14133" max="14133" width="1.7109375" style="4" customWidth="1"/>
    <col min="14134" max="14136" width="5.28515625" style="4" customWidth="1"/>
    <col min="14137" max="14335" width="11.42578125" style="4"/>
    <col min="14336" max="14336" width="22.7109375" style="4" customWidth="1"/>
    <col min="14337" max="14337" width="7.28515625" style="4" customWidth="1"/>
    <col min="14338" max="14338" width="6.85546875" style="4" customWidth="1"/>
    <col min="14339" max="14339" width="6" style="4" bestFit="1" customWidth="1"/>
    <col min="14340" max="14340" width="1.7109375" style="4" customWidth="1"/>
    <col min="14341" max="14341" width="6" style="4" bestFit="1" customWidth="1"/>
    <col min="14342" max="14343" width="5.42578125" style="4" customWidth="1"/>
    <col min="14344" max="14344" width="1.7109375" style="4" customWidth="1"/>
    <col min="14345" max="14347" width="5.140625" style="4" customWidth="1"/>
    <col min="14348" max="14348" width="1.7109375" style="4" customWidth="1"/>
    <col min="14349" max="14351" width="4.7109375" style="4" customWidth="1"/>
    <col min="14352" max="14352" width="1.7109375" style="4" customWidth="1"/>
    <col min="14353" max="14355" width="4.7109375" style="4" customWidth="1"/>
    <col min="14356" max="14356" width="1.7109375" style="4" customWidth="1"/>
    <col min="14357" max="14359" width="4.7109375" style="4" customWidth="1"/>
    <col min="14360" max="14360" width="1.7109375" style="4" customWidth="1"/>
    <col min="14361" max="14361" width="4.85546875" style="4" bestFit="1" customWidth="1"/>
    <col min="14362" max="14362" width="4" style="4" customWidth="1"/>
    <col min="14363" max="14363" width="5" style="4" customWidth="1"/>
    <col min="14364" max="14364" width="11.42578125" style="4"/>
    <col min="14365" max="14365" width="12.42578125" style="4" customWidth="1"/>
    <col min="14366" max="14366" width="10.85546875" style="4" customWidth="1"/>
    <col min="14367" max="14368" width="6.140625" style="4" customWidth="1"/>
    <col min="14369" max="14369" width="1.7109375" style="4" customWidth="1"/>
    <col min="14370" max="14370" width="6" style="4" customWidth="1"/>
    <col min="14371" max="14372" width="5.28515625" style="4" customWidth="1"/>
    <col min="14373" max="14373" width="1.7109375" style="4" customWidth="1"/>
    <col min="14374" max="14376" width="5.28515625" style="4" customWidth="1"/>
    <col min="14377" max="14377" width="1.7109375" style="4" customWidth="1"/>
    <col min="14378" max="14380" width="5.28515625" style="4" customWidth="1"/>
    <col min="14381" max="14381" width="1.7109375" style="4" customWidth="1"/>
    <col min="14382" max="14384" width="5.28515625" style="4" customWidth="1"/>
    <col min="14385" max="14385" width="1.7109375" style="4" customWidth="1"/>
    <col min="14386" max="14388" width="5.28515625" style="4" customWidth="1"/>
    <col min="14389" max="14389" width="1.7109375" style="4" customWidth="1"/>
    <col min="14390" max="14392" width="5.28515625" style="4" customWidth="1"/>
    <col min="14393" max="14591" width="11.42578125" style="4"/>
    <col min="14592" max="14592" width="22.7109375" style="4" customWidth="1"/>
    <col min="14593" max="14593" width="7.28515625" style="4" customWidth="1"/>
    <col min="14594" max="14594" width="6.85546875" style="4" customWidth="1"/>
    <col min="14595" max="14595" width="6" style="4" bestFit="1" customWidth="1"/>
    <col min="14596" max="14596" width="1.7109375" style="4" customWidth="1"/>
    <col min="14597" max="14597" width="6" style="4" bestFit="1" customWidth="1"/>
    <col min="14598" max="14599" width="5.42578125" style="4" customWidth="1"/>
    <col min="14600" max="14600" width="1.7109375" style="4" customWidth="1"/>
    <col min="14601" max="14603" width="5.140625" style="4" customWidth="1"/>
    <col min="14604" max="14604" width="1.7109375" style="4" customWidth="1"/>
    <col min="14605" max="14607" width="4.7109375" style="4" customWidth="1"/>
    <col min="14608" max="14608" width="1.7109375" style="4" customWidth="1"/>
    <col min="14609" max="14611" width="4.7109375" style="4" customWidth="1"/>
    <col min="14612" max="14612" width="1.7109375" style="4" customWidth="1"/>
    <col min="14613" max="14615" width="4.7109375" style="4" customWidth="1"/>
    <col min="14616" max="14616" width="1.7109375" style="4" customWidth="1"/>
    <col min="14617" max="14617" width="4.85546875" style="4" bestFit="1" customWidth="1"/>
    <col min="14618" max="14618" width="4" style="4" customWidth="1"/>
    <col min="14619" max="14619" width="5" style="4" customWidth="1"/>
    <col min="14620" max="14620" width="11.42578125" style="4"/>
    <col min="14621" max="14621" width="12.42578125" style="4" customWidth="1"/>
    <col min="14622" max="14622" width="10.85546875" style="4" customWidth="1"/>
    <col min="14623" max="14624" width="6.140625" style="4" customWidth="1"/>
    <col min="14625" max="14625" width="1.7109375" style="4" customWidth="1"/>
    <col min="14626" max="14626" width="6" style="4" customWidth="1"/>
    <col min="14627" max="14628" width="5.28515625" style="4" customWidth="1"/>
    <col min="14629" max="14629" width="1.7109375" style="4" customWidth="1"/>
    <col min="14630" max="14632" width="5.28515625" style="4" customWidth="1"/>
    <col min="14633" max="14633" width="1.7109375" style="4" customWidth="1"/>
    <col min="14634" max="14636" width="5.28515625" style="4" customWidth="1"/>
    <col min="14637" max="14637" width="1.7109375" style="4" customWidth="1"/>
    <col min="14638" max="14640" width="5.28515625" style="4" customWidth="1"/>
    <col min="14641" max="14641" width="1.7109375" style="4" customWidth="1"/>
    <col min="14642" max="14644" width="5.28515625" style="4" customWidth="1"/>
    <col min="14645" max="14645" width="1.7109375" style="4" customWidth="1"/>
    <col min="14646" max="14648" width="5.28515625" style="4" customWidth="1"/>
    <col min="14649" max="14847" width="11.42578125" style="4"/>
    <col min="14848" max="14848" width="22.7109375" style="4" customWidth="1"/>
    <col min="14849" max="14849" width="7.28515625" style="4" customWidth="1"/>
    <col min="14850" max="14850" width="6.85546875" style="4" customWidth="1"/>
    <col min="14851" max="14851" width="6" style="4" bestFit="1" customWidth="1"/>
    <col min="14852" max="14852" width="1.7109375" style="4" customWidth="1"/>
    <col min="14853" max="14853" width="6" style="4" bestFit="1" customWidth="1"/>
    <col min="14854" max="14855" width="5.42578125" style="4" customWidth="1"/>
    <col min="14856" max="14856" width="1.7109375" style="4" customWidth="1"/>
    <col min="14857" max="14859" width="5.140625" style="4" customWidth="1"/>
    <col min="14860" max="14860" width="1.7109375" style="4" customWidth="1"/>
    <col min="14861" max="14863" width="4.7109375" style="4" customWidth="1"/>
    <col min="14864" max="14864" width="1.7109375" style="4" customWidth="1"/>
    <col min="14865" max="14867" width="4.7109375" style="4" customWidth="1"/>
    <col min="14868" max="14868" width="1.7109375" style="4" customWidth="1"/>
    <col min="14869" max="14871" width="4.7109375" style="4" customWidth="1"/>
    <col min="14872" max="14872" width="1.7109375" style="4" customWidth="1"/>
    <col min="14873" max="14873" width="4.85546875" style="4" bestFit="1" customWidth="1"/>
    <col min="14874" max="14874" width="4" style="4" customWidth="1"/>
    <col min="14875" max="14875" width="5" style="4" customWidth="1"/>
    <col min="14876" max="14876" width="11.42578125" style="4"/>
    <col min="14877" max="14877" width="12.42578125" style="4" customWidth="1"/>
    <col min="14878" max="14878" width="10.85546875" style="4" customWidth="1"/>
    <col min="14879" max="14880" width="6.140625" style="4" customWidth="1"/>
    <col min="14881" max="14881" width="1.7109375" style="4" customWidth="1"/>
    <col min="14882" max="14882" width="6" style="4" customWidth="1"/>
    <col min="14883" max="14884" width="5.28515625" style="4" customWidth="1"/>
    <col min="14885" max="14885" width="1.7109375" style="4" customWidth="1"/>
    <col min="14886" max="14888" width="5.28515625" style="4" customWidth="1"/>
    <col min="14889" max="14889" width="1.7109375" style="4" customWidth="1"/>
    <col min="14890" max="14892" width="5.28515625" style="4" customWidth="1"/>
    <col min="14893" max="14893" width="1.7109375" style="4" customWidth="1"/>
    <col min="14894" max="14896" width="5.28515625" style="4" customWidth="1"/>
    <col min="14897" max="14897" width="1.7109375" style="4" customWidth="1"/>
    <col min="14898" max="14900" width="5.28515625" style="4" customWidth="1"/>
    <col min="14901" max="14901" width="1.7109375" style="4" customWidth="1"/>
    <col min="14902" max="14904" width="5.28515625" style="4" customWidth="1"/>
    <col min="14905" max="15103" width="11.42578125" style="4"/>
    <col min="15104" max="15104" width="22.7109375" style="4" customWidth="1"/>
    <col min="15105" max="15105" width="7.28515625" style="4" customWidth="1"/>
    <col min="15106" max="15106" width="6.85546875" style="4" customWidth="1"/>
    <col min="15107" max="15107" width="6" style="4" bestFit="1" customWidth="1"/>
    <col min="15108" max="15108" width="1.7109375" style="4" customWidth="1"/>
    <col min="15109" max="15109" width="6" style="4" bestFit="1" customWidth="1"/>
    <col min="15110" max="15111" width="5.42578125" style="4" customWidth="1"/>
    <col min="15112" max="15112" width="1.7109375" style="4" customWidth="1"/>
    <col min="15113" max="15115" width="5.140625" style="4" customWidth="1"/>
    <col min="15116" max="15116" width="1.7109375" style="4" customWidth="1"/>
    <col min="15117" max="15119" width="4.7109375" style="4" customWidth="1"/>
    <col min="15120" max="15120" width="1.7109375" style="4" customWidth="1"/>
    <col min="15121" max="15123" width="4.7109375" style="4" customWidth="1"/>
    <col min="15124" max="15124" width="1.7109375" style="4" customWidth="1"/>
    <col min="15125" max="15127" width="4.7109375" style="4" customWidth="1"/>
    <col min="15128" max="15128" width="1.7109375" style="4" customWidth="1"/>
    <col min="15129" max="15129" width="4.85546875" style="4" bestFit="1" customWidth="1"/>
    <col min="15130" max="15130" width="4" style="4" customWidth="1"/>
    <col min="15131" max="15131" width="5" style="4" customWidth="1"/>
    <col min="15132" max="15132" width="11.42578125" style="4"/>
    <col min="15133" max="15133" width="12.42578125" style="4" customWidth="1"/>
    <col min="15134" max="15134" width="10.85546875" style="4" customWidth="1"/>
    <col min="15135" max="15136" width="6.140625" style="4" customWidth="1"/>
    <col min="15137" max="15137" width="1.7109375" style="4" customWidth="1"/>
    <col min="15138" max="15138" width="6" style="4" customWidth="1"/>
    <col min="15139" max="15140" width="5.28515625" style="4" customWidth="1"/>
    <col min="15141" max="15141" width="1.7109375" style="4" customWidth="1"/>
    <col min="15142" max="15144" width="5.28515625" style="4" customWidth="1"/>
    <col min="15145" max="15145" width="1.7109375" style="4" customWidth="1"/>
    <col min="15146" max="15148" width="5.28515625" style="4" customWidth="1"/>
    <col min="15149" max="15149" width="1.7109375" style="4" customWidth="1"/>
    <col min="15150" max="15152" width="5.28515625" style="4" customWidth="1"/>
    <col min="15153" max="15153" width="1.7109375" style="4" customWidth="1"/>
    <col min="15154" max="15156" width="5.28515625" style="4" customWidth="1"/>
    <col min="15157" max="15157" width="1.7109375" style="4" customWidth="1"/>
    <col min="15158" max="15160" width="5.28515625" style="4" customWidth="1"/>
    <col min="15161" max="15359" width="11.42578125" style="4"/>
    <col min="15360" max="15360" width="22.7109375" style="4" customWidth="1"/>
    <col min="15361" max="15361" width="7.28515625" style="4" customWidth="1"/>
    <col min="15362" max="15362" width="6.85546875" style="4" customWidth="1"/>
    <col min="15363" max="15363" width="6" style="4" bestFit="1" customWidth="1"/>
    <col min="15364" max="15364" width="1.7109375" style="4" customWidth="1"/>
    <col min="15365" max="15365" width="6" style="4" bestFit="1" customWidth="1"/>
    <col min="15366" max="15367" width="5.42578125" style="4" customWidth="1"/>
    <col min="15368" max="15368" width="1.7109375" style="4" customWidth="1"/>
    <col min="15369" max="15371" width="5.140625" style="4" customWidth="1"/>
    <col min="15372" max="15372" width="1.7109375" style="4" customWidth="1"/>
    <col min="15373" max="15375" width="4.7109375" style="4" customWidth="1"/>
    <col min="15376" max="15376" width="1.7109375" style="4" customWidth="1"/>
    <col min="15377" max="15379" width="4.7109375" style="4" customWidth="1"/>
    <col min="15380" max="15380" width="1.7109375" style="4" customWidth="1"/>
    <col min="15381" max="15383" width="4.7109375" style="4" customWidth="1"/>
    <col min="15384" max="15384" width="1.7109375" style="4" customWidth="1"/>
    <col min="15385" max="15385" width="4.85546875" style="4" bestFit="1" customWidth="1"/>
    <col min="15386" max="15386" width="4" style="4" customWidth="1"/>
    <col min="15387" max="15387" width="5" style="4" customWidth="1"/>
    <col min="15388" max="15388" width="11.42578125" style="4"/>
    <col min="15389" max="15389" width="12.42578125" style="4" customWidth="1"/>
    <col min="15390" max="15390" width="10.85546875" style="4" customWidth="1"/>
    <col min="15391" max="15392" width="6.140625" style="4" customWidth="1"/>
    <col min="15393" max="15393" width="1.7109375" style="4" customWidth="1"/>
    <col min="15394" max="15394" width="6" style="4" customWidth="1"/>
    <col min="15395" max="15396" width="5.28515625" style="4" customWidth="1"/>
    <col min="15397" max="15397" width="1.7109375" style="4" customWidth="1"/>
    <col min="15398" max="15400" width="5.28515625" style="4" customWidth="1"/>
    <col min="15401" max="15401" width="1.7109375" style="4" customWidth="1"/>
    <col min="15402" max="15404" width="5.28515625" style="4" customWidth="1"/>
    <col min="15405" max="15405" width="1.7109375" style="4" customWidth="1"/>
    <col min="15406" max="15408" width="5.28515625" style="4" customWidth="1"/>
    <col min="15409" max="15409" width="1.7109375" style="4" customWidth="1"/>
    <col min="15410" max="15412" width="5.28515625" style="4" customWidth="1"/>
    <col min="15413" max="15413" width="1.7109375" style="4" customWidth="1"/>
    <col min="15414" max="15416" width="5.28515625" style="4" customWidth="1"/>
    <col min="15417" max="15615" width="11.42578125" style="4"/>
    <col min="15616" max="15616" width="22.7109375" style="4" customWidth="1"/>
    <col min="15617" max="15617" width="7.28515625" style="4" customWidth="1"/>
    <col min="15618" max="15618" width="6.85546875" style="4" customWidth="1"/>
    <col min="15619" max="15619" width="6" style="4" bestFit="1" customWidth="1"/>
    <col min="15620" max="15620" width="1.7109375" style="4" customWidth="1"/>
    <col min="15621" max="15621" width="6" style="4" bestFit="1" customWidth="1"/>
    <col min="15622" max="15623" width="5.42578125" style="4" customWidth="1"/>
    <col min="15624" max="15624" width="1.7109375" style="4" customWidth="1"/>
    <col min="15625" max="15627" width="5.140625" style="4" customWidth="1"/>
    <col min="15628" max="15628" width="1.7109375" style="4" customWidth="1"/>
    <col min="15629" max="15631" width="4.7109375" style="4" customWidth="1"/>
    <col min="15632" max="15632" width="1.7109375" style="4" customWidth="1"/>
    <col min="15633" max="15635" width="4.7109375" style="4" customWidth="1"/>
    <col min="15636" max="15636" width="1.7109375" style="4" customWidth="1"/>
    <col min="15637" max="15639" width="4.7109375" style="4" customWidth="1"/>
    <col min="15640" max="15640" width="1.7109375" style="4" customWidth="1"/>
    <col min="15641" max="15641" width="4.85546875" style="4" bestFit="1" customWidth="1"/>
    <col min="15642" max="15642" width="4" style="4" customWidth="1"/>
    <col min="15643" max="15643" width="5" style="4" customWidth="1"/>
    <col min="15644" max="15644" width="11.42578125" style="4"/>
    <col min="15645" max="15645" width="12.42578125" style="4" customWidth="1"/>
    <col min="15646" max="15646" width="10.85546875" style="4" customWidth="1"/>
    <col min="15647" max="15648" width="6.140625" style="4" customWidth="1"/>
    <col min="15649" max="15649" width="1.7109375" style="4" customWidth="1"/>
    <col min="15650" max="15650" width="6" style="4" customWidth="1"/>
    <col min="15651" max="15652" width="5.28515625" style="4" customWidth="1"/>
    <col min="15653" max="15653" width="1.7109375" style="4" customWidth="1"/>
    <col min="15654" max="15656" width="5.28515625" style="4" customWidth="1"/>
    <col min="15657" max="15657" width="1.7109375" style="4" customWidth="1"/>
    <col min="15658" max="15660" width="5.28515625" style="4" customWidth="1"/>
    <col min="15661" max="15661" width="1.7109375" style="4" customWidth="1"/>
    <col min="15662" max="15664" width="5.28515625" style="4" customWidth="1"/>
    <col min="15665" max="15665" width="1.7109375" style="4" customWidth="1"/>
    <col min="15666" max="15668" width="5.28515625" style="4" customWidth="1"/>
    <col min="15669" max="15669" width="1.7109375" style="4" customWidth="1"/>
    <col min="15670" max="15672" width="5.28515625" style="4" customWidth="1"/>
    <col min="15673" max="15871" width="11.42578125" style="4"/>
    <col min="15872" max="15872" width="22.7109375" style="4" customWidth="1"/>
    <col min="15873" max="15873" width="7.28515625" style="4" customWidth="1"/>
    <col min="15874" max="15874" width="6.85546875" style="4" customWidth="1"/>
    <col min="15875" max="15875" width="6" style="4" bestFit="1" customWidth="1"/>
    <col min="15876" max="15876" width="1.7109375" style="4" customWidth="1"/>
    <col min="15877" max="15877" width="6" style="4" bestFit="1" customWidth="1"/>
    <col min="15878" max="15879" width="5.42578125" style="4" customWidth="1"/>
    <col min="15880" max="15880" width="1.7109375" style="4" customWidth="1"/>
    <col min="15881" max="15883" width="5.140625" style="4" customWidth="1"/>
    <col min="15884" max="15884" width="1.7109375" style="4" customWidth="1"/>
    <col min="15885" max="15887" width="4.7109375" style="4" customWidth="1"/>
    <col min="15888" max="15888" width="1.7109375" style="4" customWidth="1"/>
    <col min="15889" max="15891" width="4.7109375" style="4" customWidth="1"/>
    <col min="15892" max="15892" width="1.7109375" style="4" customWidth="1"/>
    <col min="15893" max="15895" width="4.7109375" style="4" customWidth="1"/>
    <col min="15896" max="15896" width="1.7109375" style="4" customWidth="1"/>
    <col min="15897" max="15897" width="4.85546875" style="4" bestFit="1" customWidth="1"/>
    <col min="15898" max="15898" width="4" style="4" customWidth="1"/>
    <col min="15899" max="15899" width="5" style="4" customWidth="1"/>
    <col min="15900" max="15900" width="11.42578125" style="4"/>
    <col min="15901" max="15901" width="12.42578125" style="4" customWidth="1"/>
    <col min="15902" max="15902" width="10.85546875" style="4" customWidth="1"/>
    <col min="15903" max="15904" width="6.140625" style="4" customWidth="1"/>
    <col min="15905" max="15905" width="1.7109375" style="4" customWidth="1"/>
    <col min="15906" max="15906" width="6" style="4" customWidth="1"/>
    <col min="15907" max="15908" width="5.28515625" style="4" customWidth="1"/>
    <col min="15909" max="15909" width="1.7109375" style="4" customWidth="1"/>
    <col min="15910" max="15912" width="5.28515625" style="4" customWidth="1"/>
    <col min="15913" max="15913" width="1.7109375" style="4" customWidth="1"/>
    <col min="15914" max="15916" width="5.28515625" style="4" customWidth="1"/>
    <col min="15917" max="15917" width="1.7109375" style="4" customWidth="1"/>
    <col min="15918" max="15920" width="5.28515625" style="4" customWidth="1"/>
    <col min="15921" max="15921" width="1.7109375" style="4" customWidth="1"/>
    <col min="15922" max="15924" width="5.28515625" style="4" customWidth="1"/>
    <col min="15925" max="15925" width="1.7109375" style="4" customWidth="1"/>
    <col min="15926" max="15928" width="5.28515625" style="4" customWidth="1"/>
    <col min="15929" max="16127" width="11.42578125" style="4"/>
    <col min="16128" max="16128" width="22.7109375" style="4" customWidth="1"/>
    <col min="16129" max="16129" width="7.28515625" style="4" customWidth="1"/>
    <col min="16130" max="16130" width="6.85546875" style="4" customWidth="1"/>
    <col min="16131" max="16131" width="6" style="4" bestFit="1" customWidth="1"/>
    <col min="16132" max="16132" width="1.7109375" style="4" customWidth="1"/>
    <col min="16133" max="16133" width="6" style="4" bestFit="1" customWidth="1"/>
    <col min="16134" max="16135" width="5.42578125" style="4" customWidth="1"/>
    <col min="16136" max="16136" width="1.7109375" style="4" customWidth="1"/>
    <col min="16137" max="16139" width="5.140625" style="4" customWidth="1"/>
    <col min="16140" max="16140" width="1.7109375" style="4" customWidth="1"/>
    <col min="16141" max="16143" width="4.7109375" style="4" customWidth="1"/>
    <col min="16144" max="16144" width="1.7109375" style="4" customWidth="1"/>
    <col min="16145" max="16147" width="4.7109375" style="4" customWidth="1"/>
    <col min="16148" max="16148" width="1.7109375" style="4" customWidth="1"/>
    <col min="16149" max="16151" width="4.7109375" style="4" customWidth="1"/>
    <col min="16152" max="16152" width="1.7109375" style="4" customWidth="1"/>
    <col min="16153" max="16153" width="4.85546875" style="4" bestFit="1" customWidth="1"/>
    <col min="16154" max="16154" width="4" style="4" customWidth="1"/>
    <col min="16155" max="16155" width="5" style="4" customWidth="1"/>
    <col min="16156" max="16156" width="11.42578125" style="4"/>
    <col min="16157" max="16157" width="12.42578125" style="4" customWidth="1"/>
    <col min="16158" max="16158" width="10.85546875" style="4" customWidth="1"/>
    <col min="16159" max="16160" width="6.140625" style="4" customWidth="1"/>
    <col min="16161" max="16161" width="1.7109375" style="4" customWidth="1"/>
    <col min="16162" max="16162" width="6" style="4" customWidth="1"/>
    <col min="16163" max="16164" width="5.28515625" style="4" customWidth="1"/>
    <col min="16165" max="16165" width="1.7109375" style="4" customWidth="1"/>
    <col min="16166" max="16168" width="5.28515625" style="4" customWidth="1"/>
    <col min="16169" max="16169" width="1.7109375" style="4" customWidth="1"/>
    <col min="16170" max="16172" width="5.28515625" style="4" customWidth="1"/>
    <col min="16173" max="16173" width="1.7109375" style="4" customWidth="1"/>
    <col min="16174" max="16176" width="5.28515625" style="4" customWidth="1"/>
    <col min="16177" max="16177" width="1.7109375" style="4" customWidth="1"/>
    <col min="16178" max="16180" width="5.28515625" style="4" customWidth="1"/>
    <col min="16181" max="16181" width="1.7109375" style="4" customWidth="1"/>
    <col min="16182" max="16184" width="5.28515625" style="4" customWidth="1"/>
    <col min="16185" max="16384" width="11.42578125" style="4"/>
  </cols>
  <sheetData>
    <row r="1" spans="1:61" s="37" customFormat="1" ht="14.25" customHeight="1" thickBot="1" x14ac:dyDescent="0.3">
      <c r="A1" s="327" t="s">
        <v>169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D1" s="124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G1" s="258" t="s">
        <v>232</v>
      </c>
    </row>
    <row r="2" spans="1:61" s="37" customFormat="1" ht="15" x14ac:dyDescent="0.25">
      <c r="A2" s="327" t="s">
        <v>200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D2" s="326" t="s">
        <v>95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61" s="37" customFormat="1" ht="15" x14ac:dyDescent="0.25">
      <c r="A3" s="327" t="s">
        <v>131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D3" s="326" t="s">
        <v>193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61" s="37" customFormat="1" ht="15" x14ac:dyDescent="0.25">
      <c r="A4" s="327" t="s">
        <v>130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61" s="37" customFormat="1" ht="15" x14ac:dyDescent="0.25">
      <c r="A5" s="327" t="s">
        <v>129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D5" s="326" t="s">
        <v>194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61" s="37" customFormat="1" ht="15.75" thickBot="1" x14ac:dyDescent="0.3">
      <c r="A6" s="42"/>
      <c r="B6" s="42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91"/>
      <c r="AD6" s="321" t="s">
        <v>172</v>
      </c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</row>
    <row r="7" spans="1:61" ht="13.5" thickBot="1" x14ac:dyDescent="0.3">
      <c r="A7" s="309" t="s">
        <v>128</v>
      </c>
      <c r="B7" s="311" t="s">
        <v>11</v>
      </c>
      <c r="C7" s="311"/>
      <c r="D7" s="311"/>
      <c r="E7" s="8"/>
      <c r="F7" s="311" t="s">
        <v>22</v>
      </c>
      <c r="G7" s="311"/>
      <c r="H7" s="311"/>
      <c r="I7" s="8"/>
      <c r="J7" s="311" t="s">
        <v>23</v>
      </c>
      <c r="K7" s="311"/>
      <c r="L7" s="311"/>
      <c r="M7" s="8"/>
      <c r="N7" s="311" t="s">
        <v>24</v>
      </c>
      <c r="O7" s="311"/>
      <c r="P7" s="311"/>
      <c r="Q7" s="8"/>
      <c r="R7" s="311" t="s">
        <v>25</v>
      </c>
      <c r="S7" s="311"/>
      <c r="T7" s="311"/>
      <c r="U7" s="8"/>
      <c r="V7" s="311" t="s">
        <v>26</v>
      </c>
      <c r="W7" s="311"/>
      <c r="X7" s="311"/>
      <c r="Y7" s="8"/>
      <c r="Z7" s="311" t="s">
        <v>27</v>
      </c>
      <c r="AA7" s="311"/>
      <c r="AB7" s="311"/>
      <c r="AC7" s="19"/>
      <c r="AD7" s="346" t="s">
        <v>128</v>
      </c>
      <c r="AE7" s="324" t="s">
        <v>11</v>
      </c>
      <c r="AF7" s="324"/>
      <c r="AG7" s="324"/>
      <c r="AH7" s="134"/>
      <c r="AI7" s="324" t="s">
        <v>22</v>
      </c>
      <c r="AJ7" s="324"/>
      <c r="AK7" s="324"/>
      <c r="AL7" s="134"/>
      <c r="AM7" s="324" t="s">
        <v>23</v>
      </c>
      <c r="AN7" s="324"/>
      <c r="AO7" s="324"/>
      <c r="AP7" s="134"/>
      <c r="AQ7" s="324" t="s">
        <v>24</v>
      </c>
      <c r="AR7" s="324"/>
      <c r="AS7" s="324"/>
      <c r="AT7" s="134"/>
      <c r="AU7" s="324" t="s">
        <v>25</v>
      </c>
      <c r="AV7" s="324"/>
      <c r="AW7" s="324"/>
      <c r="AX7" s="134"/>
      <c r="AY7" s="324" t="s">
        <v>26</v>
      </c>
      <c r="AZ7" s="324"/>
      <c r="BA7" s="324"/>
      <c r="BB7" s="200"/>
      <c r="BC7" s="324" t="s">
        <v>27</v>
      </c>
      <c r="BD7" s="324"/>
      <c r="BE7" s="324"/>
    </row>
    <row r="8" spans="1:61" ht="15.75" customHeight="1" thickBot="1" x14ac:dyDescent="0.3">
      <c r="A8" s="309"/>
      <c r="B8" s="235" t="s">
        <v>32</v>
      </c>
      <c r="C8" s="235" t="s">
        <v>33</v>
      </c>
      <c r="D8" s="235" t="s">
        <v>34</v>
      </c>
      <c r="E8" s="235"/>
      <c r="F8" s="235" t="s">
        <v>32</v>
      </c>
      <c r="G8" s="235" t="s">
        <v>33</v>
      </c>
      <c r="H8" s="235" t="s">
        <v>34</v>
      </c>
      <c r="I8" s="235"/>
      <c r="J8" s="235" t="s">
        <v>32</v>
      </c>
      <c r="K8" s="235" t="s">
        <v>33</v>
      </c>
      <c r="L8" s="235" t="s">
        <v>34</v>
      </c>
      <c r="M8" s="235"/>
      <c r="N8" s="235" t="s">
        <v>32</v>
      </c>
      <c r="O8" s="235" t="s">
        <v>33</v>
      </c>
      <c r="P8" s="235" t="s">
        <v>34</v>
      </c>
      <c r="Q8" s="235"/>
      <c r="R8" s="235" t="s">
        <v>32</v>
      </c>
      <c r="S8" s="235" t="s">
        <v>33</v>
      </c>
      <c r="T8" s="235" t="s">
        <v>34</v>
      </c>
      <c r="U8" s="235"/>
      <c r="V8" s="235" t="s">
        <v>32</v>
      </c>
      <c r="W8" s="235" t="s">
        <v>33</v>
      </c>
      <c r="X8" s="235" t="s">
        <v>34</v>
      </c>
      <c r="Y8" s="235"/>
      <c r="Z8" s="235" t="s">
        <v>32</v>
      </c>
      <c r="AA8" s="235" t="s">
        <v>33</v>
      </c>
      <c r="AB8" s="235" t="s">
        <v>34</v>
      </c>
      <c r="AC8" s="20"/>
      <c r="AD8" s="338"/>
      <c r="AE8" s="135" t="s">
        <v>32</v>
      </c>
      <c r="AF8" s="135" t="s">
        <v>33</v>
      </c>
      <c r="AG8" s="135" t="s">
        <v>34</v>
      </c>
      <c r="AH8" s="135"/>
      <c r="AI8" s="135" t="s">
        <v>32</v>
      </c>
      <c r="AJ8" s="135" t="s">
        <v>33</v>
      </c>
      <c r="AK8" s="135" t="s">
        <v>34</v>
      </c>
      <c r="AL8" s="135"/>
      <c r="AM8" s="135" t="s">
        <v>32</v>
      </c>
      <c r="AN8" s="135" t="s">
        <v>33</v>
      </c>
      <c r="AO8" s="135" t="s">
        <v>34</v>
      </c>
      <c r="AP8" s="135"/>
      <c r="AQ8" s="135" t="s">
        <v>32</v>
      </c>
      <c r="AR8" s="135" t="s">
        <v>33</v>
      </c>
      <c r="AS8" s="135" t="s">
        <v>34</v>
      </c>
      <c r="AT8" s="135"/>
      <c r="AU8" s="135" t="s">
        <v>32</v>
      </c>
      <c r="AV8" s="135" t="s">
        <v>33</v>
      </c>
      <c r="AW8" s="135" t="s">
        <v>34</v>
      </c>
      <c r="AX8" s="135"/>
      <c r="AY8" s="135" t="s">
        <v>32</v>
      </c>
      <c r="AZ8" s="135" t="s">
        <v>33</v>
      </c>
      <c r="BA8" s="135" t="s">
        <v>34</v>
      </c>
      <c r="BB8" s="135"/>
      <c r="BC8" s="135" t="s">
        <v>32</v>
      </c>
      <c r="BD8" s="135" t="s">
        <v>33</v>
      </c>
      <c r="BE8" s="135" t="s">
        <v>34</v>
      </c>
    </row>
    <row r="9" spans="1:61" s="72" customFormat="1" ht="13.5" x14ac:dyDescent="0.25">
      <c r="A9" s="329" t="s">
        <v>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102"/>
      <c r="AD9" s="345" t="s">
        <v>224</v>
      </c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345"/>
      <c r="AY9" s="345"/>
      <c r="AZ9" s="345"/>
      <c r="BA9" s="345"/>
      <c r="BB9" s="345"/>
      <c r="BC9" s="345"/>
      <c r="BD9" s="345"/>
      <c r="BE9" s="223"/>
    </row>
    <row r="10" spans="1:61" ht="4.5" customHeight="1" x14ac:dyDescent="0.25">
      <c r="F10" s="45"/>
      <c r="G10" s="45"/>
      <c r="H10" s="45"/>
      <c r="AD10" s="183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183"/>
    </row>
    <row r="11" spans="1:61" ht="15" customHeight="1" x14ac:dyDescent="0.25">
      <c r="A11" s="32" t="s">
        <v>11</v>
      </c>
      <c r="B11" s="79">
        <f t="shared" ref="B11:D13" si="0">+B16+B21</f>
        <v>116</v>
      </c>
      <c r="C11" s="79">
        <f t="shared" si="0"/>
        <v>67</v>
      </c>
      <c r="D11" s="79">
        <f t="shared" si="0"/>
        <v>49</v>
      </c>
      <c r="E11" s="79"/>
      <c r="F11" s="284">
        <f t="shared" ref="F11:H11" si="1">+F16+F21</f>
        <v>0</v>
      </c>
      <c r="G11" s="284">
        <f t="shared" si="1"/>
        <v>0</v>
      </c>
      <c r="H11" s="284">
        <f t="shared" si="1"/>
        <v>0</v>
      </c>
      <c r="I11" s="284"/>
      <c r="J11" s="284">
        <f t="shared" ref="J11:L11" si="2">+J16+J21</f>
        <v>0</v>
      </c>
      <c r="K11" s="284">
        <f t="shared" si="2"/>
        <v>0</v>
      </c>
      <c r="L11" s="284">
        <f t="shared" si="2"/>
        <v>0</v>
      </c>
      <c r="M11" s="284"/>
      <c r="N11" s="284">
        <f t="shared" ref="N11:P11" si="3">+N16+N21</f>
        <v>0</v>
      </c>
      <c r="O11" s="284">
        <f t="shared" si="3"/>
        <v>0</v>
      </c>
      <c r="P11" s="284">
        <f t="shared" si="3"/>
        <v>0</v>
      </c>
      <c r="Q11" s="79"/>
      <c r="R11" s="79">
        <f t="shared" ref="R11:T13" si="4">+R16+R21</f>
        <v>64</v>
      </c>
      <c r="S11" s="79">
        <f t="shared" si="4"/>
        <v>41</v>
      </c>
      <c r="T11" s="79">
        <f t="shared" si="4"/>
        <v>23</v>
      </c>
      <c r="U11" s="79"/>
      <c r="V11" s="79">
        <f t="shared" ref="V11:X13" si="5">+V16+V21</f>
        <v>33</v>
      </c>
      <c r="W11" s="79">
        <f t="shared" si="5"/>
        <v>16</v>
      </c>
      <c r="X11" s="79">
        <f t="shared" si="5"/>
        <v>17</v>
      </c>
      <c r="Y11" s="79"/>
      <c r="Z11" s="79">
        <f t="shared" ref="Z11:AB13" si="6">+Z16+Z21</f>
        <v>19</v>
      </c>
      <c r="AA11" s="79">
        <f t="shared" si="6"/>
        <v>10</v>
      </c>
      <c r="AB11" s="79">
        <f t="shared" si="6"/>
        <v>9</v>
      </c>
      <c r="AC11" s="23"/>
      <c r="AD11" s="225" t="s">
        <v>11</v>
      </c>
      <c r="AE11" s="188">
        <f>+AE12+AE14</f>
        <v>13363</v>
      </c>
      <c r="AF11" s="188">
        <f>+AF12+AF14</f>
        <v>5135</v>
      </c>
      <c r="AG11" s="188">
        <f>+AG12+AG14</f>
        <v>8228</v>
      </c>
      <c r="AH11" s="188"/>
      <c r="AI11" s="188">
        <f>+AI12+AI14</f>
        <v>0</v>
      </c>
      <c r="AJ11" s="188">
        <f>+AJ12+AJ14</f>
        <v>0</v>
      </c>
      <c r="AK11" s="144">
        <f>+AI11-AJ11</f>
        <v>0</v>
      </c>
      <c r="AL11" s="188"/>
      <c r="AM11" s="188">
        <f>+AM12+AM14</f>
        <v>0</v>
      </c>
      <c r="AN11" s="188">
        <f>+AN12+AN14</f>
        <v>0</v>
      </c>
      <c r="AO11" s="144">
        <f>+AM11-AN11</f>
        <v>0</v>
      </c>
      <c r="AP11" s="188"/>
      <c r="AQ11" s="188">
        <f>+AQ12+AQ14</f>
        <v>0</v>
      </c>
      <c r="AR11" s="188">
        <f>+AR12+AR14</f>
        <v>0</v>
      </c>
      <c r="AS11" s="144">
        <f>+AQ11-AR11</f>
        <v>0</v>
      </c>
      <c r="AT11" s="188"/>
      <c r="AU11" s="188">
        <f>+AU12+AU14</f>
        <v>6727</v>
      </c>
      <c r="AV11" s="188">
        <f>+AV12+AV14</f>
        <v>2693</v>
      </c>
      <c r="AW11" s="144">
        <f>+AU11-AV11</f>
        <v>4034</v>
      </c>
      <c r="AX11" s="188"/>
      <c r="AY11" s="188">
        <f>+AY12+AY14</f>
        <v>3662</v>
      </c>
      <c r="AZ11" s="188">
        <f>+AZ12+AZ14</f>
        <v>1403</v>
      </c>
      <c r="BA11" s="144">
        <f>+AY11-AZ11</f>
        <v>2259</v>
      </c>
      <c r="BB11" s="188"/>
      <c r="BC11" s="188">
        <f>+BC12+BC14</f>
        <v>2974</v>
      </c>
      <c r="BD11" s="188">
        <f>+BD12+BD14</f>
        <v>1039</v>
      </c>
      <c r="BE11" s="144">
        <f>+BC11-BD11</f>
        <v>1935</v>
      </c>
      <c r="BF11" s="47"/>
      <c r="BG11" s="47"/>
      <c r="BH11" s="47"/>
      <c r="BI11" s="47"/>
    </row>
    <row r="12" spans="1:61" ht="15" customHeight="1" x14ac:dyDescent="0.25">
      <c r="A12" s="93" t="s">
        <v>35</v>
      </c>
      <c r="B12" s="23">
        <f t="shared" si="0"/>
        <v>108</v>
      </c>
      <c r="C12" s="23">
        <f t="shared" si="0"/>
        <v>63</v>
      </c>
      <c r="D12" s="23">
        <f t="shared" si="0"/>
        <v>45</v>
      </c>
      <c r="E12" s="23"/>
      <c r="F12" s="84">
        <f t="shared" ref="F12:H12" si="7">+F17+F22</f>
        <v>0</v>
      </c>
      <c r="G12" s="84">
        <f t="shared" si="7"/>
        <v>0</v>
      </c>
      <c r="H12" s="84">
        <f t="shared" si="7"/>
        <v>0</v>
      </c>
      <c r="I12" s="84"/>
      <c r="J12" s="84">
        <f t="shared" ref="J12:L12" si="8">+J17+J22</f>
        <v>0</v>
      </c>
      <c r="K12" s="84">
        <f t="shared" si="8"/>
        <v>0</v>
      </c>
      <c r="L12" s="84">
        <f t="shared" si="8"/>
        <v>0</v>
      </c>
      <c r="M12" s="84"/>
      <c r="N12" s="84">
        <f t="shared" ref="N12:P12" si="9">+N17+N22</f>
        <v>0</v>
      </c>
      <c r="O12" s="84">
        <f t="shared" si="9"/>
        <v>0</v>
      </c>
      <c r="P12" s="84">
        <f t="shared" si="9"/>
        <v>0</v>
      </c>
      <c r="Q12" s="23"/>
      <c r="R12" s="23">
        <f t="shared" si="4"/>
        <v>62</v>
      </c>
      <c r="S12" s="23">
        <f t="shared" si="4"/>
        <v>39</v>
      </c>
      <c r="T12" s="23">
        <f t="shared" si="4"/>
        <v>23</v>
      </c>
      <c r="U12" s="23"/>
      <c r="V12" s="23">
        <f t="shared" si="5"/>
        <v>27</v>
      </c>
      <c r="W12" s="23">
        <f t="shared" si="5"/>
        <v>14</v>
      </c>
      <c r="X12" s="23">
        <f t="shared" si="5"/>
        <v>13</v>
      </c>
      <c r="Y12" s="23"/>
      <c r="Z12" s="23">
        <f t="shared" si="6"/>
        <v>19</v>
      </c>
      <c r="AA12" s="23">
        <f t="shared" si="6"/>
        <v>10</v>
      </c>
      <c r="AB12" s="23">
        <f t="shared" si="6"/>
        <v>9</v>
      </c>
      <c r="AC12" s="23"/>
      <c r="AD12" s="148" t="s">
        <v>36</v>
      </c>
      <c r="AE12" s="188">
        <f>+AE17+AE22</f>
        <v>12724</v>
      </c>
      <c r="AF12" s="188">
        <f>+AF17+AF22</f>
        <v>4790</v>
      </c>
      <c r="AG12" s="188">
        <f>+AG17+AG22</f>
        <v>7934</v>
      </c>
      <c r="AH12" s="188"/>
      <c r="AI12" s="188">
        <f>+AI17+AI22</f>
        <v>0</v>
      </c>
      <c r="AJ12" s="188">
        <f>+AJ17+AJ22</f>
        <v>0</v>
      </c>
      <c r="AK12" s="144">
        <f>+AI12-AJ12</f>
        <v>0</v>
      </c>
      <c r="AL12" s="188"/>
      <c r="AM12" s="188">
        <f>+AM17+AM22</f>
        <v>0</v>
      </c>
      <c r="AN12" s="188">
        <f>+AN17+AN22</f>
        <v>0</v>
      </c>
      <c r="AO12" s="144">
        <f>+AM12-AN12</f>
        <v>0</v>
      </c>
      <c r="AP12" s="188"/>
      <c r="AQ12" s="188">
        <f>+AQ17+AQ22</f>
        <v>0</v>
      </c>
      <c r="AR12" s="188">
        <f>+AR17+AR22</f>
        <v>0</v>
      </c>
      <c r="AS12" s="144">
        <f>+AQ12-AR12</f>
        <v>0</v>
      </c>
      <c r="AT12" s="188"/>
      <c r="AU12" s="188">
        <f>+AU17+AU22</f>
        <v>6451</v>
      </c>
      <c r="AV12" s="188">
        <f>+AV17+AV22</f>
        <v>2539</v>
      </c>
      <c r="AW12" s="144">
        <f>+AU12-AV12</f>
        <v>3912</v>
      </c>
      <c r="AX12" s="188"/>
      <c r="AY12" s="188">
        <f>+AY17+AY22</f>
        <v>3481</v>
      </c>
      <c r="AZ12" s="188">
        <f>+AZ17+AZ22</f>
        <v>1305</v>
      </c>
      <c r="BA12" s="144">
        <f>+AY12-AZ12</f>
        <v>2176</v>
      </c>
      <c r="BB12" s="188"/>
      <c r="BC12" s="188">
        <f>+BC17+BC22</f>
        <v>2792</v>
      </c>
      <c r="BD12" s="188">
        <f>+BD17+BD22</f>
        <v>946</v>
      </c>
      <c r="BE12" s="144">
        <f>+BC12-BD12</f>
        <v>1846</v>
      </c>
      <c r="BF12" s="47"/>
      <c r="BG12" s="47"/>
      <c r="BH12" s="47"/>
      <c r="BI12" s="47"/>
    </row>
    <row r="13" spans="1:61" ht="15" customHeight="1" x14ac:dyDescent="0.25">
      <c r="A13" s="93" t="s">
        <v>37</v>
      </c>
      <c r="B13" s="84">
        <f t="shared" si="0"/>
        <v>0</v>
      </c>
      <c r="C13" s="84">
        <f t="shared" si="0"/>
        <v>0</v>
      </c>
      <c r="D13" s="84">
        <f t="shared" si="0"/>
        <v>0</v>
      </c>
      <c r="E13" s="23"/>
      <c r="F13" s="84">
        <f t="shared" ref="F13:H13" si="10">+F18+F23</f>
        <v>0</v>
      </c>
      <c r="G13" s="84">
        <f t="shared" si="10"/>
        <v>0</v>
      </c>
      <c r="H13" s="84">
        <f t="shared" si="10"/>
        <v>0</v>
      </c>
      <c r="I13" s="84"/>
      <c r="J13" s="84">
        <f t="shared" ref="J13:L13" si="11">+J18+J23</f>
        <v>0</v>
      </c>
      <c r="K13" s="84">
        <f t="shared" si="11"/>
        <v>0</v>
      </c>
      <c r="L13" s="84">
        <f t="shared" si="11"/>
        <v>0</v>
      </c>
      <c r="M13" s="84"/>
      <c r="N13" s="84">
        <f t="shared" ref="N13:P13" si="12">+N18+N23</f>
        <v>0</v>
      </c>
      <c r="O13" s="84">
        <f t="shared" si="12"/>
        <v>0</v>
      </c>
      <c r="P13" s="84">
        <f t="shared" si="12"/>
        <v>0</v>
      </c>
      <c r="Q13" s="23"/>
      <c r="R13" s="84">
        <f t="shared" si="4"/>
        <v>0</v>
      </c>
      <c r="S13" s="84">
        <f t="shared" si="4"/>
        <v>0</v>
      </c>
      <c r="T13" s="84">
        <f t="shared" si="4"/>
        <v>0</v>
      </c>
      <c r="U13" s="84"/>
      <c r="V13" s="84">
        <f t="shared" si="5"/>
        <v>0</v>
      </c>
      <c r="W13" s="84">
        <f t="shared" si="5"/>
        <v>0</v>
      </c>
      <c r="X13" s="84">
        <f t="shared" si="5"/>
        <v>0</v>
      </c>
      <c r="Y13" s="84"/>
      <c r="Z13" s="84">
        <f t="shared" si="6"/>
        <v>0</v>
      </c>
      <c r="AA13" s="84">
        <f t="shared" si="6"/>
        <v>0</v>
      </c>
      <c r="AB13" s="84">
        <f t="shared" si="6"/>
        <v>0</v>
      </c>
      <c r="AC13" s="23"/>
      <c r="AD13" s="148" t="s">
        <v>37</v>
      </c>
      <c r="AE13" s="188"/>
      <c r="AF13" s="188"/>
      <c r="AG13" s="188"/>
      <c r="AH13" s="188"/>
      <c r="AI13" s="188"/>
      <c r="AJ13" s="188"/>
      <c r="AK13" s="144"/>
      <c r="AL13" s="188"/>
      <c r="AM13" s="188"/>
      <c r="AN13" s="188"/>
      <c r="AO13" s="144"/>
      <c r="AP13" s="188"/>
      <c r="AQ13" s="188"/>
      <c r="AR13" s="188"/>
      <c r="AS13" s="144"/>
      <c r="AT13" s="188"/>
      <c r="AU13" s="188"/>
      <c r="AV13" s="188"/>
      <c r="AW13" s="144"/>
      <c r="AX13" s="188"/>
      <c r="AY13" s="188"/>
      <c r="AZ13" s="188"/>
      <c r="BA13" s="144"/>
      <c r="BB13" s="188"/>
      <c r="BC13" s="188"/>
      <c r="BD13" s="188"/>
      <c r="BE13" s="144"/>
      <c r="BF13" s="47"/>
      <c r="BG13" s="47"/>
      <c r="BH13" s="47"/>
      <c r="BI13" s="47"/>
    </row>
    <row r="14" spans="1:61" ht="15" customHeight="1" x14ac:dyDescent="0.25">
      <c r="A14" s="94" t="s">
        <v>143</v>
      </c>
      <c r="B14" s="23">
        <f>+B19</f>
        <v>8</v>
      </c>
      <c r="C14" s="23">
        <f>+C19</f>
        <v>4</v>
      </c>
      <c r="D14" s="23">
        <f>+D19</f>
        <v>4</v>
      </c>
      <c r="E14" s="23"/>
      <c r="F14" s="84">
        <f>+F19</f>
        <v>0</v>
      </c>
      <c r="G14" s="84">
        <f>+G19</f>
        <v>0</v>
      </c>
      <c r="H14" s="84">
        <f>+H19</f>
        <v>0</v>
      </c>
      <c r="I14" s="84"/>
      <c r="J14" s="84">
        <f>+J19</f>
        <v>0</v>
      </c>
      <c r="K14" s="84">
        <f>+K19</f>
        <v>0</v>
      </c>
      <c r="L14" s="84">
        <f>+L19</f>
        <v>0</v>
      </c>
      <c r="M14" s="84"/>
      <c r="N14" s="84">
        <f>+N19</f>
        <v>0</v>
      </c>
      <c r="O14" s="84">
        <f>+O19</f>
        <v>0</v>
      </c>
      <c r="P14" s="84">
        <f>+P19</f>
        <v>0</v>
      </c>
      <c r="Q14" s="23"/>
      <c r="R14" s="23">
        <f>+R19</f>
        <v>2</v>
      </c>
      <c r="S14" s="23">
        <f>+S19</f>
        <v>2</v>
      </c>
      <c r="T14" s="23">
        <f>+T19</f>
        <v>0</v>
      </c>
      <c r="U14" s="23"/>
      <c r="V14" s="23">
        <f>+V19</f>
        <v>6</v>
      </c>
      <c r="W14" s="23">
        <f>+W19</f>
        <v>2</v>
      </c>
      <c r="X14" s="23">
        <f>+X19</f>
        <v>4</v>
      </c>
      <c r="Y14" s="23"/>
      <c r="Z14" s="84">
        <f>+Z19</f>
        <v>0</v>
      </c>
      <c r="AA14" s="84">
        <f>+AA19</f>
        <v>0</v>
      </c>
      <c r="AB14" s="84">
        <f>+AB19</f>
        <v>0</v>
      </c>
      <c r="AC14" s="23"/>
      <c r="AD14" s="148" t="s">
        <v>143</v>
      </c>
      <c r="AE14" s="188">
        <f>+AE19</f>
        <v>639</v>
      </c>
      <c r="AF14" s="188">
        <f>+AF19</f>
        <v>345</v>
      </c>
      <c r="AG14" s="188">
        <f>+AG19</f>
        <v>294</v>
      </c>
      <c r="AH14" s="188"/>
      <c r="AI14" s="188">
        <f>+AI19</f>
        <v>0</v>
      </c>
      <c r="AJ14" s="188">
        <f>+AJ19</f>
        <v>0</v>
      </c>
      <c r="AK14" s="144">
        <f>+AI14-AJ14</f>
        <v>0</v>
      </c>
      <c r="AL14" s="188"/>
      <c r="AM14" s="188">
        <f>+AM19</f>
        <v>0</v>
      </c>
      <c r="AN14" s="188">
        <f>+AN19</f>
        <v>0</v>
      </c>
      <c r="AO14" s="144">
        <f>+AM14-AN14</f>
        <v>0</v>
      </c>
      <c r="AP14" s="188"/>
      <c r="AQ14" s="188">
        <f>+AQ19</f>
        <v>0</v>
      </c>
      <c r="AR14" s="188">
        <f>+AR19</f>
        <v>0</v>
      </c>
      <c r="AS14" s="144">
        <f>+AQ14-AR14</f>
        <v>0</v>
      </c>
      <c r="AT14" s="188"/>
      <c r="AU14" s="188">
        <f>+AU19</f>
        <v>276</v>
      </c>
      <c r="AV14" s="188">
        <f>+AV19</f>
        <v>154</v>
      </c>
      <c r="AW14" s="144">
        <f>+AU14-AV14</f>
        <v>122</v>
      </c>
      <c r="AX14" s="188"/>
      <c r="AY14" s="188">
        <f>+AY19</f>
        <v>181</v>
      </c>
      <c r="AZ14" s="188">
        <f>+AZ19</f>
        <v>98</v>
      </c>
      <c r="BA14" s="144">
        <f>+AY14-AZ14</f>
        <v>83</v>
      </c>
      <c r="BB14" s="188"/>
      <c r="BC14" s="188">
        <f>+BC19</f>
        <v>182</v>
      </c>
      <c r="BD14" s="188">
        <f>+BD19</f>
        <v>93</v>
      </c>
      <c r="BE14" s="144">
        <f>+BC14-BD14</f>
        <v>89</v>
      </c>
      <c r="BF14" s="47"/>
      <c r="BG14" s="47"/>
      <c r="BH14" s="47"/>
      <c r="BI14" s="47"/>
    </row>
    <row r="15" spans="1:61" ht="8.25" customHeight="1" x14ac:dyDescent="0.25">
      <c r="A15" s="8"/>
      <c r="B15" s="23"/>
      <c r="C15" s="23"/>
      <c r="D15" s="23"/>
      <c r="E15" s="23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14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47"/>
      <c r="BG15" s="47"/>
      <c r="BH15" s="47"/>
      <c r="BI15" s="47"/>
    </row>
    <row r="16" spans="1:61" ht="15" customHeight="1" x14ac:dyDescent="0.25">
      <c r="A16" s="8" t="s">
        <v>39</v>
      </c>
      <c r="B16" s="73">
        <f>SUM(B17:B19)</f>
        <v>104</v>
      </c>
      <c r="C16" s="73">
        <f t="shared" ref="C16:D16" si="13">SUM(C17:C19)</f>
        <v>61</v>
      </c>
      <c r="D16" s="73">
        <f t="shared" si="13"/>
        <v>43</v>
      </c>
      <c r="E16" s="73"/>
      <c r="F16" s="285">
        <f>SUM(F17:F19)</f>
        <v>0</v>
      </c>
      <c r="G16" s="285">
        <f t="shared" ref="G16:H16" si="14">SUM(G17:G19)</f>
        <v>0</v>
      </c>
      <c r="H16" s="285">
        <f t="shared" si="14"/>
        <v>0</v>
      </c>
      <c r="I16" s="292"/>
      <c r="J16" s="285">
        <f>SUM(J17:J19)</f>
        <v>0</v>
      </c>
      <c r="K16" s="285">
        <f t="shared" ref="K16:L16" si="15">SUM(K17:K19)</f>
        <v>0</v>
      </c>
      <c r="L16" s="285">
        <f t="shared" si="15"/>
        <v>0</v>
      </c>
      <c r="M16" s="292"/>
      <c r="N16" s="285">
        <f>SUM(N17:N19)</f>
        <v>0</v>
      </c>
      <c r="O16" s="285">
        <f t="shared" ref="O16:P16" si="16">SUM(O17:O19)</f>
        <v>0</v>
      </c>
      <c r="P16" s="285">
        <f t="shared" si="16"/>
        <v>0</v>
      </c>
      <c r="Q16" s="113"/>
      <c r="R16" s="73">
        <f>SUM(R17:R19)</f>
        <v>63</v>
      </c>
      <c r="S16" s="73">
        <f t="shared" ref="S16:T16" si="17">SUM(S17:S19)</f>
        <v>40</v>
      </c>
      <c r="T16" s="73">
        <f t="shared" si="17"/>
        <v>23</v>
      </c>
      <c r="U16" s="113"/>
      <c r="V16" s="73">
        <f>SUM(V17:V19)</f>
        <v>27</v>
      </c>
      <c r="W16" s="73">
        <f t="shared" ref="W16:X16" si="18">SUM(W17:W19)</f>
        <v>12</v>
      </c>
      <c r="X16" s="73">
        <f t="shared" si="18"/>
        <v>15</v>
      </c>
      <c r="Y16" s="113"/>
      <c r="Z16" s="73">
        <f>SUM(Z17:Z19)</f>
        <v>14</v>
      </c>
      <c r="AA16" s="73">
        <f t="shared" ref="AA16:AB16" si="19">SUM(AA17:AA19)</f>
        <v>9</v>
      </c>
      <c r="AB16" s="73">
        <f t="shared" si="19"/>
        <v>5</v>
      </c>
      <c r="AC16" s="23"/>
      <c r="AD16" s="225" t="s">
        <v>39</v>
      </c>
      <c r="AE16" s="188">
        <f>+AI16+AM16+AQ16+AU16+AY16+BC16</f>
        <v>9550</v>
      </c>
      <c r="AF16" s="188">
        <f>+AJ16+AN16+AR16+AV16+AZ16+BD16</f>
        <v>3733</v>
      </c>
      <c r="AG16" s="188">
        <f>+AE16-AF16</f>
        <v>5817</v>
      </c>
      <c r="AH16" s="188"/>
      <c r="AI16" s="144">
        <f>+AI19</f>
        <v>0</v>
      </c>
      <c r="AJ16" s="144">
        <f>+AJ19</f>
        <v>0</v>
      </c>
      <c r="AK16" s="144">
        <f>+AI16-AJ16</f>
        <v>0</v>
      </c>
      <c r="AL16" s="144"/>
      <c r="AM16" s="144">
        <f>+AM19</f>
        <v>0</v>
      </c>
      <c r="AN16" s="144">
        <f>+AN19</f>
        <v>0</v>
      </c>
      <c r="AO16" s="144">
        <f>+AM16-AN16</f>
        <v>0</v>
      </c>
      <c r="AP16" s="144"/>
      <c r="AQ16" s="144">
        <f>+AQ19</f>
        <v>0</v>
      </c>
      <c r="AR16" s="144">
        <f>+AR19</f>
        <v>0</v>
      </c>
      <c r="AS16" s="144">
        <f>+AQ16-AR16</f>
        <v>0</v>
      </c>
      <c r="AT16" s="144"/>
      <c r="AU16" s="144">
        <f>AU17+AU19</f>
        <v>4749</v>
      </c>
      <c r="AV16" s="144">
        <f>AV17+AV19</f>
        <v>1895</v>
      </c>
      <c r="AW16" s="144">
        <f>+AU16-AV16</f>
        <v>2854</v>
      </c>
      <c r="AX16" s="144"/>
      <c r="AY16" s="144">
        <f>AY17+AY19</f>
        <v>2648</v>
      </c>
      <c r="AZ16" s="144">
        <f>AZ17+AZ19</f>
        <v>1053</v>
      </c>
      <c r="BA16" s="144">
        <f>+AY16-AZ16</f>
        <v>1595</v>
      </c>
      <c r="BB16" s="144"/>
      <c r="BC16" s="144">
        <f>BC17+BC19</f>
        <v>2153</v>
      </c>
      <c r="BD16" s="144">
        <f>BD17+BD19</f>
        <v>785</v>
      </c>
      <c r="BE16" s="144">
        <f>+BC16-BD16</f>
        <v>1368</v>
      </c>
      <c r="BF16" s="30"/>
      <c r="BG16" s="30"/>
      <c r="BH16" s="30"/>
      <c r="BI16" s="47"/>
    </row>
    <row r="17" spans="1:61" ht="15" customHeight="1" x14ac:dyDescent="0.25">
      <c r="A17" s="93" t="s">
        <v>35</v>
      </c>
      <c r="B17" s="28">
        <v>96</v>
      </c>
      <c r="C17" s="28">
        <v>57</v>
      </c>
      <c r="D17" s="28">
        <v>39</v>
      </c>
      <c r="E17" s="28"/>
      <c r="F17" s="276">
        <v>0</v>
      </c>
      <c r="G17" s="276">
        <v>0</v>
      </c>
      <c r="H17" s="276">
        <f t="shared" ref="H17:H19" si="20">+F17-G17</f>
        <v>0</v>
      </c>
      <c r="I17" s="276"/>
      <c r="J17" s="276">
        <v>0</v>
      </c>
      <c r="K17" s="276">
        <v>0</v>
      </c>
      <c r="L17" s="276">
        <f t="shared" ref="L17:L19" si="21">+J17-K17</f>
        <v>0</v>
      </c>
      <c r="M17" s="276"/>
      <c r="N17" s="276">
        <v>0</v>
      </c>
      <c r="O17" s="276">
        <v>0</v>
      </c>
      <c r="P17" s="276">
        <f t="shared" ref="P17:P19" si="22">+N17-O17</f>
        <v>0</v>
      </c>
      <c r="Q17" s="28"/>
      <c r="R17" s="28">
        <v>61</v>
      </c>
      <c r="S17" s="28">
        <v>38</v>
      </c>
      <c r="T17" s="28">
        <f t="shared" ref="T17:T19" si="23">+R17-S17</f>
        <v>23</v>
      </c>
      <c r="U17" s="28"/>
      <c r="V17" s="28">
        <v>21</v>
      </c>
      <c r="W17" s="28">
        <v>10</v>
      </c>
      <c r="X17" s="28">
        <f t="shared" ref="X17:X19" si="24">+V17-W17</f>
        <v>11</v>
      </c>
      <c r="Y17" s="28"/>
      <c r="Z17" s="28">
        <v>14</v>
      </c>
      <c r="AA17" s="28">
        <v>9</v>
      </c>
      <c r="AB17" s="28">
        <f t="shared" ref="AB17:AB19" si="25">+Z17-AA17</f>
        <v>5</v>
      </c>
      <c r="AC17" s="28"/>
      <c r="AD17" s="148" t="s">
        <v>36</v>
      </c>
      <c r="AE17" s="202">
        <v>8911</v>
      </c>
      <c r="AF17" s="202">
        <v>3388</v>
      </c>
      <c r="AG17" s="202">
        <v>5523</v>
      </c>
      <c r="AH17" s="202"/>
      <c r="AI17" s="202">
        <v>0</v>
      </c>
      <c r="AJ17" s="202">
        <v>0</v>
      </c>
      <c r="AK17" s="144">
        <f>+AI17-AJ17</f>
        <v>0</v>
      </c>
      <c r="AL17" s="202"/>
      <c r="AM17" s="202">
        <v>0</v>
      </c>
      <c r="AN17" s="202">
        <v>0</v>
      </c>
      <c r="AO17" s="144">
        <f>+AM17-AN17</f>
        <v>0</v>
      </c>
      <c r="AP17" s="202"/>
      <c r="AQ17" s="202">
        <v>0</v>
      </c>
      <c r="AR17" s="202">
        <v>0</v>
      </c>
      <c r="AS17" s="144">
        <f>+AQ17-AR17</f>
        <v>0</v>
      </c>
      <c r="AT17" s="202"/>
      <c r="AU17" s="202">
        <v>4473</v>
      </c>
      <c r="AV17" s="202">
        <v>1741</v>
      </c>
      <c r="AW17" s="144">
        <f>+AU17-AV17</f>
        <v>2732</v>
      </c>
      <c r="AX17" s="202"/>
      <c r="AY17" s="202">
        <v>2467</v>
      </c>
      <c r="AZ17" s="202">
        <v>955</v>
      </c>
      <c r="BA17" s="144">
        <f>+AY17-AZ17</f>
        <v>1512</v>
      </c>
      <c r="BB17" s="202"/>
      <c r="BC17" s="202">
        <v>1971</v>
      </c>
      <c r="BD17" s="202">
        <v>692</v>
      </c>
      <c r="BE17" s="144">
        <f>+BC17-BD17</f>
        <v>1279</v>
      </c>
      <c r="BF17" s="30"/>
      <c r="BG17" s="30"/>
      <c r="BH17" s="30"/>
      <c r="BI17" s="47"/>
    </row>
    <row r="18" spans="1:61" ht="15" customHeight="1" x14ac:dyDescent="0.25">
      <c r="A18" s="93" t="s">
        <v>37</v>
      </c>
      <c r="B18" s="276">
        <v>0</v>
      </c>
      <c r="C18" s="276">
        <v>0</v>
      </c>
      <c r="D18" s="276">
        <v>0</v>
      </c>
      <c r="E18" s="28"/>
      <c r="F18" s="276">
        <v>0</v>
      </c>
      <c r="G18" s="276">
        <v>0</v>
      </c>
      <c r="H18" s="276">
        <f t="shared" si="20"/>
        <v>0</v>
      </c>
      <c r="I18" s="276"/>
      <c r="J18" s="276">
        <v>0</v>
      </c>
      <c r="K18" s="276">
        <v>0</v>
      </c>
      <c r="L18" s="276">
        <f t="shared" si="21"/>
        <v>0</v>
      </c>
      <c r="M18" s="276"/>
      <c r="N18" s="276">
        <v>0</v>
      </c>
      <c r="O18" s="276">
        <v>0</v>
      </c>
      <c r="P18" s="276">
        <f t="shared" si="22"/>
        <v>0</v>
      </c>
      <c r="Q18" s="28"/>
      <c r="R18" s="276">
        <v>0</v>
      </c>
      <c r="S18" s="276">
        <v>0</v>
      </c>
      <c r="T18" s="276">
        <f t="shared" si="23"/>
        <v>0</v>
      </c>
      <c r="U18" s="276"/>
      <c r="V18" s="276">
        <v>0</v>
      </c>
      <c r="W18" s="276">
        <v>0</v>
      </c>
      <c r="X18" s="276">
        <f t="shared" si="24"/>
        <v>0</v>
      </c>
      <c r="Y18" s="276"/>
      <c r="Z18" s="276">
        <v>0</v>
      </c>
      <c r="AA18" s="276">
        <v>0</v>
      </c>
      <c r="AB18" s="276">
        <f t="shared" si="25"/>
        <v>0</v>
      </c>
      <c r="AC18" s="276"/>
      <c r="AD18" s="148" t="s">
        <v>37</v>
      </c>
      <c r="AE18" s="202"/>
      <c r="AF18" s="202"/>
      <c r="AG18" s="202"/>
      <c r="AH18" s="202"/>
      <c r="AI18" s="202"/>
      <c r="AJ18" s="202"/>
      <c r="AK18" s="144"/>
      <c r="AL18" s="202"/>
      <c r="AM18" s="202"/>
      <c r="AN18" s="202"/>
      <c r="AO18" s="144"/>
      <c r="AP18" s="202"/>
      <c r="AQ18" s="202"/>
      <c r="AR18" s="202"/>
      <c r="AS18" s="144"/>
      <c r="AT18" s="202"/>
      <c r="AU18" s="202"/>
      <c r="AV18" s="202"/>
      <c r="AW18" s="144"/>
      <c r="AX18" s="202"/>
      <c r="AY18" s="202"/>
      <c r="AZ18" s="202"/>
      <c r="BA18" s="144"/>
      <c r="BB18" s="202"/>
      <c r="BC18" s="202"/>
      <c r="BD18" s="202"/>
      <c r="BE18" s="144"/>
      <c r="BF18" s="30"/>
      <c r="BG18" s="30"/>
      <c r="BH18" s="30"/>
      <c r="BI18" s="47"/>
    </row>
    <row r="19" spans="1:61" ht="15" customHeight="1" x14ac:dyDescent="0.25">
      <c r="A19" s="94" t="s">
        <v>143</v>
      </c>
      <c r="B19" s="28">
        <v>8</v>
      </c>
      <c r="C19" s="28">
        <v>4</v>
      </c>
      <c r="D19" s="28">
        <v>4</v>
      </c>
      <c r="E19" s="28"/>
      <c r="F19" s="276">
        <v>0</v>
      </c>
      <c r="G19" s="276">
        <v>0</v>
      </c>
      <c r="H19" s="276">
        <f t="shared" si="20"/>
        <v>0</v>
      </c>
      <c r="I19" s="276"/>
      <c r="J19" s="276">
        <v>0</v>
      </c>
      <c r="K19" s="276">
        <v>0</v>
      </c>
      <c r="L19" s="276">
        <f t="shared" si="21"/>
        <v>0</v>
      </c>
      <c r="M19" s="276"/>
      <c r="N19" s="276">
        <v>0</v>
      </c>
      <c r="O19" s="276">
        <v>0</v>
      </c>
      <c r="P19" s="276">
        <f t="shared" si="22"/>
        <v>0</v>
      </c>
      <c r="Q19" s="28"/>
      <c r="R19" s="28">
        <v>2</v>
      </c>
      <c r="S19" s="28">
        <v>2</v>
      </c>
      <c r="T19" s="28">
        <f t="shared" si="23"/>
        <v>0</v>
      </c>
      <c r="U19" s="28"/>
      <c r="V19" s="28">
        <v>6</v>
      </c>
      <c r="W19" s="28">
        <v>2</v>
      </c>
      <c r="X19" s="28">
        <f t="shared" si="24"/>
        <v>4</v>
      </c>
      <c r="Y19" s="28"/>
      <c r="Z19" s="276">
        <v>0</v>
      </c>
      <c r="AA19" s="276">
        <v>0</v>
      </c>
      <c r="AB19" s="276">
        <f t="shared" si="25"/>
        <v>0</v>
      </c>
      <c r="AC19" s="28"/>
      <c r="AD19" s="148" t="s">
        <v>143</v>
      </c>
      <c r="AE19" s="202">
        <v>639</v>
      </c>
      <c r="AF19" s="202">
        <v>345</v>
      </c>
      <c r="AG19" s="202">
        <v>294</v>
      </c>
      <c r="AH19" s="202"/>
      <c r="AI19" s="202">
        <v>0</v>
      </c>
      <c r="AJ19" s="202">
        <v>0</v>
      </c>
      <c r="AK19" s="144">
        <f>+AI19-AJ19</f>
        <v>0</v>
      </c>
      <c r="AL19" s="202"/>
      <c r="AM19" s="202">
        <v>0</v>
      </c>
      <c r="AN19" s="202">
        <v>0</v>
      </c>
      <c r="AO19" s="144">
        <f>+AM19-AN19</f>
        <v>0</v>
      </c>
      <c r="AP19" s="202"/>
      <c r="AQ19" s="202">
        <v>0</v>
      </c>
      <c r="AR19" s="202">
        <v>0</v>
      </c>
      <c r="AS19" s="144">
        <f>+AQ19-AR19</f>
        <v>0</v>
      </c>
      <c r="AT19" s="202"/>
      <c r="AU19" s="202">
        <v>276</v>
      </c>
      <c r="AV19" s="202">
        <v>154</v>
      </c>
      <c r="AW19" s="144">
        <f>+AU19-AV19</f>
        <v>122</v>
      </c>
      <c r="AX19" s="202"/>
      <c r="AY19" s="202">
        <v>181</v>
      </c>
      <c r="AZ19" s="202">
        <v>98</v>
      </c>
      <c r="BA19" s="144">
        <f>+AY19-AZ19</f>
        <v>83</v>
      </c>
      <c r="BB19" s="202"/>
      <c r="BC19" s="202">
        <v>182</v>
      </c>
      <c r="BD19" s="202">
        <v>93</v>
      </c>
      <c r="BE19" s="144">
        <f>+BC19-BD19</f>
        <v>89</v>
      </c>
      <c r="BF19" s="30"/>
      <c r="BG19" s="30"/>
      <c r="BH19" s="30"/>
      <c r="BI19" s="47"/>
    </row>
    <row r="20" spans="1:61" ht="8.25" customHeight="1" x14ac:dyDescent="0.25">
      <c r="A20" s="8"/>
      <c r="B20" s="28"/>
      <c r="C20" s="28"/>
      <c r="D20" s="28"/>
      <c r="E20" s="28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148"/>
      <c r="AE20" s="202"/>
      <c r="AF20" s="202"/>
      <c r="AG20" s="202"/>
      <c r="AH20" s="202"/>
      <c r="AI20" s="202"/>
      <c r="AJ20" s="202"/>
      <c r="AK20" s="144"/>
      <c r="AL20" s="202"/>
      <c r="AM20" s="202"/>
      <c r="AN20" s="202"/>
      <c r="AO20" s="144"/>
      <c r="AP20" s="202"/>
      <c r="AQ20" s="202"/>
      <c r="AR20" s="202"/>
      <c r="AS20" s="144"/>
      <c r="AT20" s="202"/>
      <c r="AU20" s="202"/>
      <c r="AV20" s="202"/>
      <c r="AW20" s="144"/>
      <c r="AX20" s="202"/>
      <c r="AY20" s="202"/>
      <c r="AZ20" s="202"/>
      <c r="BA20" s="144"/>
      <c r="BB20" s="202"/>
      <c r="BC20" s="202"/>
      <c r="BD20" s="202"/>
      <c r="BE20" s="144"/>
      <c r="BF20" s="30"/>
      <c r="BG20" s="30"/>
      <c r="BH20" s="30"/>
      <c r="BI20" s="47"/>
    </row>
    <row r="21" spans="1:61" ht="15" customHeight="1" x14ac:dyDescent="0.25">
      <c r="A21" s="8" t="s">
        <v>40</v>
      </c>
      <c r="B21" s="73">
        <f>SUM(B22:B24)</f>
        <v>12</v>
      </c>
      <c r="C21" s="73">
        <f t="shared" ref="C21:D21" si="26">SUM(C22:C24)</f>
        <v>6</v>
      </c>
      <c r="D21" s="73">
        <f t="shared" si="26"/>
        <v>6</v>
      </c>
      <c r="E21" s="73"/>
      <c r="F21" s="285">
        <f>SUM(F22:F24)</f>
        <v>0</v>
      </c>
      <c r="G21" s="285">
        <f t="shared" ref="G21:H21" si="27">SUM(G22:G24)</f>
        <v>0</v>
      </c>
      <c r="H21" s="285">
        <f t="shared" si="27"/>
        <v>0</v>
      </c>
      <c r="I21" s="292"/>
      <c r="J21" s="285">
        <f>SUM(J22:J24)</f>
        <v>0</v>
      </c>
      <c r="K21" s="285">
        <f t="shared" ref="K21:L21" si="28">SUM(K22:K24)</f>
        <v>0</v>
      </c>
      <c r="L21" s="285">
        <f t="shared" si="28"/>
        <v>0</v>
      </c>
      <c r="M21" s="292"/>
      <c r="N21" s="285">
        <f>SUM(N22:N24)</f>
        <v>0</v>
      </c>
      <c r="O21" s="285">
        <f t="shared" ref="O21:P21" si="29">SUM(O22:O24)</f>
        <v>0</v>
      </c>
      <c r="P21" s="285">
        <f t="shared" si="29"/>
        <v>0</v>
      </c>
      <c r="Q21" s="113"/>
      <c r="R21" s="73">
        <f>SUM(R22:R24)</f>
        <v>1</v>
      </c>
      <c r="S21" s="73">
        <f t="shared" ref="S21:T21" si="30">SUM(S22:S24)</f>
        <v>1</v>
      </c>
      <c r="T21" s="73">
        <f t="shared" si="30"/>
        <v>0</v>
      </c>
      <c r="U21" s="113"/>
      <c r="V21" s="73">
        <f>SUM(V22:V24)</f>
        <v>6</v>
      </c>
      <c r="W21" s="73">
        <f t="shared" ref="W21:X21" si="31">SUM(W22:W24)</f>
        <v>4</v>
      </c>
      <c r="X21" s="73">
        <f t="shared" si="31"/>
        <v>2</v>
      </c>
      <c r="Y21" s="113"/>
      <c r="Z21" s="73">
        <f>SUM(Z22:Z24)</f>
        <v>5</v>
      </c>
      <c r="AA21" s="73">
        <f t="shared" ref="AA21:AB21" si="32">SUM(AA22:AA24)</f>
        <v>1</v>
      </c>
      <c r="AB21" s="73">
        <f t="shared" si="32"/>
        <v>4</v>
      </c>
      <c r="AC21" s="23"/>
      <c r="AD21" s="226" t="s">
        <v>40</v>
      </c>
      <c r="AE21" s="202">
        <f>+AE22</f>
        <v>3813</v>
      </c>
      <c r="AF21" s="202">
        <f>+AF22</f>
        <v>1402</v>
      </c>
      <c r="AG21" s="202">
        <f>+AG22</f>
        <v>2411</v>
      </c>
      <c r="AH21" s="202"/>
      <c r="AI21" s="202">
        <f>+AI22</f>
        <v>0</v>
      </c>
      <c r="AJ21" s="202">
        <f>+AJ22</f>
        <v>0</v>
      </c>
      <c r="AK21" s="144">
        <f>+AI21-AJ21</f>
        <v>0</v>
      </c>
      <c r="AL21" s="202"/>
      <c r="AM21" s="202">
        <f>+AM22</f>
        <v>0</v>
      </c>
      <c r="AN21" s="202">
        <f>+AN22</f>
        <v>0</v>
      </c>
      <c r="AO21" s="144">
        <f>+AM21-AN21</f>
        <v>0</v>
      </c>
      <c r="AP21" s="202"/>
      <c r="AQ21" s="202">
        <f>+AQ22</f>
        <v>0</v>
      </c>
      <c r="AR21" s="202">
        <f>+AR22</f>
        <v>0</v>
      </c>
      <c r="AS21" s="144">
        <f>+AQ21-AR21</f>
        <v>0</v>
      </c>
      <c r="AT21" s="202"/>
      <c r="AU21" s="202">
        <f>+AU22</f>
        <v>1978</v>
      </c>
      <c r="AV21" s="202">
        <f>+AV22</f>
        <v>798</v>
      </c>
      <c r="AW21" s="144">
        <f>+AU21-AV21</f>
        <v>1180</v>
      </c>
      <c r="AX21" s="202"/>
      <c r="AY21" s="202">
        <f>+AY22</f>
        <v>1014</v>
      </c>
      <c r="AZ21" s="202">
        <f>+AZ22</f>
        <v>350</v>
      </c>
      <c r="BA21" s="144">
        <f>+AY21-AZ21</f>
        <v>664</v>
      </c>
      <c r="BB21" s="202"/>
      <c r="BC21" s="202">
        <f>+BC22</f>
        <v>821</v>
      </c>
      <c r="BD21" s="202">
        <f>+BD22</f>
        <v>254</v>
      </c>
      <c r="BE21" s="144">
        <f>+BC21-BD21</f>
        <v>567</v>
      </c>
      <c r="BF21" s="30"/>
      <c r="BG21" s="30"/>
      <c r="BH21" s="30"/>
      <c r="BI21" s="47"/>
    </row>
    <row r="22" spans="1:61" ht="15" customHeight="1" x14ac:dyDescent="0.25">
      <c r="A22" s="93" t="s">
        <v>35</v>
      </c>
      <c r="B22" s="28">
        <v>12</v>
      </c>
      <c r="C22" s="28">
        <v>6</v>
      </c>
      <c r="D22" s="28">
        <v>6</v>
      </c>
      <c r="E22" s="28"/>
      <c r="F22" s="276">
        <v>0</v>
      </c>
      <c r="G22" s="276">
        <v>0</v>
      </c>
      <c r="H22" s="276">
        <f t="shared" ref="H22:H24" si="33">+F22-G22</f>
        <v>0</v>
      </c>
      <c r="I22" s="276"/>
      <c r="J22" s="276">
        <v>0</v>
      </c>
      <c r="K22" s="276">
        <v>0</v>
      </c>
      <c r="L22" s="276">
        <f t="shared" ref="L22:L24" si="34">+J22-K22</f>
        <v>0</v>
      </c>
      <c r="M22" s="276"/>
      <c r="N22" s="276">
        <v>0</v>
      </c>
      <c r="O22" s="276">
        <v>0</v>
      </c>
      <c r="P22" s="276">
        <f t="shared" ref="P22:P24" si="35">+N22-O22</f>
        <v>0</v>
      </c>
      <c r="Q22" s="28"/>
      <c r="R22" s="28">
        <v>1</v>
      </c>
      <c r="S22" s="28">
        <v>1</v>
      </c>
      <c r="T22" s="28">
        <f t="shared" ref="T22:T24" si="36">+R22-S22</f>
        <v>0</v>
      </c>
      <c r="U22" s="28"/>
      <c r="V22" s="28">
        <v>6</v>
      </c>
      <c r="W22" s="28">
        <v>4</v>
      </c>
      <c r="X22" s="28">
        <f t="shared" ref="X22:X24" si="37">+V22-W22</f>
        <v>2</v>
      </c>
      <c r="Y22" s="28"/>
      <c r="Z22" s="28">
        <v>5</v>
      </c>
      <c r="AA22" s="28">
        <v>1</v>
      </c>
      <c r="AB22" s="28">
        <f t="shared" ref="AB22:AB24" si="38">+Z22-AA22</f>
        <v>4</v>
      </c>
      <c r="AC22" s="28"/>
      <c r="AD22" s="148" t="s">
        <v>36</v>
      </c>
      <c r="AE22" s="202">
        <v>3813</v>
      </c>
      <c r="AF22" s="202">
        <v>1402</v>
      </c>
      <c r="AG22" s="202">
        <v>2411</v>
      </c>
      <c r="AH22" s="202"/>
      <c r="AI22" s="202">
        <v>0</v>
      </c>
      <c r="AJ22" s="202">
        <v>0</v>
      </c>
      <c r="AK22" s="144">
        <f>+AI22-AJ22</f>
        <v>0</v>
      </c>
      <c r="AL22" s="202"/>
      <c r="AM22" s="202">
        <v>0</v>
      </c>
      <c r="AN22" s="202">
        <v>0</v>
      </c>
      <c r="AO22" s="144">
        <f>+AM22-AN22</f>
        <v>0</v>
      </c>
      <c r="AP22" s="202"/>
      <c r="AQ22" s="202">
        <v>0</v>
      </c>
      <c r="AR22" s="202">
        <v>0</v>
      </c>
      <c r="AS22" s="144">
        <f>+AQ22-AR22</f>
        <v>0</v>
      </c>
      <c r="AT22" s="202"/>
      <c r="AU22" s="202">
        <v>1978</v>
      </c>
      <c r="AV22" s="202">
        <v>798</v>
      </c>
      <c r="AW22" s="144">
        <f>+AU22-AV22</f>
        <v>1180</v>
      </c>
      <c r="AX22" s="202"/>
      <c r="AY22" s="202">
        <v>1014</v>
      </c>
      <c r="AZ22" s="202">
        <v>350</v>
      </c>
      <c r="BA22" s="144">
        <f>+AY22-AZ22</f>
        <v>664</v>
      </c>
      <c r="BB22" s="202"/>
      <c r="BC22" s="202">
        <v>821</v>
      </c>
      <c r="BD22" s="202">
        <v>254</v>
      </c>
      <c r="BE22" s="144">
        <f>+BC22-BD22</f>
        <v>567</v>
      </c>
      <c r="BF22" s="30"/>
      <c r="BG22" s="30"/>
      <c r="BH22" s="30"/>
      <c r="BI22" s="47"/>
    </row>
    <row r="23" spans="1:61" ht="15" customHeight="1" x14ac:dyDescent="0.25">
      <c r="A23" s="93" t="s">
        <v>37</v>
      </c>
      <c r="B23" s="276">
        <v>0</v>
      </c>
      <c r="C23" s="276">
        <v>0</v>
      </c>
      <c r="D23" s="276"/>
      <c r="E23" s="28"/>
      <c r="F23" s="276">
        <v>0</v>
      </c>
      <c r="G23" s="276">
        <v>0</v>
      </c>
      <c r="H23" s="276">
        <f t="shared" si="33"/>
        <v>0</v>
      </c>
      <c r="I23" s="276"/>
      <c r="J23" s="276">
        <v>0</v>
      </c>
      <c r="K23" s="276">
        <v>0</v>
      </c>
      <c r="L23" s="276">
        <f t="shared" si="34"/>
        <v>0</v>
      </c>
      <c r="M23" s="276"/>
      <c r="N23" s="276">
        <v>0</v>
      </c>
      <c r="O23" s="276">
        <v>0</v>
      </c>
      <c r="P23" s="276">
        <f t="shared" si="35"/>
        <v>0</v>
      </c>
      <c r="Q23" s="28"/>
      <c r="R23" s="276">
        <v>0</v>
      </c>
      <c r="S23" s="276">
        <v>0</v>
      </c>
      <c r="T23" s="276">
        <f t="shared" si="36"/>
        <v>0</v>
      </c>
      <c r="U23" s="276"/>
      <c r="V23" s="276">
        <v>0</v>
      </c>
      <c r="W23" s="276">
        <v>0</v>
      </c>
      <c r="X23" s="276">
        <f t="shared" si="37"/>
        <v>0</v>
      </c>
      <c r="Y23" s="276"/>
      <c r="Z23" s="276">
        <v>0</v>
      </c>
      <c r="AA23" s="276">
        <v>0</v>
      </c>
      <c r="AB23" s="276">
        <f t="shared" si="38"/>
        <v>0</v>
      </c>
      <c r="AC23" s="28"/>
      <c r="AD23" s="222" t="s">
        <v>37</v>
      </c>
      <c r="AE23" s="217"/>
      <c r="AF23" s="217"/>
      <c r="AG23" s="217"/>
      <c r="AH23" s="217"/>
      <c r="AI23" s="217"/>
      <c r="AJ23" s="217"/>
      <c r="AK23" s="218"/>
      <c r="AL23" s="217"/>
      <c r="AM23" s="217"/>
      <c r="AN23" s="217"/>
      <c r="AO23" s="218"/>
      <c r="AP23" s="217"/>
      <c r="AQ23" s="217"/>
      <c r="AR23" s="217"/>
      <c r="AS23" s="218"/>
      <c r="AT23" s="217"/>
      <c r="AU23" s="217"/>
      <c r="AV23" s="217"/>
      <c r="AW23" s="218"/>
      <c r="AX23" s="217"/>
      <c r="AY23" s="217"/>
      <c r="AZ23" s="217"/>
      <c r="BA23" s="218"/>
      <c r="BB23" s="217"/>
      <c r="BC23" s="217"/>
      <c r="BD23" s="217"/>
      <c r="BE23" s="218"/>
      <c r="BF23" s="30"/>
      <c r="BG23" s="30"/>
      <c r="BH23" s="30"/>
      <c r="BI23" s="47"/>
    </row>
    <row r="24" spans="1:61" ht="15" customHeight="1" thickBot="1" x14ac:dyDescent="0.3">
      <c r="A24" s="95" t="s">
        <v>143</v>
      </c>
      <c r="B24" s="276">
        <v>0</v>
      </c>
      <c r="C24" s="276">
        <v>0</v>
      </c>
      <c r="D24" s="276"/>
      <c r="E24" s="28"/>
      <c r="F24" s="276">
        <v>0</v>
      </c>
      <c r="G24" s="276">
        <v>0</v>
      </c>
      <c r="H24" s="276">
        <f t="shared" si="33"/>
        <v>0</v>
      </c>
      <c r="I24" s="276"/>
      <c r="J24" s="276">
        <v>0</v>
      </c>
      <c r="K24" s="276">
        <v>0</v>
      </c>
      <c r="L24" s="276">
        <f t="shared" si="34"/>
        <v>0</v>
      </c>
      <c r="M24" s="276"/>
      <c r="N24" s="276">
        <v>0</v>
      </c>
      <c r="O24" s="276">
        <v>0</v>
      </c>
      <c r="P24" s="276">
        <f t="shared" si="35"/>
        <v>0</v>
      </c>
      <c r="Q24" s="28"/>
      <c r="R24" s="276">
        <v>0</v>
      </c>
      <c r="S24" s="276">
        <v>0</v>
      </c>
      <c r="T24" s="276">
        <f t="shared" si="36"/>
        <v>0</v>
      </c>
      <c r="U24" s="276"/>
      <c r="V24" s="276">
        <v>0</v>
      </c>
      <c r="W24" s="276">
        <v>0</v>
      </c>
      <c r="X24" s="276">
        <f t="shared" si="37"/>
        <v>0</v>
      </c>
      <c r="Y24" s="276"/>
      <c r="Z24" s="276">
        <v>0</v>
      </c>
      <c r="AA24" s="276">
        <v>0</v>
      </c>
      <c r="AB24" s="276">
        <f t="shared" si="38"/>
        <v>0</v>
      </c>
      <c r="AC24" s="28"/>
      <c r="AD24" s="227" t="s">
        <v>143</v>
      </c>
      <c r="AE24" s="228"/>
      <c r="AF24" s="228"/>
      <c r="AG24" s="228"/>
      <c r="AH24" s="228"/>
      <c r="AI24" s="228"/>
      <c r="AJ24" s="228"/>
      <c r="AK24" s="229"/>
      <c r="AL24" s="228"/>
      <c r="AM24" s="228"/>
      <c r="AN24" s="228"/>
      <c r="AO24" s="229"/>
      <c r="AP24" s="228"/>
      <c r="AQ24" s="228"/>
      <c r="AR24" s="228"/>
      <c r="AS24" s="229"/>
      <c r="AT24" s="228"/>
      <c r="AU24" s="228"/>
      <c r="AV24" s="228"/>
      <c r="AW24" s="229"/>
      <c r="AX24" s="228"/>
      <c r="AY24" s="228"/>
      <c r="AZ24" s="228"/>
      <c r="BA24" s="229"/>
      <c r="BB24" s="228"/>
      <c r="BC24" s="228"/>
      <c r="BD24" s="228"/>
      <c r="BE24" s="229"/>
      <c r="BF24" s="30"/>
      <c r="BG24" s="30"/>
      <c r="BH24" s="30"/>
      <c r="BI24" s="47"/>
    </row>
    <row r="25" spans="1:61" ht="9" customHeight="1" x14ac:dyDescent="0.25">
      <c r="A25" s="46"/>
      <c r="B25" s="97"/>
      <c r="C25" s="97"/>
      <c r="D25" s="97"/>
      <c r="E25" s="97"/>
      <c r="AD25" s="9"/>
      <c r="AE25" s="47"/>
      <c r="AF25" s="47"/>
      <c r="AG25" s="47"/>
      <c r="AH25" s="47"/>
      <c r="AI25" s="30"/>
      <c r="AJ25" s="30"/>
      <c r="AK25" s="47"/>
      <c r="AL25" s="30"/>
      <c r="AM25" s="30"/>
      <c r="AN25" s="30"/>
      <c r="AO25" s="47"/>
      <c r="AP25" s="30"/>
      <c r="AQ25" s="30"/>
      <c r="AR25" s="30"/>
      <c r="AS25" s="47"/>
      <c r="AT25" s="30"/>
      <c r="AU25" s="30"/>
      <c r="AV25" s="30"/>
      <c r="AW25" s="47"/>
      <c r="AX25" s="30"/>
      <c r="AY25" s="30"/>
      <c r="AZ25" s="30"/>
      <c r="BA25" s="47"/>
      <c r="BB25" s="30"/>
      <c r="BC25" s="30"/>
      <c r="BD25" s="30"/>
      <c r="BE25" s="47"/>
      <c r="BF25" s="30"/>
      <c r="BG25" s="30"/>
      <c r="BH25" s="30"/>
      <c r="BI25" s="47"/>
    </row>
    <row r="26" spans="1:61" s="72" customFormat="1" ht="15" customHeight="1" x14ac:dyDescent="0.25">
      <c r="A26" s="329" t="s">
        <v>139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102"/>
      <c r="AD26" s="103"/>
      <c r="AE26" s="104"/>
      <c r="AF26" s="104"/>
      <c r="AG26" s="104"/>
      <c r="AH26" s="104"/>
      <c r="AI26" s="105"/>
      <c r="AJ26" s="105"/>
      <c r="AK26" s="104"/>
      <c r="AL26" s="105"/>
      <c r="AM26" s="105"/>
      <c r="AN26" s="105"/>
      <c r="AO26" s="104"/>
      <c r="AP26" s="105"/>
      <c r="AQ26" s="105"/>
      <c r="AR26" s="105"/>
      <c r="AS26" s="104"/>
      <c r="AT26" s="105"/>
      <c r="AU26" s="105"/>
      <c r="AV26" s="105"/>
      <c r="AW26" s="104"/>
      <c r="AX26" s="105"/>
      <c r="AY26" s="105"/>
      <c r="AZ26" s="105"/>
      <c r="BA26" s="104"/>
      <c r="BB26" s="105"/>
      <c r="BC26" s="105"/>
      <c r="BD26" s="105"/>
      <c r="BE26" s="104"/>
      <c r="BF26" s="105"/>
      <c r="BG26" s="105"/>
      <c r="BH26" s="105"/>
      <c r="BI26" s="104"/>
    </row>
    <row r="27" spans="1:61" ht="9" customHeight="1" x14ac:dyDescent="0.25">
      <c r="F27" s="45"/>
      <c r="G27" s="45"/>
      <c r="H27" s="45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5"/>
      <c r="BE27" s="45"/>
      <c r="BF27" s="45"/>
      <c r="BG27" s="45"/>
      <c r="BH27" s="45"/>
    </row>
    <row r="28" spans="1:61" ht="15" customHeight="1" x14ac:dyDescent="0.25">
      <c r="A28" s="32" t="s">
        <v>11</v>
      </c>
      <c r="B28" s="75">
        <f t="shared" ref="B28:D29" si="39">+B11/AE11*100</f>
        <v>0.86806854748185291</v>
      </c>
      <c r="C28" s="75">
        <f t="shared" si="39"/>
        <v>1.3047711781888995</v>
      </c>
      <c r="D28" s="75">
        <f t="shared" si="39"/>
        <v>0.5955274671852212</v>
      </c>
      <c r="E28" s="193"/>
      <c r="F28" s="75" t="s">
        <v>8</v>
      </c>
      <c r="G28" s="75" t="s">
        <v>8</v>
      </c>
      <c r="H28" s="75" t="s">
        <v>8</v>
      </c>
      <c r="I28" s="193"/>
      <c r="J28" s="75" t="s">
        <v>8</v>
      </c>
      <c r="K28" s="75" t="s">
        <v>8</v>
      </c>
      <c r="L28" s="75" t="s">
        <v>8</v>
      </c>
      <c r="M28" s="193"/>
      <c r="N28" s="75" t="s">
        <v>8</v>
      </c>
      <c r="O28" s="75" t="s">
        <v>8</v>
      </c>
      <c r="P28" s="75" t="s">
        <v>8</v>
      </c>
      <c r="Q28" s="193"/>
      <c r="R28" s="75">
        <f t="shared" ref="R28:T29" si="40">+R11/AU11*100</f>
        <v>0.95138992121302202</v>
      </c>
      <c r="S28" s="75">
        <f t="shared" si="40"/>
        <v>1.5224656516895656</v>
      </c>
      <c r="T28" s="75">
        <f t="shared" si="40"/>
        <v>0.57015369360436285</v>
      </c>
      <c r="U28" s="193"/>
      <c r="V28" s="75">
        <f t="shared" ref="V28:X29" si="41">+V11/AY11*100</f>
        <v>0.90114691425450566</v>
      </c>
      <c r="W28" s="75">
        <f t="shared" si="41"/>
        <v>1.1404133998574484</v>
      </c>
      <c r="X28" s="75">
        <f t="shared" si="41"/>
        <v>0.75254537405931832</v>
      </c>
      <c r="Y28" s="193"/>
      <c r="Z28" s="75">
        <f t="shared" ref="Z28:AB29" si="42">+Z11/BC11*100</f>
        <v>0.63887020847343645</v>
      </c>
      <c r="AA28" s="75">
        <f t="shared" si="42"/>
        <v>0.96246390760346479</v>
      </c>
      <c r="AB28" s="75">
        <f t="shared" si="42"/>
        <v>0.46511627906976744</v>
      </c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5"/>
      <c r="BE28" s="45"/>
      <c r="BF28" s="45"/>
      <c r="BG28" s="45"/>
      <c r="BH28" s="45"/>
    </row>
    <row r="29" spans="1:61" ht="15" customHeight="1" x14ac:dyDescent="0.25">
      <c r="A29" s="93" t="s">
        <v>35</v>
      </c>
      <c r="B29" s="65">
        <f t="shared" si="39"/>
        <v>0.84878968877711414</v>
      </c>
      <c r="C29" s="65">
        <f t="shared" si="39"/>
        <v>1.315240083507307</v>
      </c>
      <c r="D29" s="65">
        <f t="shared" si="39"/>
        <v>0.56717922863624903</v>
      </c>
      <c r="E29" s="98"/>
      <c r="F29" s="65" t="s">
        <v>8</v>
      </c>
      <c r="G29" s="65" t="s">
        <v>8</v>
      </c>
      <c r="H29" s="65" t="s">
        <v>8</v>
      </c>
      <c r="I29" s="98"/>
      <c r="J29" s="65" t="s">
        <v>8</v>
      </c>
      <c r="K29" s="65" t="s">
        <v>8</v>
      </c>
      <c r="L29" s="65" t="s">
        <v>8</v>
      </c>
      <c r="M29" s="98"/>
      <c r="N29" s="65" t="s">
        <v>8</v>
      </c>
      <c r="O29" s="65" t="s">
        <v>8</v>
      </c>
      <c r="P29" s="65" t="s">
        <v>8</v>
      </c>
      <c r="Q29" s="98"/>
      <c r="R29" s="65">
        <f t="shared" si="40"/>
        <v>0.96109130367384898</v>
      </c>
      <c r="S29" s="65">
        <f t="shared" si="40"/>
        <v>1.5360378101614809</v>
      </c>
      <c r="T29" s="65">
        <f t="shared" si="40"/>
        <v>0.58793456032719837</v>
      </c>
      <c r="U29" s="98"/>
      <c r="V29" s="65">
        <f t="shared" si="41"/>
        <v>0.77563918414248778</v>
      </c>
      <c r="W29" s="65">
        <f t="shared" si="41"/>
        <v>1.0727969348659003</v>
      </c>
      <c r="X29" s="65">
        <f t="shared" si="41"/>
        <v>0.59742647058823528</v>
      </c>
      <c r="Y29" s="98"/>
      <c r="Z29" s="65">
        <f t="shared" si="42"/>
        <v>0.680515759312321</v>
      </c>
      <c r="AA29" s="65">
        <f t="shared" si="42"/>
        <v>1.0570824524312896</v>
      </c>
      <c r="AB29" s="65">
        <f t="shared" si="42"/>
        <v>0.48754062838569878</v>
      </c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5"/>
      <c r="BE29" s="45"/>
      <c r="BF29" s="45"/>
      <c r="BG29" s="45"/>
      <c r="BH29" s="45"/>
    </row>
    <row r="30" spans="1:61" ht="15" customHeight="1" x14ac:dyDescent="0.25">
      <c r="A30" s="93" t="s">
        <v>37</v>
      </c>
      <c r="B30" s="65" t="s">
        <v>8</v>
      </c>
      <c r="C30" s="65" t="s">
        <v>8</v>
      </c>
      <c r="D30" s="65" t="s">
        <v>8</v>
      </c>
      <c r="E30" s="98"/>
      <c r="F30" s="65" t="s">
        <v>8</v>
      </c>
      <c r="G30" s="65" t="s">
        <v>8</v>
      </c>
      <c r="H30" s="65" t="s">
        <v>8</v>
      </c>
      <c r="I30" s="98"/>
      <c r="J30" s="65" t="s">
        <v>8</v>
      </c>
      <c r="K30" s="65" t="s">
        <v>8</v>
      </c>
      <c r="L30" s="65" t="s">
        <v>8</v>
      </c>
      <c r="M30" s="98"/>
      <c r="N30" s="65" t="s">
        <v>8</v>
      </c>
      <c r="O30" s="65" t="s">
        <v>8</v>
      </c>
      <c r="P30" s="65" t="s">
        <v>8</v>
      </c>
      <c r="Q30" s="98"/>
      <c r="R30" s="65" t="s">
        <v>8</v>
      </c>
      <c r="S30" s="65" t="s">
        <v>8</v>
      </c>
      <c r="T30" s="65" t="s">
        <v>8</v>
      </c>
      <c r="U30" s="98"/>
      <c r="V30" s="65" t="s">
        <v>8</v>
      </c>
      <c r="W30" s="65" t="s">
        <v>8</v>
      </c>
      <c r="X30" s="65" t="s">
        <v>8</v>
      </c>
      <c r="Y30" s="98"/>
      <c r="Z30" s="65" t="s">
        <v>8</v>
      </c>
      <c r="AA30" s="65" t="s">
        <v>8</v>
      </c>
      <c r="AB30" s="65" t="s">
        <v>8</v>
      </c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7"/>
      <c r="AZ30" s="47"/>
    </row>
    <row r="31" spans="1:61" ht="15" customHeight="1" x14ac:dyDescent="0.25">
      <c r="A31" s="94" t="s">
        <v>143</v>
      </c>
      <c r="B31" s="65">
        <f>+B14/AE14*100</f>
        <v>1.2519561815336464</v>
      </c>
      <c r="C31" s="65">
        <f>+C14/AF14*100</f>
        <v>1.1594202898550725</v>
      </c>
      <c r="D31" s="65">
        <f>+D14/AG14*100</f>
        <v>1.3605442176870748</v>
      </c>
      <c r="E31" s="98"/>
      <c r="F31" s="65" t="s">
        <v>8</v>
      </c>
      <c r="G31" s="65" t="s">
        <v>8</v>
      </c>
      <c r="H31" s="65" t="s">
        <v>8</v>
      </c>
      <c r="I31" s="98"/>
      <c r="J31" s="65" t="s">
        <v>8</v>
      </c>
      <c r="K31" s="65" t="s">
        <v>8</v>
      </c>
      <c r="L31" s="65" t="s">
        <v>8</v>
      </c>
      <c r="M31" s="98"/>
      <c r="N31" s="65" t="s">
        <v>8</v>
      </c>
      <c r="O31" s="65" t="s">
        <v>8</v>
      </c>
      <c r="P31" s="65" t="s">
        <v>8</v>
      </c>
      <c r="Q31" s="98"/>
      <c r="R31" s="65">
        <f>+R14/AU14*100</f>
        <v>0.72463768115942029</v>
      </c>
      <c r="S31" s="65">
        <f>+S14/AV14*100</f>
        <v>1.2987012987012987</v>
      </c>
      <c r="T31" s="65">
        <f>+T14/AW14*100</f>
        <v>0</v>
      </c>
      <c r="U31" s="98"/>
      <c r="V31" s="65">
        <f>+V14/AY14*100</f>
        <v>3.3149171270718232</v>
      </c>
      <c r="W31" s="65">
        <f>+W14/AZ14*100</f>
        <v>2.0408163265306123</v>
      </c>
      <c r="X31" s="65">
        <f>+X14/BA14*100</f>
        <v>4.8192771084337354</v>
      </c>
      <c r="Y31" s="98"/>
      <c r="Z31" s="65" t="s">
        <v>8</v>
      </c>
      <c r="AA31" s="65" t="s">
        <v>8</v>
      </c>
      <c r="AB31" s="65" t="s">
        <v>8</v>
      </c>
      <c r="AC31" s="49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7"/>
      <c r="AZ31" s="47"/>
    </row>
    <row r="32" spans="1:61" ht="9" customHeight="1" x14ac:dyDescent="0.25">
      <c r="A32" s="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7"/>
      <c r="AZ32" s="47"/>
    </row>
    <row r="33" spans="1:52" ht="15" customHeight="1" x14ac:dyDescent="0.25">
      <c r="A33" s="8" t="s">
        <v>39</v>
      </c>
      <c r="B33" s="74">
        <f t="shared" ref="B33:D34" si="43">+B16/AE16*100</f>
        <v>1.0890052356020943</v>
      </c>
      <c r="C33" s="74">
        <f t="shared" si="43"/>
        <v>1.6340744709349049</v>
      </c>
      <c r="D33" s="74">
        <f t="shared" si="43"/>
        <v>0.73921265257005331</v>
      </c>
      <c r="E33" s="192"/>
      <c r="F33" s="74" t="s">
        <v>8</v>
      </c>
      <c r="G33" s="74" t="s">
        <v>8</v>
      </c>
      <c r="H33" s="74" t="s">
        <v>8</v>
      </c>
      <c r="I33" s="192"/>
      <c r="J33" s="74" t="s">
        <v>8</v>
      </c>
      <c r="K33" s="74" t="s">
        <v>8</v>
      </c>
      <c r="L33" s="74" t="s">
        <v>8</v>
      </c>
      <c r="M33" s="192"/>
      <c r="N33" s="74" t="s">
        <v>8</v>
      </c>
      <c r="O33" s="74" t="s">
        <v>8</v>
      </c>
      <c r="P33" s="74" t="s">
        <v>8</v>
      </c>
      <c r="Q33" s="192"/>
      <c r="R33" s="74">
        <f t="shared" ref="R33:T34" si="44">+R16/AU16*100</f>
        <v>1.3265950726468732</v>
      </c>
      <c r="S33" s="74">
        <f t="shared" si="44"/>
        <v>2.1108179419525066</v>
      </c>
      <c r="T33" s="74">
        <f t="shared" si="44"/>
        <v>0.80588647512263489</v>
      </c>
      <c r="U33" s="192"/>
      <c r="V33" s="74">
        <f t="shared" ref="V33:X34" si="45">+V16/AY16*100</f>
        <v>1.0196374622356497</v>
      </c>
      <c r="W33" s="74">
        <f t="shared" si="45"/>
        <v>1.1396011396011396</v>
      </c>
      <c r="X33" s="74">
        <f t="shared" si="45"/>
        <v>0.94043887147335425</v>
      </c>
      <c r="Y33" s="192"/>
      <c r="Z33" s="74">
        <f t="shared" ref="Z33:AB34" si="46">+Z16/BC16*100</f>
        <v>0.6502554575011612</v>
      </c>
      <c r="AA33" s="74">
        <f t="shared" si="46"/>
        <v>1.1464968152866242</v>
      </c>
      <c r="AB33" s="74">
        <f t="shared" si="46"/>
        <v>0.36549707602339176</v>
      </c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7"/>
      <c r="AZ33" s="47"/>
    </row>
    <row r="34" spans="1:52" ht="15" customHeight="1" x14ac:dyDescent="0.25">
      <c r="A34" s="93" t="s">
        <v>35</v>
      </c>
      <c r="B34" s="65">
        <f t="shared" si="43"/>
        <v>1.0773201660868588</v>
      </c>
      <c r="C34" s="65">
        <f t="shared" si="43"/>
        <v>1.6824085005903187</v>
      </c>
      <c r="D34" s="65">
        <f t="shared" si="43"/>
        <v>0.70613796849538291</v>
      </c>
      <c r="E34" s="98"/>
      <c r="F34" s="65" t="s">
        <v>8</v>
      </c>
      <c r="G34" s="65" t="s">
        <v>8</v>
      </c>
      <c r="H34" s="65" t="s">
        <v>8</v>
      </c>
      <c r="I34" s="98"/>
      <c r="J34" s="65" t="s">
        <v>8</v>
      </c>
      <c r="K34" s="65" t="s">
        <v>8</v>
      </c>
      <c r="L34" s="65" t="s">
        <v>8</v>
      </c>
      <c r="M34" s="98"/>
      <c r="N34" s="65" t="s">
        <v>8</v>
      </c>
      <c r="O34" s="65" t="s">
        <v>8</v>
      </c>
      <c r="P34" s="65" t="s">
        <v>8</v>
      </c>
      <c r="Q34" s="98"/>
      <c r="R34" s="65">
        <f t="shared" si="44"/>
        <v>1.3637379834562933</v>
      </c>
      <c r="S34" s="65">
        <f t="shared" si="44"/>
        <v>2.1826536473291211</v>
      </c>
      <c r="T34" s="65">
        <f t="shared" si="44"/>
        <v>0.84187408491947291</v>
      </c>
      <c r="U34" s="98"/>
      <c r="V34" s="65">
        <f t="shared" si="45"/>
        <v>0.85123631941629518</v>
      </c>
      <c r="W34" s="65">
        <f t="shared" si="45"/>
        <v>1.0471204188481675</v>
      </c>
      <c r="X34" s="65">
        <f t="shared" si="45"/>
        <v>0.72751322751322745</v>
      </c>
      <c r="Y34" s="98"/>
      <c r="Z34" s="65">
        <f t="shared" si="46"/>
        <v>0.7102993404363267</v>
      </c>
      <c r="AA34" s="65">
        <f t="shared" si="46"/>
        <v>1.300578034682081</v>
      </c>
      <c r="AB34" s="65">
        <f t="shared" si="46"/>
        <v>0.39093041438623921</v>
      </c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7"/>
      <c r="AZ34" s="47"/>
    </row>
    <row r="35" spans="1:52" ht="15" customHeight="1" x14ac:dyDescent="0.25">
      <c r="A35" s="93" t="s">
        <v>37</v>
      </c>
      <c r="B35" s="65" t="s">
        <v>8</v>
      </c>
      <c r="C35" s="65" t="s">
        <v>8</v>
      </c>
      <c r="D35" s="65" t="s">
        <v>8</v>
      </c>
      <c r="E35" s="98"/>
      <c r="F35" s="65" t="s">
        <v>8</v>
      </c>
      <c r="G35" s="65" t="s">
        <v>8</v>
      </c>
      <c r="H35" s="65" t="s">
        <v>8</v>
      </c>
      <c r="I35" s="98"/>
      <c r="J35" s="65" t="s">
        <v>8</v>
      </c>
      <c r="K35" s="65" t="s">
        <v>8</v>
      </c>
      <c r="L35" s="65" t="s">
        <v>8</v>
      </c>
      <c r="M35" s="98"/>
      <c r="N35" s="65" t="s">
        <v>8</v>
      </c>
      <c r="O35" s="65" t="s">
        <v>8</v>
      </c>
      <c r="P35" s="65" t="s">
        <v>8</v>
      </c>
      <c r="Q35" s="98"/>
      <c r="R35" s="65" t="s">
        <v>8</v>
      </c>
      <c r="S35" s="65" t="s">
        <v>8</v>
      </c>
      <c r="T35" s="65" t="s">
        <v>8</v>
      </c>
      <c r="U35" s="98"/>
      <c r="V35" s="65" t="s">
        <v>8</v>
      </c>
      <c r="W35" s="65" t="s">
        <v>8</v>
      </c>
      <c r="X35" s="65" t="s">
        <v>8</v>
      </c>
      <c r="Y35" s="98"/>
      <c r="Z35" s="65" t="s">
        <v>8</v>
      </c>
      <c r="AA35" s="65" t="s">
        <v>8</v>
      </c>
      <c r="AB35" s="65" t="s">
        <v>8</v>
      </c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7"/>
      <c r="AZ35" s="47"/>
    </row>
    <row r="36" spans="1:52" ht="15" customHeight="1" x14ac:dyDescent="0.25">
      <c r="A36" s="94" t="s">
        <v>143</v>
      </c>
      <c r="B36" s="65">
        <f>+B19/AE19*100</f>
        <v>1.2519561815336464</v>
      </c>
      <c r="C36" s="65">
        <f>+C19/AF19*100</f>
        <v>1.1594202898550725</v>
      </c>
      <c r="D36" s="65">
        <f>+D19/AG19*100</f>
        <v>1.3605442176870748</v>
      </c>
      <c r="E36" s="98"/>
      <c r="F36" s="65" t="s">
        <v>8</v>
      </c>
      <c r="G36" s="65" t="s">
        <v>8</v>
      </c>
      <c r="H36" s="65" t="s">
        <v>8</v>
      </c>
      <c r="I36" s="98"/>
      <c r="J36" s="65" t="s">
        <v>8</v>
      </c>
      <c r="K36" s="65" t="s">
        <v>8</v>
      </c>
      <c r="L36" s="65" t="s">
        <v>8</v>
      </c>
      <c r="M36" s="98"/>
      <c r="N36" s="65" t="s">
        <v>8</v>
      </c>
      <c r="O36" s="65" t="s">
        <v>8</v>
      </c>
      <c r="P36" s="65" t="s">
        <v>8</v>
      </c>
      <c r="Q36" s="98"/>
      <c r="R36" s="65">
        <f>+R19/AU19*100</f>
        <v>0.72463768115942029</v>
      </c>
      <c r="S36" s="65">
        <f>+S19/AV19*100</f>
        <v>1.2987012987012987</v>
      </c>
      <c r="T36" s="65">
        <f>+T19/AW19*100</f>
        <v>0</v>
      </c>
      <c r="U36" s="98"/>
      <c r="V36" s="65">
        <f>+V19/AY19*100</f>
        <v>3.3149171270718232</v>
      </c>
      <c r="W36" s="65">
        <f>+W19/AZ19*100</f>
        <v>2.0408163265306123</v>
      </c>
      <c r="X36" s="65">
        <f>+X19/BA19*100</f>
        <v>4.8192771084337354</v>
      </c>
      <c r="Y36" s="98"/>
      <c r="Z36" s="65" t="s">
        <v>8</v>
      </c>
      <c r="AA36" s="65" t="s">
        <v>8</v>
      </c>
      <c r="AB36" s="65" t="s">
        <v>8</v>
      </c>
      <c r="AD36" s="48"/>
      <c r="AE36" s="48"/>
      <c r="AF36" s="48"/>
      <c r="AG36" s="48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47"/>
      <c r="AZ36" s="47"/>
    </row>
    <row r="37" spans="1:52" ht="9" customHeight="1" x14ac:dyDescent="0.25">
      <c r="A37" s="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7"/>
      <c r="AZ37" s="47"/>
    </row>
    <row r="38" spans="1:52" ht="15" customHeight="1" x14ac:dyDescent="0.25">
      <c r="A38" s="8" t="s">
        <v>40</v>
      </c>
      <c r="B38" s="74">
        <f t="shared" ref="B38:D39" si="47">+B21/AE21*100</f>
        <v>0.3147128245476003</v>
      </c>
      <c r="C38" s="74">
        <f t="shared" si="47"/>
        <v>0.42796005706134094</v>
      </c>
      <c r="D38" s="74">
        <f t="shared" si="47"/>
        <v>0.2488593944421402</v>
      </c>
      <c r="E38" s="192"/>
      <c r="F38" s="74" t="s">
        <v>8</v>
      </c>
      <c r="G38" s="74" t="s">
        <v>8</v>
      </c>
      <c r="H38" s="74" t="s">
        <v>8</v>
      </c>
      <c r="I38" s="192"/>
      <c r="J38" s="74" t="s">
        <v>8</v>
      </c>
      <c r="K38" s="74" t="s">
        <v>8</v>
      </c>
      <c r="L38" s="74" t="s">
        <v>8</v>
      </c>
      <c r="M38" s="192"/>
      <c r="N38" s="74" t="s">
        <v>8</v>
      </c>
      <c r="O38" s="74" t="s">
        <v>8</v>
      </c>
      <c r="P38" s="74" t="s">
        <v>8</v>
      </c>
      <c r="Q38" s="192"/>
      <c r="R38" s="74">
        <f t="shared" ref="R38:T39" si="48">+R21/AU21*100</f>
        <v>5.0556117290192118E-2</v>
      </c>
      <c r="S38" s="74">
        <f t="shared" si="48"/>
        <v>0.12531328320802004</v>
      </c>
      <c r="T38" s="74">
        <f t="shared" si="48"/>
        <v>0</v>
      </c>
      <c r="U38" s="192"/>
      <c r="V38" s="74">
        <f t="shared" ref="V38:X39" si="49">+V21/AY21*100</f>
        <v>0.59171597633136097</v>
      </c>
      <c r="W38" s="74">
        <f t="shared" si="49"/>
        <v>1.1428571428571428</v>
      </c>
      <c r="X38" s="74">
        <f t="shared" si="49"/>
        <v>0.30120481927710846</v>
      </c>
      <c r="Y38" s="192"/>
      <c r="Z38" s="74">
        <f t="shared" ref="Z38:AB39" si="50">+Z21/BC21*100</f>
        <v>0.60901339829476242</v>
      </c>
      <c r="AA38" s="74">
        <f t="shared" si="50"/>
        <v>0.39370078740157477</v>
      </c>
      <c r="AB38" s="74">
        <f t="shared" si="50"/>
        <v>0.70546737213403876</v>
      </c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7"/>
      <c r="AZ38" s="47"/>
    </row>
    <row r="39" spans="1:52" ht="15" customHeight="1" x14ac:dyDescent="0.25">
      <c r="A39" s="93" t="s">
        <v>35</v>
      </c>
      <c r="B39" s="65">
        <f t="shared" si="47"/>
        <v>0.3147128245476003</v>
      </c>
      <c r="C39" s="65">
        <f t="shared" si="47"/>
        <v>0.42796005706134094</v>
      </c>
      <c r="D39" s="65">
        <f t="shared" si="47"/>
        <v>0.2488593944421402</v>
      </c>
      <c r="E39" s="98"/>
      <c r="F39" s="65" t="s">
        <v>8</v>
      </c>
      <c r="G39" s="65" t="s">
        <v>8</v>
      </c>
      <c r="H39" s="65" t="s">
        <v>8</v>
      </c>
      <c r="I39" s="98"/>
      <c r="J39" s="65" t="s">
        <v>8</v>
      </c>
      <c r="K39" s="65" t="s">
        <v>8</v>
      </c>
      <c r="L39" s="65" t="s">
        <v>8</v>
      </c>
      <c r="M39" s="98"/>
      <c r="N39" s="65" t="s">
        <v>8</v>
      </c>
      <c r="O39" s="65" t="s">
        <v>8</v>
      </c>
      <c r="P39" s="65" t="s">
        <v>8</v>
      </c>
      <c r="Q39" s="98"/>
      <c r="R39" s="65">
        <f t="shared" si="48"/>
        <v>5.0556117290192118E-2</v>
      </c>
      <c r="S39" s="65">
        <f t="shared" si="48"/>
        <v>0.12531328320802004</v>
      </c>
      <c r="T39" s="65">
        <f t="shared" si="48"/>
        <v>0</v>
      </c>
      <c r="U39" s="98"/>
      <c r="V39" s="65">
        <f t="shared" si="49"/>
        <v>0.59171597633136097</v>
      </c>
      <c r="W39" s="65">
        <f t="shared" si="49"/>
        <v>1.1428571428571428</v>
      </c>
      <c r="X39" s="65">
        <f t="shared" si="49"/>
        <v>0.30120481927710846</v>
      </c>
      <c r="Y39" s="98"/>
      <c r="Z39" s="65">
        <f t="shared" si="50"/>
        <v>0.60901339829476242</v>
      </c>
      <c r="AA39" s="65">
        <f t="shared" si="50"/>
        <v>0.39370078740157477</v>
      </c>
      <c r="AB39" s="65">
        <f t="shared" si="50"/>
        <v>0.70546737213403876</v>
      </c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7"/>
      <c r="AZ39" s="47"/>
    </row>
    <row r="40" spans="1:52" ht="15" customHeight="1" x14ac:dyDescent="0.25">
      <c r="A40" s="93" t="s">
        <v>37</v>
      </c>
      <c r="B40" s="65" t="s">
        <v>8</v>
      </c>
      <c r="C40" s="65" t="s">
        <v>8</v>
      </c>
      <c r="D40" s="65" t="s">
        <v>8</v>
      </c>
      <c r="E40" s="98"/>
      <c r="F40" s="65" t="s">
        <v>8</v>
      </c>
      <c r="G40" s="65" t="s">
        <v>8</v>
      </c>
      <c r="H40" s="65" t="s">
        <v>8</v>
      </c>
      <c r="I40" s="98"/>
      <c r="J40" s="65" t="s">
        <v>8</v>
      </c>
      <c r="K40" s="65" t="s">
        <v>8</v>
      </c>
      <c r="L40" s="65" t="s">
        <v>8</v>
      </c>
      <c r="M40" s="98"/>
      <c r="N40" s="65" t="s">
        <v>8</v>
      </c>
      <c r="O40" s="65" t="s">
        <v>8</v>
      </c>
      <c r="P40" s="65" t="s">
        <v>8</v>
      </c>
      <c r="Q40" s="98"/>
      <c r="R40" s="65" t="s">
        <v>8</v>
      </c>
      <c r="S40" s="65" t="s">
        <v>8</v>
      </c>
      <c r="T40" s="65" t="s">
        <v>8</v>
      </c>
      <c r="U40" s="98"/>
      <c r="V40" s="65" t="s">
        <v>8</v>
      </c>
      <c r="W40" s="65" t="s">
        <v>8</v>
      </c>
      <c r="X40" s="65" t="s">
        <v>8</v>
      </c>
      <c r="Y40" s="98"/>
      <c r="Z40" s="65" t="s">
        <v>8</v>
      </c>
      <c r="AA40" s="65" t="s">
        <v>8</v>
      </c>
      <c r="AB40" s="65" t="s">
        <v>8</v>
      </c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7"/>
      <c r="AZ40" s="47"/>
    </row>
    <row r="41" spans="1:52" ht="15" customHeight="1" thickBot="1" x14ac:dyDescent="0.3">
      <c r="A41" s="96" t="s">
        <v>143</v>
      </c>
      <c r="B41" s="68" t="s">
        <v>8</v>
      </c>
      <c r="C41" s="68" t="s">
        <v>8</v>
      </c>
      <c r="D41" s="68" t="s">
        <v>8</v>
      </c>
      <c r="E41" s="99"/>
      <c r="F41" s="68" t="s">
        <v>8</v>
      </c>
      <c r="G41" s="68" t="s">
        <v>8</v>
      </c>
      <c r="H41" s="68" t="s">
        <v>8</v>
      </c>
      <c r="I41" s="99"/>
      <c r="J41" s="68" t="s">
        <v>8</v>
      </c>
      <c r="K41" s="68" t="s">
        <v>8</v>
      </c>
      <c r="L41" s="68" t="s">
        <v>8</v>
      </c>
      <c r="M41" s="99"/>
      <c r="N41" s="68" t="s">
        <v>8</v>
      </c>
      <c r="O41" s="68" t="s">
        <v>8</v>
      </c>
      <c r="P41" s="68" t="s">
        <v>8</v>
      </c>
      <c r="Q41" s="99"/>
      <c r="R41" s="68" t="s">
        <v>8</v>
      </c>
      <c r="S41" s="68" t="s">
        <v>8</v>
      </c>
      <c r="T41" s="68" t="s">
        <v>8</v>
      </c>
      <c r="U41" s="99"/>
      <c r="V41" s="68" t="s">
        <v>8</v>
      </c>
      <c r="W41" s="68" t="s">
        <v>8</v>
      </c>
      <c r="X41" s="68" t="s">
        <v>8</v>
      </c>
      <c r="Y41" s="99"/>
      <c r="Z41" s="68" t="s">
        <v>8</v>
      </c>
      <c r="AA41" s="68" t="s">
        <v>8</v>
      </c>
      <c r="AB41" s="68" t="s">
        <v>8</v>
      </c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7"/>
      <c r="AZ41" s="47"/>
    </row>
    <row r="42" spans="1:52" x14ac:dyDescent="0.25">
      <c r="A42" s="314" t="s">
        <v>140</v>
      </c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D42" s="48"/>
      <c r="AE42" s="48"/>
      <c r="AF42" s="48"/>
      <c r="AG42" s="48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47"/>
      <c r="AZ42" s="47"/>
    </row>
    <row r="43" spans="1:52" x14ac:dyDescent="0.25">
      <c r="A43" s="328" t="s">
        <v>116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7"/>
      <c r="AZ43" s="47"/>
    </row>
    <row r="44" spans="1:52" x14ac:dyDescent="0.25"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7"/>
      <c r="AZ44" s="47"/>
    </row>
    <row r="45" spans="1:52" x14ac:dyDescent="0.25"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7"/>
      <c r="AZ45" s="47"/>
    </row>
    <row r="46" spans="1:52" x14ac:dyDescent="0.25"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7"/>
      <c r="AZ46" s="47"/>
    </row>
    <row r="47" spans="1:52" x14ac:dyDescent="0.25"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</row>
    <row r="48" spans="1:52" x14ac:dyDescent="0.25"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</row>
    <row r="49" spans="30:52" x14ac:dyDescent="0.25"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</row>
  </sheetData>
  <mergeCells count="31">
    <mergeCell ref="A42:AB42"/>
    <mergeCell ref="A26:AB26"/>
    <mergeCell ref="A43:AB43"/>
    <mergeCell ref="A1:AB1"/>
    <mergeCell ref="A2:AB2"/>
    <mergeCell ref="A3:AB3"/>
    <mergeCell ref="A4:AB4"/>
    <mergeCell ref="A5:AB5"/>
    <mergeCell ref="A7:A8"/>
    <mergeCell ref="B7:D7"/>
    <mergeCell ref="F7:H7"/>
    <mergeCell ref="J7:L7"/>
    <mergeCell ref="N7:P7"/>
    <mergeCell ref="R7:T7"/>
    <mergeCell ref="V7:X7"/>
    <mergeCell ref="Z7:AB7"/>
    <mergeCell ref="A9:AB9"/>
    <mergeCell ref="AD2:BE2"/>
    <mergeCell ref="AD3:BE3"/>
    <mergeCell ref="AD4:BE4"/>
    <mergeCell ref="AD5:BE5"/>
    <mergeCell ref="AD6:BE6"/>
    <mergeCell ref="AD7:AD8"/>
    <mergeCell ref="AE7:AG7"/>
    <mergeCell ref="AI7:AK7"/>
    <mergeCell ref="AM7:AO7"/>
    <mergeCell ref="AQ7:AS7"/>
    <mergeCell ref="AU7:AW7"/>
    <mergeCell ref="AY7:BA7"/>
    <mergeCell ref="BC7:BE7"/>
    <mergeCell ref="AD9:BD9"/>
  </mergeCells>
  <hyperlinks>
    <hyperlink ref="BG1" r:id="rId1" location="INDICE!A1"/>
  </hyperlinks>
  <printOptions horizontalCentered="1"/>
  <pageMargins left="0.7" right="0.7" top="0.75" bottom="0.75" header="0.3" footer="0.3"/>
  <pageSetup scale="80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0"/>
  <sheetViews>
    <sheetView zoomScaleNormal="100" zoomScaleSheetLayoutView="100" workbookViewId="0">
      <selection activeCell="BG24" sqref="BG24"/>
    </sheetView>
  </sheetViews>
  <sheetFormatPr baseColWidth="10" defaultRowHeight="14.25" customHeight="1" x14ac:dyDescent="0.25"/>
  <cols>
    <col min="1" max="1" width="7.85546875" style="14" bestFit="1" customWidth="1"/>
    <col min="2" max="4" width="4.42578125" style="14" customWidth="1"/>
    <col min="5" max="5" width="1.140625" style="14" customWidth="1"/>
    <col min="6" max="8" width="4.42578125" style="14" customWidth="1"/>
    <col min="9" max="9" width="1.140625" style="14" customWidth="1"/>
    <col min="10" max="12" width="4.42578125" style="14" customWidth="1"/>
    <col min="13" max="13" width="1" style="14" customWidth="1"/>
    <col min="14" max="16" width="4.42578125" style="14" customWidth="1"/>
    <col min="17" max="17" width="1.140625" style="14" customWidth="1"/>
    <col min="18" max="20" width="4.42578125" style="14" customWidth="1"/>
    <col min="21" max="21" width="1.5703125" style="14" customWidth="1"/>
    <col min="22" max="24" width="4.42578125" style="14" customWidth="1"/>
    <col min="25" max="25" width="1.5703125" style="14" customWidth="1"/>
    <col min="26" max="28" width="4.42578125" style="14" customWidth="1"/>
    <col min="29" max="29" width="11.42578125" style="14"/>
    <col min="30" max="30" width="7.85546875" style="14" hidden="1" customWidth="1"/>
    <col min="31" max="31" width="5.7109375" style="14" hidden="1" customWidth="1"/>
    <col min="32" max="33" width="4.85546875" style="14" hidden="1" customWidth="1"/>
    <col min="34" max="34" width="1.7109375" style="14" hidden="1" customWidth="1"/>
    <col min="35" max="35" width="2.140625" style="14" hidden="1" customWidth="1"/>
    <col min="36" max="36" width="2.28515625" style="14" hidden="1" customWidth="1"/>
    <col min="37" max="37" width="2.5703125" style="14" hidden="1" customWidth="1"/>
    <col min="38" max="38" width="1.7109375" style="14" hidden="1" customWidth="1"/>
    <col min="39" max="39" width="2.140625" style="14" hidden="1" customWidth="1"/>
    <col min="40" max="40" width="2.28515625" style="14" hidden="1" customWidth="1"/>
    <col min="41" max="41" width="2.5703125" style="14" hidden="1" customWidth="1"/>
    <col min="42" max="42" width="1.7109375" style="14" hidden="1" customWidth="1"/>
    <col min="43" max="43" width="2.140625" style="14" hidden="1" customWidth="1"/>
    <col min="44" max="44" width="2.28515625" style="14" hidden="1" customWidth="1"/>
    <col min="45" max="45" width="2.5703125" style="14" hidden="1" customWidth="1"/>
    <col min="46" max="46" width="1.7109375" style="14" hidden="1" customWidth="1"/>
    <col min="47" max="49" width="4.85546875" style="14" hidden="1" customWidth="1"/>
    <col min="50" max="50" width="1.7109375" style="14" hidden="1" customWidth="1"/>
    <col min="51" max="53" width="4.85546875" style="14" hidden="1" customWidth="1"/>
    <col min="54" max="54" width="1.7109375" style="14" hidden="1" customWidth="1"/>
    <col min="55" max="57" width="4.85546875" style="14" hidden="1" customWidth="1"/>
    <col min="58" max="256" width="11.42578125" style="14"/>
    <col min="257" max="257" width="9.7109375" style="14" customWidth="1"/>
    <col min="258" max="260" width="7.42578125" style="14" customWidth="1"/>
    <col min="261" max="261" width="1.140625" style="14" customWidth="1"/>
    <col min="262" max="262" width="7.42578125" style="14" customWidth="1"/>
    <col min="263" max="264" width="6.42578125" style="14" customWidth="1"/>
    <col min="265" max="265" width="1.140625" style="14" customWidth="1"/>
    <col min="266" max="268" width="6.42578125" style="14" customWidth="1"/>
    <col min="269" max="269" width="1" style="14" customWidth="1"/>
    <col min="270" max="270" width="6.42578125" style="14" customWidth="1"/>
    <col min="271" max="272" width="6.28515625" style="14" customWidth="1"/>
    <col min="273" max="273" width="1.140625" style="14" customWidth="1"/>
    <col min="274" max="276" width="6.42578125" style="14" customWidth="1"/>
    <col min="277" max="277" width="1.5703125" style="14" customWidth="1"/>
    <col min="278" max="278" width="7.28515625" style="14" customWidth="1"/>
    <col min="279" max="280" width="6.7109375" style="14" customWidth="1"/>
    <col min="281" max="281" width="1.5703125" style="14" customWidth="1"/>
    <col min="282" max="282" width="5.5703125" style="14" customWidth="1"/>
    <col min="283" max="284" width="5.28515625" style="14" customWidth="1"/>
    <col min="285" max="512" width="11.42578125" style="14"/>
    <col min="513" max="513" width="9.7109375" style="14" customWidth="1"/>
    <col min="514" max="516" width="7.42578125" style="14" customWidth="1"/>
    <col min="517" max="517" width="1.140625" style="14" customWidth="1"/>
    <col min="518" max="518" width="7.42578125" style="14" customWidth="1"/>
    <col min="519" max="520" width="6.42578125" style="14" customWidth="1"/>
    <col min="521" max="521" width="1.140625" style="14" customWidth="1"/>
    <col min="522" max="524" width="6.42578125" style="14" customWidth="1"/>
    <col min="525" max="525" width="1" style="14" customWidth="1"/>
    <col min="526" max="526" width="6.42578125" style="14" customWidth="1"/>
    <col min="527" max="528" width="6.28515625" style="14" customWidth="1"/>
    <col min="529" max="529" width="1.140625" style="14" customWidth="1"/>
    <col min="530" max="532" width="6.42578125" style="14" customWidth="1"/>
    <col min="533" max="533" width="1.5703125" style="14" customWidth="1"/>
    <col min="534" max="534" width="7.28515625" style="14" customWidth="1"/>
    <col min="535" max="536" width="6.7109375" style="14" customWidth="1"/>
    <col min="537" max="537" width="1.5703125" style="14" customWidth="1"/>
    <col min="538" max="538" width="5.5703125" style="14" customWidth="1"/>
    <col min="539" max="540" width="5.28515625" style="14" customWidth="1"/>
    <col min="541" max="768" width="11.42578125" style="14"/>
    <col min="769" max="769" width="9.7109375" style="14" customWidth="1"/>
    <col min="770" max="772" width="7.42578125" style="14" customWidth="1"/>
    <col min="773" max="773" width="1.140625" style="14" customWidth="1"/>
    <col min="774" max="774" width="7.42578125" style="14" customWidth="1"/>
    <col min="775" max="776" width="6.42578125" style="14" customWidth="1"/>
    <col min="777" max="777" width="1.140625" style="14" customWidth="1"/>
    <col min="778" max="780" width="6.42578125" style="14" customWidth="1"/>
    <col min="781" max="781" width="1" style="14" customWidth="1"/>
    <col min="782" max="782" width="6.42578125" style="14" customWidth="1"/>
    <col min="783" max="784" width="6.28515625" style="14" customWidth="1"/>
    <col min="785" max="785" width="1.140625" style="14" customWidth="1"/>
    <col min="786" max="788" width="6.42578125" style="14" customWidth="1"/>
    <col min="789" max="789" width="1.5703125" style="14" customWidth="1"/>
    <col min="790" max="790" width="7.28515625" style="14" customWidth="1"/>
    <col min="791" max="792" width="6.7109375" style="14" customWidth="1"/>
    <col min="793" max="793" width="1.5703125" style="14" customWidth="1"/>
    <col min="794" max="794" width="5.5703125" style="14" customWidth="1"/>
    <col min="795" max="796" width="5.28515625" style="14" customWidth="1"/>
    <col min="797" max="1024" width="11.42578125" style="14"/>
    <col min="1025" max="1025" width="9.7109375" style="14" customWidth="1"/>
    <col min="1026" max="1028" width="7.42578125" style="14" customWidth="1"/>
    <col min="1029" max="1029" width="1.140625" style="14" customWidth="1"/>
    <col min="1030" max="1030" width="7.42578125" style="14" customWidth="1"/>
    <col min="1031" max="1032" width="6.42578125" style="14" customWidth="1"/>
    <col min="1033" max="1033" width="1.140625" style="14" customWidth="1"/>
    <col min="1034" max="1036" width="6.42578125" style="14" customWidth="1"/>
    <col min="1037" max="1037" width="1" style="14" customWidth="1"/>
    <col min="1038" max="1038" width="6.42578125" style="14" customWidth="1"/>
    <col min="1039" max="1040" width="6.28515625" style="14" customWidth="1"/>
    <col min="1041" max="1041" width="1.140625" style="14" customWidth="1"/>
    <col min="1042" max="1044" width="6.42578125" style="14" customWidth="1"/>
    <col min="1045" max="1045" width="1.5703125" style="14" customWidth="1"/>
    <col min="1046" max="1046" width="7.28515625" style="14" customWidth="1"/>
    <col min="1047" max="1048" width="6.7109375" style="14" customWidth="1"/>
    <col min="1049" max="1049" width="1.5703125" style="14" customWidth="1"/>
    <col min="1050" max="1050" width="5.5703125" style="14" customWidth="1"/>
    <col min="1051" max="1052" width="5.28515625" style="14" customWidth="1"/>
    <col min="1053" max="1280" width="11.42578125" style="14"/>
    <col min="1281" max="1281" width="9.7109375" style="14" customWidth="1"/>
    <col min="1282" max="1284" width="7.42578125" style="14" customWidth="1"/>
    <col min="1285" max="1285" width="1.140625" style="14" customWidth="1"/>
    <col min="1286" max="1286" width="7.42578125" style="14" customWidth="1"/>
    <col min="1287" max="1288" width="6.42578125" style="14" customWidth="1"/>
    <col min="1289" max="1289" width="1.140625" style="14" customWidth="1"/>
    <col min="1290" max="1292" width="6.42578125" style="14" customWidth="1"/>
    <col min="1293" max="1293" width="1" style="14" customWidth="1"/>
    <col min="1294" max="1294" width="6.42578125" style="14" customWidth="1"/>
    <col min="1295" max="1296" width="6.28515625" style="14" customWidth="1"/>
    <col min="1297" max="1297" width="1.140625" style="14" customWidth="1"/>
    <col min="1298" max="1300" width="6.42578125" style="14" customWidth="1"/>
    <col min="1301" max="1301" width="1.5703125" style="14" customWidth="1"/>
    <col min="1302" max="1302" width="7.28515625" style="14" customWidth="1"/>
    <col min="1303" max="1304" width="6.7109375" style="14" customWidth="1"/>
    <col min="1305" max="1305" width="1.5703125" style="14" customWidth="1"/>
    <col min="1306" max="1306" width="5.5703125" style="14" customWidth="1"/>
    <col min="1307" max="1308" width="5.28515625" style="14" customWidth="1"/>
    <col min="1309" max="1536" width="11.42578125" style="14"/>
    <col min="1537" max="1537" width="9.7109375" style="14" customWidth="1"/>
    <col min="1538" max="1540" width="7.42578125" style="14" customWidth="1"/>
    <col min="1541" max="1541" width="1.140625" style="14" customWidth="1"/>
    <col min="1542" max="1542" width="7.42578125" style="14" customWidth="1"/>
    <col min="1543" max="1544" width="6.42578125" style="14" customWidth="1"/>
    <col min="1545" max="1545" width="1.140625" style="14" customWidth="1"/>
    <col min="1546" max="1548" width="6.42578125" style="14" customWidth="1"/>
    <col min="1549" max="1549" width="1" style="14" customWidth="1"/>
    <col min="1550" max="1550" width="6.42578125" style="14" customWidth="1"/>
    <col min="1551" max="1552" width="6.28515625" style="14" customWidth="1"/>
    <col min="1553" max="1553" width="1.140625" style="14" customWidth="1"/>
    <col min="1554" max="1556" width="6.42578125" style="14" customWidth="1"/>
    <col min="1557" max="1557" width="1.5703125" style="14" customWidth="1"/>
    <col min="1558" max="1558" width="7.28515625" style="14" customWidth="1"/>
    <col min="1559" max="1560" width="6.7109375" style="14" customWidth="1"/>
    <col min="1561" max="1561" width="1.5703125" style="14" customWidth="1"/>
    <col min="1562" max="1562" width="5.5703125" style="14" customWidth="1"/>
    <col min="1563" max="1564" width="5.28515625" style="14" customWidth="1"/>
    <col min="1565" max="1792" width="11.42578125" style="14"/>
    <col min="1793" max="1793" width="9.7109375" style="14" customWidth="1"/>
    <col min="1794" max="1796" width="7.42578125" style="14" customWidth="1"/>
    <col min="1797" max="1797" width="1.140625" style="14" customWidth="1"/>
    <col min="1798" max="1798" width="7.42578125" style="14" customWidth="1"/>
    <col min="1799" max="1800" width="6.42578125" style="14" customWidth="1"/>
    <col min="1801" max="1801" width="1.140625" style="14" customWidth="1"/>
    <col min="1802" max="1804" width="6.42578125" style="14" customWidth="1"/>
    <col min="1805" max="1805" width="1" style="14" customWidth="1"/>
    <col min="1806" max="1806" width="6.42578125" style="14" customWidth="1"/>
    <col min="1807" max="1808" width="6.28515625" style="14" customWidth="1"/>
    <col min="1809" max="1809" width="1.140625" style="14" customWidth="1"/>
    <col min="1810" max="1812" width="6.42578125" style="14" customWidth="1"/>
    <col min="1813" max="1813" width="1.5703125" style="14" customWidth="1"/>
    <col min="1814" max="1814" width="7.28515625" style="14" customWidth="1"/>
    <col min="1815" max="1816" width="6.7109375" style="14" customWidth="1"/>
    <col min="1817" max="1817" width="1.5703125" style="14" customWidth="1"/>
    <col min="1818" max="1818" width="5.5703125" style="14" customWidth="1"/>
    <col min="1819" max="1820" width="5.28515625" style="14" customWidth="1"/>
    <col min="1821" max="2048" width="11.42578125" style="14"/>
    <col min="2049" max="2049" width="9.7109375" style="14" customWidth="1"/>
    <col min="2050" max="2052" width="7.42578125" style="14" customWidth="1"/>
    <col min="2053" max="2053" width="1.140625" style="14" customWidth="1"/>
    <col min="2054" max="2054" width="7.42578125" style="14" customWidth="1"/>
    <col min="2055" max="2056" width="6.42578125" style="14" customWidth="1"/>
    <col min="2057" max="2057" width="1.140625" style="14" customWidth="1"/>
    <col min="2058" max="2060" width="6.42578125" style="14" customWidth="1"/>
    <col min="2061" max="2061" width="1" style="14" customWidth="1"/>
    <col min="2062" max="2062" width="6.42578125" style="14" customWidth="1"/>
    <col min="2063" max="2064" width="6.28515625" style="14" customWidth="1"/>
    <col min="2065" max="2065" width="1.140625" style="14" customWidth="1"/>
    <col min="2066" max="2068" width="6.42578125" style="14" customWidth="1"/>
    <col min="2069" max="2069" width="1.5703125" style="14" customWidth="1"/>
    <col min="2070" max="2070" width="7.28515625" style="14" customWidth="1"/>
    <col min="2071" max="2072" width="6.7109375" style="14" customWidth="1"/>
    <col min="2073" max="2073" width="1.5703125" style="14" customWidth="1"/>
    <col min="2074" max="2074" width="5.5703125" style="14" customWidth="1"/>
    <col min="2075" max="2076" width="5.28515625" style="14" customWidth="1"/>
    <col min="2077" max="2304" width="11.42578125" style="14"/>
    <col min="2305" max="2305" width="9.7109375" style="14" customWidth="1"/>
    <col min="2306" max="2308" width="7.42578125" style="14" customWidth="1"/>
    <col min="2309" max="2309" width="1.140625" style="14" customWidth="1"/>
    <col min="2310" max="2310" width="7.42578125" style="14" customWidth="1"/>
    <col min="2311" max="2312" width="6.42578125" style="14" customWidth="1"/>
    <col min="2313" max="2313" width="1.140625" style="14" customWidth="1"/>
    <col min="2314" max="2316" width="6.42578125" style="14" customWidth="1"/>
    <col min="2317" max="2317" width="1" style="14" customWidth="1"/>
    <col min="2318" max="2318" width="6.42578125" style="14" customWidth="1"/>
    <col min="2319" max="2320" width="6.28515625" style="14" customWidth="1"/>
    <col min="2321" max="2321" width="1.140625" style="14" customWidth="1"/>
    <col min="2322" max="2324" width="6.42578125" style="14" customWidth="1"/>
    <col min="2325" max="2325" width="1.5703125" style="14" customWidth="1"/>
    <col min="2326" max="2326" width="7.28515625" style="14" customWidth="1"/>
    <col min="2327" max="2328" width="6.7109375" style="14" customWidth="1"/>
    <col min="2329" max="2329" width="1.5703125" style="14" customWidth="1"/>
    <col min="2330" max="2330" width="5.5703125" style="14" customWidth="1"/>
    <col min="2331" max="2332" width="5.28515625" style="14" customWidth="1"/>
    <col min="2333" max="2560" width="11.42578125" style="14"/>
    <col min="2561" max="2561" width="9.7109375" style="14" customWidth="1"/>
    <col min="2562" max="2564" width="7.42578125" style="14" customWidth="1"/>
    <col min="2565" max="2565" width="1.140625" style="14" customWidth="1"/>
    <col min="2566" max="2566" width="7.42578125" style="14" customWidth="1"/>
    <col min="2567" max="2568" width="6.42578125" style="14" customWidth="1"/>
    <col min="2569" max="2569" width="1.140625" style="14" customWidth="1"/>
    <col min="2570" max="2572" width="6.42578125" style="14" customWidth="1"/>
    <col min="2573" max="2573" width="1" style="14" customWidth="1"/>
    <col min="2574" max="2574" width="6.42578125" style="14" customWidth="1"/>
    <col min="2575" max="2576" width="6.28515625" style="14" customWidth="1"/>
    <col min="2577" max="2577" width="1.140625" style="14" customWidth="1"/>
    <col min="2578" max="2580" width="6.42578125" style="14" customWidth="1"/>
    <col min="2581" max="2581" width="1.5703125" style="14" customWidth="1"/>
    <col min="2582" max="2582" width="7.28515625" style="14" customWidth="1"/>
    <col min="2583" max="2584" width="6.7109375" style="14" customWidth="1"/>
    <col min="2585" max="2585" width="1.5703125" style="14" customWidth="1"/>
    <col min="2586" max="2586" width="5.5703125" style="14" customWidth="1"/>
    <col min="2587" max="2588" width="5.28515625" style="14" customWidth="1"/>
    <col min="2589" max="2816" width="11.42578125" style="14"/>
    <col min="2817" max="2817" width="9.7109375" style="14" customWidth="1"/>
    <col min="2818" max="2820" width="7.42578125" style="14" customWidth="1"/>
    <col min="2821" max="2821" width="1.140625" style="14" customWidth="1"/>
    <col min="2822" max="2822" width="7.42578125" style="14" customWidth="1"/>
    <col min="2823" max="2824" width="6.42578125" style="14" customWidth="1"/>
    <col min="2825" max="2825" width="1.140625" style="14" customWidth="1"/>
    <col min="2826" max="2828" width="6.42578125" style="14" customWidth="1"/>
    <col min="2829" max="2829" width="1" style="14" customWidth="1"/>
    <col min="2830" max="2830" width="6.42578125" style="14" customWidth="1"/>
    <col min="2831" max="2832" width="6.28515625" style="14" customWidth="1"/>
    <col min="2833" max="2833" width="1.140625" style="14" customWidth="1"/>
    <col min="2834" max="2836" width="6.42578125" style="14" customWidth="1"/>
    <col min="2837" max="2837" width="1.5703125" style="14" customWidth="1"/>
    <col min="2838" max="2838" width="7.28515625" style="14" customWidth="1"/>
    <col min="2839" max="2840" width="6.7109375" style="14" customWidth="1"/>
    <col min="2841" max="2841" width="1.5703125" style="14" customWidth="1"/>
    <col min="2842" max="2842" width="5.5703125" style="14" customWidth="1"/>
    <col min="2843" max="2844" width="5.28515625" style="14" customWidth="1"/>
    <col min="2845" max="3072" width="11.42578125" style="14"/>
    <col min="3073" max="3073" width="9.7109375" style="14" customWidth="1"/>
    <col min="3074" max="3076" width="7.42578125" style="14" customWidth="1"/>
    <col min="3077" max="3077" width="1.140625" style="14" customWidth="1"/>
    <col min="3078" max="3078" width="7.42578125" style="14" customWidth="1"/>
    <col min="3079" max="3080" width="6.42578125" style="14" customWidth="1"/>
    <col min="3081" max="3081" width="1.140625" style="14" customWidth="1"/>
    <col min="3082" max="3084" width="6.42578125" style="14" customWidth="1"/>
    <col min="3085" max="3085" width="1" style="14" customWidth="1"/>
    <col min="3086" max="3086" width="6.42578125" style="14" customWidth="1"/>
    <col min="3087" max="3088" width="6.28515625" style="14" customWidth="1"/>
    <col min="3089" max="3089" width="1.140625" style="14" customWidth="1"/>
    <col min="3090" max="3092" width="6.42578125" style="14" customWidth="1"/>
    <col min="3093" max="3093" width="1.5703125" style="14" customWidth="1"/>
    <col min="3094" max="3094" width="7.28515625" style="14" customWidth="1"/>
    <col min="3095" max="3096" width="6.7109375" style="14" customWidth="1"/>
    <col min="3097" max="3097" width="1.5703125" style="14" customWidth="1"/>
    <col min="3098" max="3098" width="5.5703125" style="14" customWidth="1"/>
    <col min="3099" max="3100" width="5.28515625" style="14" customWidth="1"/>
    <col min="3101" max="3328" width="11.42578125" style="14"/>
    <col min="3329" max="3329" width="9.7109375" style="14" customWidth="1"/>
    <col min="3330" max="3332" width="7.42578125" style="14" customWidth="1"/>
    <col min="3333" max="3333" width="1.140625" style="14" customWidth="1"/>
    <col min="3334" max="3334" width="7.42578125" style="14" customWidth="1"/>
    <col min="3335" max="3336" width="6.42578125" style="14" customWidth="1"/>
    <col min="3337" max="3337" width="1.140625" style="14" customWidth="1"/>
    <col min="3338" max="3340" width="6.42578125" style="14" customWidth="1"/>
    <col min="3341" max="3341" width="1" style="14" customWidth="1"/>
    <col min="3342" max="3342" width="6.42578125" style="14" customWidth="1"/>
    <col min="3343" max="3344" width="6.28515625" style="14" customWidth="1"/>
    <col min="3345" max="3345" width="1.140625" style="14" customWidth="1"/>
    <col min="3346" max="3348" width="6.42578125" style="14" customWidth="1"/>
    <col min="3349" max="3349" width="1.5703125" style="14" customWidth="1"/>
    <col min="3350" max="3350" width="7.28515625" style="14" customWidth="1"/>
    <col min="3351" max="3352" width="6.7109375" style="14" customWidth="1"/>
    <col min="3353" max="3353" width="1.5703125" style="14" customWidth="1"/>
    <col min="3354" max="3354" width="5.5703125" style="14" customWidth="1"/>
    <col min="3355" max="3356" width="5.28515625" style="14" customWidth="1"/>
    <col min="3357" max="3584" width="11.42578125" style="14"/>
    <col min="3585" max="3585" width="9.7109375" style="14" customWidth="1"/>
    <col min="3586" max="3588" width="7.42578125" style="14" customWidth="1"/>
    <col min="3589" max="3589" width="1.140625" style="14" customWidth="1"/>
    <col min="3590" max="3590" width="7.42578125" style="14" customWidth="1"/>
    <col min="3591" max="3592" width="6.42578125" style="14" customWidth="1"/>
    <col min="3593" max="3593" width="1.140625" style="14" customWidth="1"/>
    <col min="3594" max="3596" width="6.42578125" style="14" customWidth="1"/>
    <col min="3597" max="3597" width="1" style="14" customWidth="1"/>
    <col min="3598" max="3598" width="6.42578125" style="14" customWidth="1"/>
    <col min="3599" max="3600" width="6.28515625" style="14" customWidth="1"/>
    <col min="3601" max="3601" width="1.140625" style="14" customWidth="1"/>
    <col min="3602" max="3604" width="6.42578125" style="14" customWidth="1"/>
    <col min="3605" max="3605" width="1.5703125" style="14" customWidth="1"/>
    <col min="3606" max="3606" width="7.28515625" style="14" customWidth="1"/>
    <col min="3607" max="3608" width="6.7109375" style="14" customWidth="1"/>
    <col min="3609" max="3609" width="1.5703125" style="14" customWidth="1"/>
    <col min="3610" max="3610" width="5.5703125" style="14" customWidth="1"/>
    <col min="3611" max="3612" width="5.28515625" style="14" customWidth="1"/>
    <col min="3613" max="3840" width="11.42578125" style="14"/>
    <col min="3841" max="3841" width="9.7109375" style="14" customWidth="1"/>
    <col min="3842" max="3844" width="7.42578125" style="14" customWidth="1"/>
    <col min="3845" max="3845" width="1.140625" style="14" customWidth="1"/>
    <col min="3846" max="3846" width="7.42578125" style="14" customWidth="1"/>
    <col min="3847" max="3848" width="6.42578125" style="14" customWidth="1"/>
    <col min="3849" max="3849" width="1.140625" style="14" customWidth="1"/>
    <col min="3850" max="3852" width="6.42578125" style="14" customWidth="1"/>
    <col min="3853" max="3853" width="1" style="14" customWidth="1"/>
    <col min="3854" max="3854" width="6.42578125" style="14" customWidth="1"/>
    <col min="3855" max="3856" width="6.28515625" style="14" customWidth="1"/>
    <col min="3857" max="3857" width="1.140625" style="14" customWidth="1"/>
    <col min="3858" max="3860" width="6.42578125" style="14" customWidth="1"/>
    <col min="3861" max="3861" width="1.5703125" style="14" customWidth="1"/>
    <col min="3862" max="3862" width="7.28515625" style="14" customWidth="1"/>
    <col min="3863" max="3864" width="6.7109375" style="14" customWidth="1"/>
    <col min="3865" max="3865" width="1.5703125" style="14" customWidth="1"/>
    <col min="3866" max="3866" width="5.5703125" style="14" customWidth="1"/>
    <col min="3867" max="3868" width="5.28515625" style="14" customWidth="1"/>
    <col min="3869" max="4096" width="11.42578125" style="14"/>
    <col min="4097" max="4097" width="9.7109375" style="14" customWidth="1"/>
    <col min="4098" max="4100" width="7.42578125" style="14" customWidth="1"/>
    <col min="4101" max="4101" width="1.140625" style="14" customWidth="1"/>
    <col min="4102" max="4102" width="7.42578125" style="14" customWidth="1"/>
    <col min="4103" max="4104" width="6.42578125" style="14" customWidth="1"/>
    <col min="4105" max="4105" width="1.140625" style="14" customWidth="1"/>
    <col min="4106" max="4108" width="6.42578125" style="14" customWidth="1"/>
    <col min="4109" max="4109" width="1" style="14" customWidth="1"/>
    <col min="4110" max="4110" width="6.42578125" style="14" customWidth="1"/>
    <col min="4111" max="4112" width="6.28515625" style="14" customWidth="1"/>
    <col min="4113" max="4113" width="1.140625" style="14" customWidth="1"/>
    <col min="4114" max="4116" width="6.42578125" style="14" customWidth="1"/>
    <col min="4117" max="4117" width="1.5703125" style="14" customWidth="1"/>
    <col min="4118" max="4118" width="7.28515625" style="14" customWidth="1"/>
    <col min="4119" max="4120" width="6.7109375" style="14" customWidth="1"/>
    <col min="4121" max="4121" width="1.5703125" style="14" customWidth="1"/>
    <col min="4122" max="4122" width="5.5703125" style="14" customWidth="1"/>
    <col min="4123" max="4124" width="5.28515625" style="14" customWidth="1"/>
    <col min="4125" max="4352" width="11.42578125" style="14"/>
    <col min="4353" max="4353" width="9.7109375" style="14" customWidth="1"/>
    <col min="4354" max="4356" width="7.42578125" style="14" customWidth="1"/>
    <col min="4357" max="4357" width="1.140625" style="14" customWidth="1"/>
    <col min="4358" max="4358" width="7.42578125" style="14" customWidth="1"/>
    <col min="4359" max="4360" width="6.42578125" style="14" customWidth="1"/>
    <col min="4361" max="4361" width="1.140625" style="14" customWidth="1"/>
    <col min="4362" max="4364" width="6.42578125" style="14" customWidth="1"/>
    <col min="4365" max="4365" width="1" style="14" customWidth="1"/>
    <col min="4366" max="4366" width="6.42578125" style="14" customWidth="1"/>
    <col min="4367" max="4368" width="6.28515625" style="14" customWidth="1"/>
    <col min="4369" max="4369" width="1.140625" style="14" customWidth="1"/>
    <col min="4370" max="4372" width="6.42578125" style="14" customWidth="1"/>
    <col min="4373" max="4373" width="1.5703125" style="14" customWidth="1"/>
    <col min="4374" max="4374" width="7.28515625" style="14" customWidth="1"/>
    <col min="4375" max="4376" width="6.7109375" style="14" customWidth="1"/>
    <col min="4377" max="4377" width="1.5703125" style="14" customWidth="1"/>
    <col min="4378" max="4378" width="5.5703125" style="14" customWidth="1"/>
    <col min="4379" max="4380" width="5.28515625" style="14" customWidth="1"/>
    <col min="4381" max="4608" width="11.42578125" style="14"/>
    <col min="4609" max="4609" width="9.7109375" style="14" customWidth="1"/>
    <col min="4610" max="4612" width="7.42578125" style="14" customWidth="1"/>
    <col min="4613" max="4613" width="1.140625" style="14" customWidth="1"/>
    <col min="4614" max="4614" width="7.42578125" style="14" customWidth="1"/>
    <col min="4615" max="4616" width="6.42578125" style="14" customWidth="1"/>
    <col min="4617" max="4617" width="1.140625" style="14" customWidth="1"/>
    <col min="4618" max="4620" width="6.42578125" style="14" customWidth="1"/>
    <col min="4621" max="4621" width="1" style="14" customWidth="1"/>
    <col min="4622" max="4622" width="6.42578125" style="14" customWidth="1"/>
    <col min="4623" max="4624" width="6.28515625" style="14" customWidth="1"/>
    <col min="4625" max="4625" width="1.140625" style="14" customWidth="1"/>
    <col min="4626" max="4628" width="6.42578125" style="14" customWidth="1"/>
    <col min="4629" max="4629" width="1.5703125" style="14" customWidth="1"/>
    <col min="4630" max="4630" width="7.28515625" style="14" customWidth="1"/>
    <col min="4631" max="4632" width="6.7109375" style="14" customWidth="1"/>
    <col min="4633" max="4633" width="1.5703125" style="14" customWidth="1"/>
    <col min="4634" max="4634" width="5.5703125" style="14" customWidth="1"/>
    <col min="4635" max="4636" width="5.28515625" style="14" customWidth="1"/>
    <col min="4637" max="4864" width="11.42578125" style="14"/>
    <col min="4865" max="4865" width="9.7109375" style="14" customWidth="1"/>
    <col min="4866" max="4868" width="7.42578125" style="14" customWidth="1"/>
    <col min="4869" max="4869" width="1.140625" style="14" customWidth="1"/>
    <col min="4870" max="4870" width="7.42578125" style="14" customWidth="1"/>
    <col min="4871" max="4872" width="6.42578125" style="14" customWidth="1"/>
    <col min="4873" max="4873" width="1.140625" style="14" customWidth="1"/>
    <col min="4874" max="4876" width="6.42578125" style="14" customWidth="1"/>
    <col min="4877" max="4877" width="1" style="14" customWidth="1"/>
    <col min="4878" max="4878" width="6.42578125" style="14" customWidth="1"/>
    <col min="4879" max="4880" width="6.28515625" style="14" customWidth="1"/>
    <col min="4881" max="4881" width="1.140625" style="14" customWidth="1"/>
    <col min="4882" max="4884" width="6.42578125" style="14" customWidth="1"/>
    <col min="4885" max="4885" width="1.5703125" style="14" customWidth="1"/>
    <col min="4886" max="4886" width="7.28515625" style="14" customWidth="1"/>
    <col min="4887" max="4888" width="6.7109375" style="14" customWidth="1"/>
    <col min="4889" max="4889" width="1.5703125" style="14" customWidth="1"/>
    <col min="4890" max="4890" width="5.5703125" style="14" customWidth="1"/>
    <col min="4891" max="4892" width="5.28515625" style="14" customWidth="1"/>
    <col min="4893" max="5120" width="11.42578125" style="14"/>
    <col min="5121" max="5121" width="9.7109375" style="14" customWidth="1"/>
    <col min="5122" max="5124" width="7.42578125" style="14" customWidth="1"/>
    <col min="5125" max="5125" width="1.140625" style="14" customWidth="1"/>
    <col min="5126" max="5126" width="7.42578125" style="14" customWidth="1"/>
    <col min="5127" max="5128" width="6.42578125" style="14" customWidth="1"/>
    <col min="5129" max="5129" width="1.140625" style="14" customWidth="1"/>
    <col min="5130" max="5132" width="6.42578125" style="14" customWidth="1"/>
    <col min="5133" max="5133" width="1" style="14" customWidth="1"/>
    <col min="5134" max="5134" width="6.42578125" style="14" customWidth="1"/>
    <col min="5135" max="5136" width="6.28515625" style="14" customWidth="1"/>
    <col min="5137" max="5137" width="1.140625" style="14" customWidth="1"/>
    <col min="5138" max="5140" width="6.42578125" style="14" customWidth="1"/>
    <col min="5141" max="5141" width="1.5703125" style="14" customWidth="1"/>
    <col min="5142" max="5142" width="7.28515625" style="14" customWidth="1"/>
    <col min="5143" max="5144" width="6.7109375" style="14" customWidth="1"/>
    <col min="5145" max="5145" width="1.5703125" style="14" customWidth="1"/>
    <col min="5146" max="5146" width="5.5703125" style="14" customWidth="1"/>
    <col min="5147" max="5148" width="5.28515625" style="14" customWidth="1"/>
    <col min="5149" max="5376" width="11.42578125" style="14"/>
    <col min="5377" max="5377" width="9.7109375" style="14" customWidth="1"/>
    <col min="5378" max="5380" width="7.42578125" style="14" customWidth="1"/>
    <col min="5381" max="5381" width="1.140625" style="14" customWidth="1"/>
    <col min="5382" max="5382" width="7.42578125" style="14" customWidth="1"/>
    <col min="5383" max="5384" width="6.42578125" style="14" customWidth="1"/>
    <col min="5385" max="5385" width="1.140625" style="14" customWidth="1"/>
    <col min="5386" max="5388" width="6.42578125" style="14" customWidth="1"/>
    <col min="5389" max="5389" width="1" style="14" customWidth="1"/>
    <col min="5390" max="5390" width="6.42578125" style="14" customWidth="1"/>
    <col min="5391" max="5392" width="6.28515625" style="14" customWidth="1"/>
    <col min="5393" max="5393" width="1.140625" style="14" customWidth="1"/>
    <col min="5394" max="5396" width="6.42578125" style="14" customWidth="1"/>
    <col min="5397" max="5397" width="1.5703125" style="14" customWidth="1"/>
    <col min="5398" max="5398" width="7.28515625" style="14" customWidth="1"/>
    <col min="5399" max="5400" width="6.7109375" style="14" customWidth="1"/>
    <col min="5401" max="5401" width="1.5703125" style="14" customWidth="1"/>
    <col min="5402" max="5402" width="5.5703125" style="14" customWidth="1"/>
    <col min="5403" max="5404" width="5.28515625" style="14" customWidth="1"/>
    <col min="5405" max="5632" width="11.42578125" style="14"/>
    <col min="5633" max="5633" width="9.7109375" style="14" customWidth="1"/>
    <col min="5634" max="5636" width="7.42578125" style="14" customWidth="1"/>
    <col min="5637" max="5637" width="1.140625" style="14" customWidth="1"/>
    <col min="5638" max="5638" width="7.42578125" style="14" customWidth="1"/>
    <col min="5639" max="5640" width="6.42578125" style="14" customWidth="1"/>
    <col min="5641" max="5641" width="1.140625" style="14" customWidth="1"/>
    <col min="5642" max="5644" width="6.42578125" style="14" customWidth="1"/>
    <col min="5645" max="5645" width="1" style="14" customWidth="1"/>
    <col min="5646" max="5646" width="6.42578125" style="14" customWidth="1"/>
    <col min="5647" max="5648" width="6.28515625" style="14" customWidth="1"/>
    <col min="5649" max="5649" width="1.140625" style="14" customWidth="1"/>
    <col min="5650" max="5652" width="6.42578125" style="14" customWidth="1"/>
    <col min="5653" max="5653" width="1.5703125" style="14" customWidth="1"/>
    <col min="5654" max="5654" width="7.28515625" style="14" customWidth="1"/>
    <col min="5655" max="5656" width="6.7109375" style="14" customWidth="1"/>
    <col min="5657" max="5657" width="1.5703125" style="14" customWidth="1"/>
    <col min="5658" max="5658" width="5.5703125" style="14" customWidth="1"/>
    <col min="5659" max="5660" width="5.28515625" style="14" customWidth="1"/>
    <col min="5661" max="5888" width="11.42578125" style="14"/>
    <col min="5889" max="5889" width="9.7109375" style="14" customWidth="1"/>
    <col min="5890" max="5892" width="7.42578125" style="14" customWidth="1"/>
    <col min="5893" max="5893" width="1.140625" style="14" customWidth="1"/>
    <col min="5894" max="5894" width="7.42578125" style="14" customWidth="1"/>
    <col min="5895" max="5896" width="6.42578125" style="14" customWidth="1"/>
    <col min="5897" max="5897" width="1.140625" style="14" customWidth="1"/>
    <col min="5898" max="5900" width="6.42578125" style="14" customWidth="1"/>
    <col min="5901" max="5901" width="1" style="14" customWidth="1"/>
    <col min="5902" max="5902" width="6.42578125" style="14" customWidth="1"/>
    <col min="5903" max="5904" width="6.28515625" style="14" customWidth="1"/>
    <col min="5905" max="5905" width="1.140625" style="14" customWidth="1"/>
    <col min="5906" max="5908" width="6.42578125" style="14" customWidth="1"/>
    <col min="5909" max="5909" width="1.5703125" style="14" customWidth="1"/>
    <col min="5910" max="5910" width="7.28515625" style="14" customWidth="1"/>
    <col min="5911" max="5912" width="6.7109375" style="14" customWidth="1"/>
    <col min="5913" max="5913" width="1.5703125" style="14" customWidth="1"/>
    <col min="5914" max="5914" width="5.5703125" style="14" customWidth="1"/>
    <col min="5915" max="5916" width="5.28515625" style="14" customWidth="1"/>
    <col min="5917" max="6144" width="11.42578125" style="14"/>
    <col min="6145" max="6145" width="9.7109375" style="14" customWidth="1"/>
    <col min="6146" max="6148" width="7.42578125" style="14" customWidth="1"/>
    <col min="6149" max="6149" width="1.140625" style="14" customWidth="1"/>
    <col min="6150" max="6150" width="7.42578125" style="14" customWidth="1"/>
    <col min="6151" max="6152" width="6.42578125" style="14" customWidth="1"/>
    <col min="6153" max="6153" width="1.140625" style="14" customWidth="1"/>
    <col min="6154" max="6156" width="6.42578125" style="14" customWidth="1"/>
    <col min="6157" max="6157" width="1" style="14" customWidth="1"/>
    <col min="6158" max="6158" width="6.42578125" style="14" customWidth="1"/>
    <col min="6159" max="6160" width="6.28515625" style="14" customWidth="1"/>
    <col min="6161" max="6161" width="1.140625" style="14" customWidth="1"/>
    <col min="6162" max="6164" width="6.42578125" style="14" customWidth="1"/>
    <col min="6165" max="6165" width="1.5703125" style="14" customWidth="1"/>
    <col min="6166" max="6166" width="7.28515625" style="14" customWidth="1"/>
    <col min="6167" max="6168" width="6.7109375" style="14" customWidth="1"/>
    <col min="6169" max="6169" width="1.5703125" style="14" customWidth="1"/>
    <col min="6170" max="6170" width="5.5703125" style="14" customWidth="1"/>
    <col min="6171" max="6172" width="5.28515625" style="14" customWidth="1"/>
    <col min="6173" max="6400" width="11.42578125" style="14"/>
    <col min="6401" max="6401" width="9.7109375" style="14" customWidth="1"/>
    <col min="6402" max="6404" width="7.42578125" style="14" customWidth="1"/>
    <col min="6405" max="6405" width="1.140625" style="14" customWidth="1"/>
    <col min="6406" max="6406" width="7.42578125" style="14" customWidth="1"/>
    <col min="6407" max="6408" width="6.42578125" style="14" customWidth="1"/>
    <col min="6409" max="6409" width="1.140625" style="14" customWidth="1"/>
    <col min="6410" max="6412" width="6.42578125" style="14" customWidth="1"/>
    <col min="6413" max="6413" width="1" style="14" customWidth="1"/>
    <col min="6414" max="6414" width="6.42578125" style="14" customWidth="1"/>
    <col min="6415" max="6416" width="6.28515625" style="14" customWidth="1"/>
    <col min="6417" max="6417" width="1.140625" style="14" customWidth="1"/>
    <col min="6418" max="6420" width="6.42578125" style="14" customWidth="1"/>
    <col min="6421" max="6421" width="1.5703125" style="14" customWidth="1"/>
    <col min="6422" max="6422" width="7.28515625" style="14" customWidth="1"/>
    <col min="6423" max="6424" width="6.7109375" style="14" customWidth="1"/>
    <col min="6425" max="6425" width="1.5703125" style="14" customWidth="1"/>
    <col min="6426" max="6426" width="5.5703125" style="14" customWidth="1"/>
    <col min="6427" max="6428" width="5.28515625" style="14" customWidth="1"/>
    <col min="6429" max="6656" width="11.42578125" style="14"/>
    <col min="6657" max="6657" width="9.7109375" style="14" customWidth="1"/>
    <col min="6658" max="6660" width="7.42578125" style="14" customWidth="1"/>
    <col min="6661" max="6661" width="1.140625" style="14" customWidth="1"/>
    <col min="6662" max="6662" width="7.42578125" style="14" customWidth="1"/>
    <col min="6663" max="6664" width="6.42578125" style="14" customWidth="1"/>
    <col min="6665" max="6665" width="1.140625" style="14" customWidth="1"/>
    <col min="6666" max="6668" width="6.42578125" style="14" customWidth="1"/>
    <col min="6669" max="6669" width="1" style="14" customWidth="1"/>
    <col min="6670" max="6670" width="6.42578125" style="14" customWidth="1"/>
    <col min="6671" max="6672" width="6.28515625" style="14" customWidth="1"/>
    <col min="6673" max="6673" width="1.140625" style="14" customWidth="1"/>
    <col min="6674" max="6676" width="6.42578125" style="14" customWidth="1"/>
    <col min="6677" max="6677" width="1.5703125" style="14" customWidth="1"/>
    <col min="6678" max="6678" width="7.28515625" style="14" customWidth="1"/>
    <col min="6679" max="6680" width="6.7109375" style="14" customWidth="1"/>
    <col min="6681" max="6681" width="1.5703125" style="14" customWidth="1"/>
    <col min="6682" max="6682" width="5.5703125" style="14" customWidth="1"/>
    <col min="6683" max="6684" width="5.28515625" style="14" customWidth="1"/>
    <col min="6685" max="6912" width="11.42578125" style="14"/>
    <col min="6913" max="6913" width="9.7109375" style="14" customWidth="1"/>
    <col min="6914" max="6916" width="7.42578125" style="14" customWidth="1"/>
    <col min="6917" max="6917" width="1.140625" style="14" customWidth="1"/>
    <col min="6918" max="6918" width="7.42578125" style="14" customWidth="1"/>
    <col min="6919" max="6920" width="6.42578125" style="14" customWidth="1"/>
    <col min="6921" max="6921" width="1.140625" style="14" customWidth="1"/>
    <col min="6922" max="6924" width="6.42578125" style="14" customWidth="1"/>
    <col min="6925" max="6925" width="1" style="14" customWidth="1"/>
    <col min="6926" max="6926" width="6.42578125" style="14" customWidth="1"/>
    <col min="6927" max="6928" width="6.28515625" style="14" customWidth="1"/>
    <col min="6929" max="6929" width="1.140625" style="14" customWidth="1"/>
    <col min="6930" max="6932" width="6.42578125" style="14" customWidth="1"/>
    <col min="6933" max="6933" width="1.5703125" style="14" customWidth="1"/>
    <col min="6934" max="6934" width="7.28515625" style="14" customWidth="1"/>
    <col min="6935" max="6936" width="6.7109375" style="14" customWidth="1"/>
    <col min="6937" max="6937" width="1.5703125" style="14" customWidth="1"/>
    <col min="6938" max="6938" width="5.5703125" style="14" customWidth="1"/>
    <col min="6939" max="6940" width="5.28515625" style="14" customWidth="1"/>
    <col min="6941" max="7168" width="11.42578125" style="14"/>
    <col min="7169" max="7169" width="9.7109375" style="14" customWidth="1"/>
    <col min="7170" max="7172" width="7.42578125" style="14" customWidth="1"/>
    <col min="7173" max="7173" width="1.140625" style="14" customWidth="1"/>
    <col min="7174" max="7174" width="7.42578125" style="14" customWidth="1"/>
    <col min="7175" max="7176" width="6.42578125" style="14" customWidth="1"/>
    <col min="7177" max="7177" width="1.140625" style="14" customWidth="1"/>
    <col min="7178" max="7180" width="6.42578125" style="14" customWidth="1"/>
    <col min="7181" max="7181" width="1" style="14" customWidth="1"/>
    <col min="7182" max="7182" width="6.42578125" style="14" customWidth="1"/>
    <col min="7183" max="7184" width="6.28515625" style="14" customWidth="1"/>
    <col min="7185" max="7185" width="1.140625" style="14" customWidth="1"/>
    <col min="7186" max="7188" width="6.42578125" style="14" customWidth="1"/>
    <col min="7189" max="7189" width="1.5703125" style="14" customWidth="1"/>
    <col min="7190" max="7190" width="7.28515625" style="14" customWidth="1"/>
    <col min="7191" max="7192" width="6.7109375" style="14" customWidth="1"/>
    <col min="7193" max="7193" width="1.5703125" style="14" customWidth="1"/>
    <col min="7194" max="7194" width="5.5703125" style="14" customWidth="1"/>
    <col min="7195" max="7196" width="5.28515625" style="14" customWidth="1"/>
    <col min="7197" max="7424" width="11.42578125" style="14"/>
    <col min="7425" max="7425" width="9.7109375" style="14" customWidth="1"/>
    <col min="7426" max="7428" width="7.42578125" style="14" customWidth="1"/>
    <col min="7429" max="7429" width="1.140625" style="14" customWidth="1"/>
    <col min="7430" max="7430" width="7.42578125" style="14" customWidth="1"/>
    <col min="7431" max="7432" width="6.42578125" style="14" customWidth="1"/>
    <col min="7433" max="7433" width="1.140625" style="14" customWidth="1"/>
    <col min="7434" max="7436" width="6.42578125" style="14" customWidth="1"/>
    <col min="7437" max="7437" width="1" style="14" customWidth="1"/>
    <col min="7438" max="7438" width="6.42578125" style="14" customWidth="1"/>
    <col min="7439" max="7440" width="6.28515625" style="14" customWidth="1"/>
    <col min="7441" max="7441" width="1.140625" style="14" customWidth="1"/>
    <col min="7442" max="7444" width="6.42578125" style="14" customWidth="1"/>
    <col min="7445" max="7445" width="1.5703125" style="14" customWidth="1"/>
    <col min="7446" max="7446" width="7.28515625" style="14" customWidth="1"/>
    <col min="7447" max="7448" width="6.7109375" style="14" customWidth="1"/>
    <col min="7449" max="7449" width="1.5703125" style="14" customWidth="1"/>
    <col min="7450" max="7450" width="5.5703125" style="14" customWidth="1"/>
    <col min="7451" max="7452" width="5.28515625" style="14" customWidth="1"/>
    <col min="7453" max="7680" width="11.42578125" style="14"/>
    <col min="7681" max="7681" width="9.7109375" style="14" customWidth="1"/>
    <col min="7682" max="7684" width="7.42578125" style="14" customWidth="1"/>
    <col min="7685" max="7685" width="1.140625" style="14" customWidth="1"/>
    <col min="7686" max="7686" width="7.42578125" style="14" customWidth="1"/>
    <col min="7687" max="7688" width="6.42578125" style="14" customWidth="1"/>
    <col min="7689" max="7689" width="1.140625" style="14" customWidth="1"/>
    <col min="7690" max="7692" width="6.42578125" style="14" customWidth="1"/>
    <col min="7693" max="7693" width="1" style="14" customWidth="1"/>
    <col min="7694" max="7694" width="6.42578125" style="14" customWidth="1"/>
    <col min="7695" max="7696" width="6.28515625" style="14" customWidth="1"/>
    <col min="7697" max="7697" width="1.140625" style="14" customWidth="1"/>
    <col min="7698" max="7700" width="6.42578125" style="14" customWidth="1"/>
    <col min="7701" max="7701" width="1.5703125" style="14" customWidth="1"/>
    <col min="7702" max="7702" width="7.28515625" style="14" customWidth="1"/>
    <col min="7703" max="7704" width="6.7109375" style="14" customWidth="1"/>
    <col min="7705" max="7705" width="1.5703125" style="14" customWidth="1"/>
    <col min="7706" max="7706" width="5.5703125" style="14" customWidth="1"/>
    <col min="7707" max="7708" width="5.28515625" style="14" customWidth="1"/>
    <col min="7709" max="7936" width="11.42578125" style="14"/>
    <col min="7937" max="7937" width="9.7109375" style="14" customWidth="1"/>
    <col min="7938" max="7940" width="7.42578125" style="14" customWidth="1"/>
    <col min="7941" max="7941" width="1.140625" style="14" customWidth="1"/>
    <col min="7942" max="7942" width="7.42578125" style="14" customWidth="1"/>
    <col min="7943" max="7944" width="6.42578125" style="14" customWidth="1"/>
    <col min="7945" max="7945" width="1.140625" style="14" customWidth="1"/>
    <col min="7946" max="7948" width="6.42578125" style="14" customWidth="1"/>
    <col min="7949" max="7949" width="1" style="14" customWidth="1"/>
    <col min="7950" max="7950" width="6.42578125" style="14" customWidth="1"/>
    <col min="7951" max="7952" width="6.28515625" style="14" customWidth="1"/>
    <col min="7953" max="7953" width="1.140625" style="14" customWidth="1"/>
    <col min="7954" max="7956" width="6.42578125" style="14" customWidth="1"/>
    <col min="7957" max="7957" width="1.5703125" style="14" customWidth="1"/>
    <col min="7958" max="7958" width="7.28515625" style="14" customWidth="1"/>
    <col min="7959" max="7960" width="6.7109375" style="14" customWidth="1"/>
    <col min="7961" max="7961" width="1.5703125" style="14" customWidth="1"/>
    <col min="7962" max="7962" width="5.5703125" style="14" customWidth="1"/>
    <col min="7963" max="7964" width="5.28515625" style="14" customWidth="1"/>
    <col min="7965" max="8192" width="11.42578125" style="14"/>
    <col min="8193" max="8193" width="9.7109375" style="14" customWidth="1"/>
    <col min="8194" max="8196" width="7.42578125" style="14" customWidth="1"/>
    <col min="8197" max="8197" width="1.140625" style="14" customWidth="1"/>
    <col min="8198" max="8198" width="7.42578125" style="14" customWidth="1"/>
    <col min="8199" max="8200" width="6.42578125" style="14" customWidth="1"/>
    <col min="8201" max="8201" width="1.140625" style="14" customWidth="1"/>
    <col min="8202" max="8204" width="6.42578125" style="14" customWidth="1"/>
    <col min="8205" max="8205" width="1" style="14" customWidth="1"/>
    <col min="8206" max="8206" width="6.42578125" style="14" customWidth="1"/>
    <col min="8207" max="8208" width="6.28515625" style="14" customWidth="1"/>
    <col min="8209" max="8209" width="1.140625" style="14" customWidth="1"/>
    <col min="8210" max="8212" width="6.42578125" style="14" customWidth="1"/>
    <col min="8213" max="8213" width="1.5703125" style="14" customWidth="1"/>
    <col min="8214" max="8214" width="7.28515625" style="14" customWidth="1"/>
    <col min="8215" max="8216" width="6.7109375" style="14" customWidth="1"/>
    <col min="8217" max="8217" width="1.5703125" style="14" customWidth="1"/>
    <col min="8218" max="8218" width="5.5703125" style="14" customWidth="1"/>
    <col min="8219" max="8220" width="5.28515625" style="14" customWidth="1"/>
    <col min="8221" max="8448" width="11.42578125" style="14"/>
    <col min="8449" max="8449" width="9.7109375" style="14" customWidth="1"/>
    <col min="8450" max="8452" width="7.42578125" style="14" customWidth="1"/>
    <col min="8453" max="8453" width="1.140625" style="14" customWidth="1"/>
    <col min="8454" max="8454" width="7.42578125" style="14" customWidth="1"/>
    <col min="8455" max="8456" width="6.42578125" style="14" customWidth="1"/>
    <col min="8457" max="8457" width="1.140625" style="14" customWidth="1"/>
    <col min="8458" max="8460" width="6.42578125" style="14" customWidth="1"/>
    <col min="8461" max="8461" width="1" style="14" customWidth="1"/>
    <col min="8462" max="8462" width="6.42578125" style="14" customWidth="1"/>
    <col min="8463" max="8464" width="6.28515625" style="14" customWidth="1"/>
    <col min="8465" max="8465" width="1.140625" style="14" customWidth="1"/>
    <col min="8466" max="8468" width="6.42578125" style="14" customWidth="1"/>
    <col min="8469" max="8469" width="1.5703125" style="14" customWidth="1"/>
    <col min="8470" max="8470" width="7.28515625" style="14" customWidth="1"/>
    <col min="8471" max="8472" width="6.7109375" style="14" customWidth="1"/>
    <col min="8473" max="8473" width="1.5703125" style="14" customWidth="1"/>
    <col min="8474" max="8474" width="5.5703125" style="14" customWidth="1"/>
    <col min="8475" max="8476" width="5.28515625" style="14" customWidth="1"/>
    <col min="8477" max="8704" width="11.42578125" style="14"/>
    <col min="8705" max="8705" width="9.7109375" style="14" customWidth="1"/>
    <col min="8706" max="8708" width="7.42578125" style="14" customWidth="1"/>
    <col min="8709" max="8709" width="1.140625" style="14" customWidth="1"/>
    <col min="8710" max="8710" width="7.42578125" style="14" customWidth="1"/>
    <col min="8711" max="8712" width="6.42578125" style="14" customWidth="1"/>
    <col min="8713" max="8713" width="1.140625" style="14" customWidth="1"/>
    <col min="8714" max="8716" width="6.42578125" style="14" customWidth="1"/>
    <col min="8717" max="8717" width="1" style="14" customWidth="1"/>
    <col min="8718" max="8718" width="6.42578125" style="14" customWidth="1"/>
    <col min="8719" max="8720" width="6.28515625" style="14" customWidth="1"/>
    <col min="8721" max="8721" width="1.140625" style="14" customWidth="1"/>
    <col min="8722" max="8724" width="6.42578125" style="14" customWidth="1"/>
    <col min="8725" max="8725" width="1.5703125" style="14" customWidth="1"/>
    <col min="8726" max="8726" width="7.28515625" style="14" customWidth="1"/>
    <col min="8727" max="8728" width="6.7109375" style="14" customWidth="1"/>
    <col min="8729" max="8729" width="1.5703125" style="14" customWidth="1"/>
    <col min="8730" max="8730" width="5.5703125" style="14" customWidth="1"/>
    <col min="8731" max="8732" width="5.28515625" style="14" customWidth="1"/>
    <col min="8733" max="8960" width="11.42578125" style="14"/>
    <col min="8961" max="8961" width="9.7109375" style="14" customWidth="1"/>
    <col min="8962" max="8964" width="7.42578125" style="14" customWidth="1"/>
    <col min="8965" max="8965" width="1.140625" style="14" customWidth="1"/>
    <col min="8966" max="8966" width="7.42578125" style="14" customWidth="1"/>
    <col min="8967" max="8968" width="6.42578125" style="14" customWidth="1"/>
    <col min="8969" max="8969" width="1.140625" style="14" customWidth="1"/>
    <col min="8970" max="8972" width="6.42578125" style="14" customWidth="1"/>
    <col min="8973" max="8973" width="1" style="14" customWidth="1"/>
    <col min="8974" max="8974" width="6.42578125" style="14" customWidth="1"/>
    <col min="8975" max="8976" width="6.28515625" style="14" customWidth="1"/>
    <col min="8977" max="8977" width="1.140625" style="14" customWidth="1"/>
    <col min="8978" max="8980" width="6.42578125" style="14" customWidth="1"/>
    <col min="8981" max="8981" width="1.5703125" style="14" customWidth="1"/>
    <col min="8982" max="8982" width="7.28515625" style="14" customWidth="1"/>
    <col min="8983" max="8984" width="6.7109375" style="14" customWidth="1"/>
    <col min="8985" max="8985" width="1.5703125" style="14" customWidth="1"/>
    <col min="8986" max="8986" width="5.5703125" style="14" customWidth="1"/>
    <col min="8987" max="8988" width="5.28515625" style="14" customWidth="1"/>
    <col min="8989" max="9216" width="11.42578125" style="14"/>
    <col min="9217" max="9217" width="9.7109375" style="14" customWidth="1"/>
    <col min="9218" max="9220" width="7.42578125" style="14" customWidth="1"/>
    <col min="9221" max="9221" width="1.140625" style="14" customWidth="1"/>
    <col min="9222" max="9222" width="7.42578125" style="14" customWidth="1"/>
    <col min="9223" max="9224" width="6.42578125" style="14" customWidth="1"/>
    <col min="9225" max="9225" width="1.140625" style="14" customWidth="1"/>
    <col min="9226" max="9228" width="6.42578125" style="14" customWidth="1"/>
    <col min="9229" max="9229" width="1" style="14" customWidth="1"/>
    <col min="9230" max="9230" width="6.42578125" style="14" customWidth="1"/>
    <col min="9231" max="9232" width="6.28515625" style="14" customWidth="1"/>
    <col min="9233" max="9233" width="1.140625" style="14" customWidth="1"/>
    <col min="9234" max="9236" width="6.42578125" style="14" customWidth="1"/>
    <col min="9237" max="9237" width="1.5703125" style="14" customWidth="1"/>
    <col min="9238" max="9238" width="7.28515625" style="14" customWidth="1"/>
    <col min="9239" max="9240" width="6.7109375" style="14" customWidth="1"/>
    <col min="9241" max="9241" width="1.5703125" style="14" customWidth="1"/>
    <col min="9242" max="9242" width="5.5703125" style="14" customWidth="1"/>
    <col min="9243" max="9244" width="5.28515625" style="14" customWidth="1"/>
    <col min="9245" max="9472" width="11.42578125" style="14"/>
    <col min="9473" max="9473" width="9.7109375" style="14" customWidth="1"/>
    <col min="9474" max="9476" width="7.42578125" style="14" customWidth="1"/>
    <col min="9477" max="9477" width="1.140625" style="14" customWidth="1"/>
    <col min="9478" max="9478" width="7.42578125" style="14" customWidth="1"/>
    <col min="9479" max="9480" width="6.42578125" style="14" customWidth="1"/>
    <col min="9481" max="9481" width="1.140625" style="14" customWidth="1"/>
    <col min="9482" max="9484" width="6.42578125" style="14" customWidth="1"/>
    <col min="9485" max="9485" width="1" style="14" customWidth="1"/>
    <col min="9486" max="9486" width="6.42578125" style="14" customWidth="1"/>
    <col min="9487" max="9488" width="6.28515625" style="14" customWidth="1"/>
    <col min="9489" max="9489" width="1.140625" style="14" customWidth="1"/>
    <col min="9490" max="9492" width="6.42578125" style="14" customWidth="1"/>
    <col min="9493" max="9493" width="1.5703125" style="14" customWidth="1"/>
    <col min="9494" max="9494" width="7.28515625" style="14" customWidth="1"/>
    <col min="9495" max="9496" width="6.7109375" style="14" customWidth="1"/>
    <col min="9497" max="9497" width="1.5703125" style="14" customWidth="1"/>
    <col min="9498" max="9498" width="5.5703125" style="14" customWidth="1"/>
    <col min="9499" max="9500" width="5.28515625" style="14" customWidth="1"/>
    <col min="9501" max="9728" width="11.42578125" style="14"/>
    <col min="9729" max="9729" width="9.7109375" style="14" customWidth="1"/>
    <col min="9730" max="9732" width="7.42578125" style="14" customWidth="1"/>
    <col min="9733" max="9733" width="1.140625" style="14" customWidth="1"/>
    <col min="9734" max="9734" width="7.42578125" style="14" customWidth="1"/>
    <col min="9735" max="9736" width="6.42578125" style="14" customWidth="1"/>
    <col min="9737" max="9737" width="1.140625" style="14" customWidth="1"/>
    <col min="9738" max="9740" width="6.42578125" style="14" customWidth="1"/>
    <col min="9741" max="9741" width="1" style="14" customWidth="1"/>
    <col min="9742" max="9742" width="6.42578125" style="14" customWidth="1"/>
    <col min="9743" max="9744" width="6.28515625" style="14" customWidth="1"/>
    <col min="9745" max="9745" width="1.140625" style="14" customWidth="1"/>
    <col min="9746" max="9748" width="6.42578125" style="14" customWidth="1"/>
    <col min="9749" max="9749" width="1.5703125" style="14" customWidth="1"/>
    <col min="9750" max="9750" width="7.28515625" style="14" customWidth="1"/>
    <col min="9751" max="9752" width="6.7109375" style="14" customWidth="1"/>
    <col min="9753" max="9753" width="1.5703125" style="14" customWidth="1"/>
    <col min="9754" max="9754" width="5.5703125" style="14" customWidth="1"/>
    <col min="9755" max="9756" width="5.28515625" style="14" customWidth="1"/>
    <col min="9757" max="9984" width="11.42578125" style="14"/>
    <col min="9985" max="9985" width="9.7109375" style="14" customWidth="1"/>
    <col min="9986" max="9988" width="7.42578125" style="14" customWidth="1"/>
    <col min="9989" max="9989" width="1.140625" style="14" customWidth="1"/>
    <col min="9990" max="9990" width="7.42578125" style="14" customWidth="1"/>
    <col min="9991" max="9992" width="6.42578125" style="14" customWidth="1"/>
    <col min="9993" max="9993" width="1.140625" style="14" customWidth="1"/>
    <col min="9994" max="9996" width="6.42578125" style="14" customWidth="1"/>
    <col min="9997" max="9997" width="1" style="14" customWidth="1"/>
    <col min="9998" max="9998" width="6.42578125" style="14" customWidth="1"/>
    <col min="9999" max="10000" width="6.28515625" style="14" customWidth="1"/>
    <col min="10001" max="10001" width="1.140625" style="14" customWidth="1"/>
    <col min="10002" max="10004" width="6.42578125" style="14" customWidth="1"/>
    <col min="10005" max="10005" width="1.5703125" style="14" customWidth="1"/>
    <col min="10006" max="10006" width="7.28515625" style="14" customWidth="1"/>
    <col min="10007" max="10008" width="6.7109375" style="14" customWidth="1"/>
    <col min="10009" max="10009" width="1.5703125" style="14" customWidth="1"/>
    <col min="10010" max="10010" width="5.5703125" style="14" customWidth="1"/>
    <col min="10011" max="10012" width="5.28515625" style="14" customWidth="1"/>
    <col min="10013" max="10240" width="11.42578125" style="14"/>
    <col min="10241" max="10241" width="9.7109375" style="14" customWidth="1"/>
    <col min="10242" max="10244" width="7.42578125" style="14" customWidth="1"/>
    <col min="10245" max="10245" width="1.140625" style="14" customWidth="1"/>
    <col min="10246" max="10246" width="7.42578125" style="14" customWidth="1"/>
    <col min="10247" max="10248" width="6.42578125" style="14" customWidth="1"/>
    <col min="10249" max="10249" width="1.140625" style="14" customWidth="1"/>
    <col min="10250" max="10252" width="6.42578125" style="14" customWidth="1"/>
    <col min="10253" max="10253" width="1" style="14" customWidth="1"/>
    <col min="10254" max="10254" width="6.42578125" style="14" customWidth="1"/>
    <col min="10255" max="10256" width="6.28515625" style="14" customWidth="1"/>
    <col min="10257" max="10257" width="1.140625" style="14" customWidth="1"/>
    <col min="10258" max="10260" width="6.42578125" style="14" customWidth="1"/>
    <col min="10261" max="10261" width="1.5703125" style="14" customWidth="1"/>
    <col min="10262" max="10262" width="7.28515625" style="14" customWidth="1"/>
    <col min="10263" max="10264" width="6.7109375" style="14" customWidth="1"/>
    <col min="10265" max="10265" width="1.5703125" style="14" customWidth="1"/>
    <col min="10266" max="10266" width="5.5703125" style="14" customWidth="1"/>
    <col min="10267" max="10268" width="5.28515625" style="14" customWidth="1"/>
    <col min="10269" max="10496" width="11.42578125" style="14"/>
    <col min="10497" max="10497" width="9.7109375" style="14" customWidth="1"/>
    <col min="10498" max="10500" width="7.42578125" style="14" customWidth="1"/>
    <col min="10501" max="10501" width="1.140625" style="14" customWidth="1"/>
    <col min="10502" max="10502" width="7.42578125" style="14" customWidth="1"/>
    <col min="10503" max="10504" width="6.42578125" style="14" customWidth="1"/>
    <col min="10505" max="10505" width="1.140625" style="14" customWidth="1"/>
    <col min="10506" max="10508" width="6.42578125" style="14" customWidth="1"/>
    <col min="10509" max="10509" width="1" style="14" customWidth="1"/>
    <col min="10510" max="10510" width="6.42578125" style="14" customWidth="1"/>
    <col min="10511" max="10512" width="6.28515625" style="14" customWidth="1"/>
    <col min="10513" max="10513" width="1.140625" style="14" customWidth="1"/>
    <col min="10514" max="10516" width="6.42578125" style="14" customWidth="1"/>
    <col min="10517" max="10517" width="1.5703125" style="14" customWidth="1"/>
    <col min="10518" max="10518" width="7.28515625" style="14" customWidth="1"/>
    <col min="10519" max="10520" width="6.7109375" style="14" customWidth="1"/>
    <col min="10521" max="10521" width="1.5703125" style="14" customWidth="1"/>
    <col min="10522" max="10522" width="5.5703125" style="14" customWidth="1"/>
    <col min="10523" max="10524" width="5.28515625" style="14" customWidth="1"/>
    <col min="10525" max="10752" width="11.42578125" style="14"/>
    <col min="10753" max="10753" width="9.7109375" style="14" customWidth="1"/>
    <col min="10754" max="10756" width="7.42578125" style="14" customWidth="1"/>
    <col min="10757" max="10757" width="1.140625" style="14" customWidth="1"/>
    <col min="10758" max="10758" width="7.42578125" style="14" customWidth="1"/>
    <col min="10759" max="10760" width="6.42578125" style="14" customWidth="1"/>
    <col min="10761" max="10761" width="1.140625" style="14" customWidth="1"/>
    <col min="10762" max="10764" width="6.42578125" style="14" customWidth="1"/>
    <col min="10765" max="10765" width="1" style="14" customWidth="1"/>
    <col min="10766" max="10766" width="6.42578125" style="14" customWidth="1"/>
    <col min="10767" max="10768" width="6.28515625" style="14" customWidth="1"/>
    <col min="10769" max="10769" width="1.140625" style="14" customWidth="1"/>
    <col min="10770" max="10772" width="6.42578125" style="14" customWidth="1"/>
    <col min="10773" max="10773" width="1.5703125" style="14" customWidth="1"/>
    <col min="10774" max="10774" width="7.28515625" style="14" customWidth="1"/>
    <col min="10775" max="10776" width="6.7109375" style="14" customWidth="1"/>
    <col min="10777" max="10777" width="1.5703125" style="14" customWidth="1"/>
    <col min="10778" max="10778" width="5.5703125" style="14" customWidth="1"/>
    <col min="10779" max="10780" width="5.28515625" style="14" customWidth="1"/>
    <col min="10781" max="11008" width="11.42578125" style="14"/>
    <col min="11009" max="11009" width="9.7109375" style="14" customWidth="1"/>
    <col min="11010" max="11012" width="7.42578125" style="14" customWidth="1"/>
    <col min="11013" max="11013" width="1.140625" style="14" customWidth="1"/>
    <col min="11014" max="11014" width="7.42578125" style="14" customWidth="1"/>
    <col min="11015" max="11016" width="6.42578125" style="14" customWidth="1"/>
    <col min="11017" max="11017" width="1.140625" style="14" customWidth="1"/>
    <col min="11018" max="11020" width="6.42578125" style="14" customWidth="1"/>
    <col min="11021" max="11021" width="1" style="14" customWidth="1"/>
    <col min="11022" max="11022" width="6.42578125" style="14" customWidth="1"/>
    <col min="11023" max="11024" width="6.28515625" style="14" customWidth="1"/>
    <col min="11025" max="11025" width="1.140625" style="14" customWidth="1"/>
    <col min="11026" max="11028" width="6.42578125" style="14" customWidth="1"/>
    <col min="11029" max="11029" width="1.5703125" style="14" customWidth="1"/>
    <col min="11030" max="11030" width="7.28515625" style="14" customWidth="1"/>
    <col min="11031" max="11032" width="6.7109375" style="14" customWidth="1"/>
    <col min="11033" max="11033" width="1.5703125" style="14" customWidth="1"/>
    <col min="11034" max="11034" width="5.5703125" style="14" customWidth="1"/>
    <col min="11035" max="11036" width="5.28515625" style="14" customWidth="1"/>
    <col min="11037" max="11264" width="11.42578125" style="14"/>
    <col min="11265" max="11265" width="9.7109375" style="14" customWidth="1"/>
    <col min="11266" max="11268" width="7.42578125" style="14" customWidth="1"/>
    <col min="11269" max="11269" width="1.140625" style="14" customWidth="1"/>
    <col min="11270" max="11270" width="7.42578125" style="14" customWidth="1"/>
    <col min="11271" max="11272" width="6.42578125" style="14" customWidth="1"/>
    <col min="11273" max="11273" width="1.140625" style="14" customWidth="1"/>
    <col min="11274" max="11276" width="6.42578125" style="14" customWidth="1"/>
    <col min="11277" max="11277" width="1" style="14" customWidth="1"/>
    <col min="11278" max="11278" width="6.42578125" style="14" customWidth="1"/>
    <col min="11279" max="11280" width="6.28515625" style="14" customWidth="1"/>
    <col min="11281" max="11281" width="1.140625" style="14" customWidth="1"/>
    <col min="11282" max="11284" width="6.42578125" style="14" customWidth="1"/>
    <col min="11285" max="11285" width="1.5703125" style="14" customWidth="1"/>
    <col min="11286" max="11286" width="7.28515625" style="14" customWidth="1"/>
    <col min="11287" max="11288" width="6.7109375" style="14" customWidth="1"/>
    <col min="11289" max="11289" width="1.5703125" style="14" customWidth="1"/>
    <col min="11290" max="11290" width="5.5703125" style="14" customWidth="1"/>
    <col min="11291" max="11292" width="5.28515625" style="14" customWidth="1"/>
    <col min="11293" max="11520" width="11.42578125" style="14"/>
    <col min="11521" max="11521" width="9.7109375" style="14" customWidth="1"/>
    <col min="11522" max="11524" width="7.42578125" style="14" customWidth="1"/>
    <col min="11525" max="11525" width="1.140625" style="14" customWidth="1"/>
    <col min="11526" max="11526" width="7.42578125" style="14" customWidth="1"/>
    <col min="11527" max="11528" width="6.42578125" style="14" customWidth="1"/>
    <col min="11529" max="11529" width="1.140625" style="14" customWidth="1"/>
    <col min="11530" max="11532" width="6.42578125" style="14" customWidth="1"/>
    <col min="11533" max="11533" width="1" style="14" customWidth="1"/>
    <col min="11534" max="11534" width="6.42578125" style="14" customWidth="1"/>
    <col min="11535" max="11536" width="6.28515625" style="14" customWidth="1"/>
    <col min="11537" max="11537" width="1.140625" style="14" customWidth="1"/>
    <col min="11538" max="11540" width="6.42578125" style="14" customWidth="1"/>
    <col min="11541" max="11541" width="1.5703125" style="14" customWidth="1"/>
    <col min="11542" max="11542" width="7.28515625" style="14" customWidth="1"/>
    <col min="11543" max="11544" width="6.7109375" style="14" customWidth="1"/>
    <col min="11545" max="11545" width="1.5703125" style="14" customWidth="1"/>
    <col min="11546" max="11546" width="5.5703125" style="14" customWidth="1"/>
    <col min="11547" max="11548" width="5.28515625" style="14" customWidth="1"/>
    <col min="11549" max="11776" width="11.42578125" style="14"/>
    <col min="11777" max="11777" width="9.7109375" style="14" customWidth="1"/>
    <col min="11778" max="11780" width="7.42578125" style="14" customWidth="1"/>
    <col min="11781" max="11781" width="1.140625" style="14" customWidth="1"/>
    <col min="11782" max="11782" width="7.42578125" style="14" customWidth="1"/>
    <col min="11783" max="11784" width="6.42578125" style="14" customWidth="1"/>
    <col min="11785" max="11785" width="1.140625" style="14" customWidth="1"/>
    <col min="11786" max="11788" width="6.42578125" style="14" customWidth="1"/>
    <col min="11789" max="11789" width="1" style="14" customWidth="1"/>
    <col min="11790" max="11790" width="6.42578125" style="14" customWidth="1"/>
    <col min="11791" max="11792" width="6.28515625" style="14" customWidth="1"/>
    <col min="11793" max="11793" width="1.140625" style="14" customWidth="1"/>
    <col min="11794" max="11796" width="6.42578125" style="14" customWidth="1"/>
    <col min="11797" max="11797" width="1.5703125" style="14" customWidth="1"/>
    <col min="11798" max="11798" width="7.28515625" style="14" customWidth="1"/>
    <col min="11799" max="11800" width="6.7109375" style="14" customWidth="1"/>
    <col min="11801" max="11801" width="1.5703125" style="14" customWidth="1"/>
    <col min="11802" max="11802" width="5.5703125" style="14" customWidth="1"/>
    <col min="11803" max="11804" width="5.28515625" style="14" customWidth="1"/>
    <col min="11805" max="12032" width="11.42578125" style="14"/>
    <col min="12033" max="12033" width="9.7109375" style="14" customWidth="1"/>
    <col min="12034" max="12036" width="7.42578125" style="14" customWidth="1"/>
    <col min="12037" max="12037" width="1.140625" style="14" customWidth="1"/>
    <col min="12038" max="12038" width="7.42578125" style="14" customWidth="1"/>
    <col min="12039" max="12040" width="6.42578125" style="14" customWidth="1"/>
    <col min="12041" max="12041" width="1.140625" style="14" customWidth="1"/>
    <col min="12042" max="12044" width="6.42578125" style="14" customWidth="1"/>
    <col min="12045" max="12045" width="1" style="14" customWidth="1"/>
    <col min="12046" max="12046" width="6.42578125" style="14" customWidth="1"/>
    <col min="12047" max="12048" width="6.28515625" style="14" customWidth="1"/>
    <col min="12049" max="12049" width="1.140625" style="14" customWidth="1"/>
    <col min="12050" max="12052" width="6.42578125" style="14" customWidth="1"/>
    <col min="12053" max="12053" width="1.5703125" style="14" customWidth="1"/>
    <col min="12054" max="12054" width="7.28515625" style="14" customWidth="1"/>
    <col min="12055" max="12056" width="6.7109375" style="14" customWidth="1"/>
    <col min="12057" max="12057" width="1.5703125" style="14" customWidth="1"/>
    <col min="12058" max="12058" width="5.5703125" style="14" customWidth="1"/>
    <col min="12059" max="12060" width="5.28515625" style="14" customWidth="1"/>
    <col min="12061" max="12288" width="11.42578125" style="14"/>
    <col min="12289" max="12289" width="9.7109375" style="14" customWidth="1"/>
    <col min="12290" max="12292" width="7.42578125" style="14" customWidth="1"/>
    <col min="12293" max="12293" width="1.140625" style="14" customWidth="1"/>
    <col min="12294" max="12294" width="7.42578125" style="14" customWidth="1"/>
    <col min="12295" max="12296" width="6.42578125" style="14" customWidth="1"/>
    <col min="12297" max="12297" width="1.140625" style="14" customWidth="1"/>
    <col min="12298" max="12300" width="6.42578125" style="14" customWidth="1"/>
    <col min="12301" max="12301" width="1" style="14" customWidth="1"/>
    <col min="12302" max="12302" width="6.42578125" style="14" customWidth="1"/>
    <col min="12303" max="12304" width="6.28515625" style="14" customWidth="1"/>
    <col min="12305" max="12305" width="1.140625" style="14" customWidth="1"/>
    <col min="12306" max="12308" width="6.42578125" style="14" customWidth="1"/>
    <col min="12309" max="12309" width="1.5703125" style="14" customWidth="1"/>
    <col min="12310" max="12310" width="7.28515625" style="14" customWidth="1"/>
    <col min="12311" max="12312" width="6.7109375" style="14" customWidth="1"/>
    <col min="12313" max="12313" width="1.5703125" style="14" customWidth="1"/>
    <col min="12314" max="12314" width="5.5703125" style="14" customWidth="1"/>
    <col min="12315" max="12316" width="5.28515625" style="14" customWidth="1"/>
    <col min="12317" max="12544" width="11.42578125" style="14"/>
    <col min="12545" max="12545" width="9.7109375" style="14" customWidth="1"/>
    <col min="12546" max="12548" width="7.42578125" style="14" customWidth="1"/>
    <col min="12549" max="12549" width="1.140625" style="14" customWidth="1"/>
    <col min="12550" max="12550" width="7.42578125" style="14" customWidth="1"/>
    <col min="12551" max="12552" width="6.42578125" style="14" customWidth="1"/>
    <col min="12553" max="12553" width="1.140625" style="14" customWidth="1"/>
    <col min="12554" max="12556" width="6.42578125" style="14" customWidth="1"/>
    <col min="12557" max="12557" width="1" style="14" customWidth="1"/>
    <col min="12558" max="12558" width="6.42578125" style="14" customWidth="1"/>
    <col min="12559" max="12560" width="6.28515625" style="14" customWidth="1"/>
    <col min="12561" max="12561" width="1.140625" style="14" customWidth="1"/>
    <col min="12562" max="12564" width="6.42578125" style="14" customWidth="1"/>
    <col min="12565" max="12565" width="1.5703125" style="14" customWidth="1"/>
    <col min="12566" max="12566" width="7.28515625" style="14" customWidth="1"/>
    <col min="12567" max="12568" width="6.7109375" style="14" customWidth="1"/>
    <col min="12569" max="12569" width="1.5703125" style="14" customWidth="1"/>
    <col min="12570" max="12570" width="5.5703125" style="14" customWidth="1"/>
    <col min="12571" max="12572" width="5.28515625" style="14" customWidth="1"/>
    <col min="12573" max="12800" width="11.42578125" style="14"/>
    <col min="12801" max="12801" width="9.7109375" style="14" customWidth="1"/>
    <col min="12802" max="12804" width="7.42578125" style="14" customWidth="1"/>
    <col min="12805" max="12805" width="1.140625" style="14" customWidth="1"/>
    <col min="12806" max="12806" width="7.42578125" style="14" customWidth="1"/>
    <col min="12807" max="12808" width="6.42578125" style="14" customWidth="1"/>
    <col min="12809" max="12809" width="1.140625" style="14" customWidth="1"/>
    <col min="12810" max="12812" width="6.42578125" style="14" customWidth="1"/>
    <col min="12813" max="12813" width="1" style="14" customWidth="1"/>
    <col min="12814" max="12814" width="6.42578125" style="14" customWidth="1"/>
    <col min="12815" max="12816" width="6.28515625" style="14" customWidth="1"/>
    <col min="12817" max="12817" width="1.140625" style="14" customWidth="1"/>
    <col min="12818" max="12820" width="6.42578125" style="14" customWidth="1"/>
    <col min="12821" max="12821" width="1.5703125" style="14" customWidth="1"/>
    <col min="12822" max="12822" width="7.28515625" style="14" customWidth="1"/>
    <col min="12823" max="12824" width="6.7109375" style="14" customWidth="1"/>
    <col min="12825" max="12825" width="1.5703125" style="14" customWidth="1"/>
    <col min="12826" max="12826" width="5.5703125" style="14" customWidth="1"/>
    <col min="12827" max="12828" width="5.28515625" style="14" customWidth="1"/>
    <col min="12829" max="13056" width="11.42578125" style="14"/>
    <col min="13057" max="13057" width="9.7109375" style="14" customWidth="1"/>
    <col min="13058" max="13060" width="7.42578125" style="14" customWidth="1"/>
    <col min="13061" max="13061" width="1.140625" style="14" customWidth="1"/>
    <col min="13062" max="13062" width="7.42578125" style="14" customWidth="1"/>
    <col min="13063" max="13064" width="6.42578125" style="14" customWidth="1"/>
    <col min="13065" max="13065" width="1.140625" style="14" customWidth="1"/>
    <col min="13066" max="13068" width="6.42578125" style="14" customWidth="1"/>
    <col min="13069" max="13069" width="1" style="14" customWidth="1"/>
    <col min="13070" max="13070" width="6.42578125" style="14" customWidth="1"/>
    <col min="13071" max="13072" width="6.28515625" style="14" customWidth="1"/>
    <col min="13073" max="13073" width="1.140625" style="14" customWidth="1"/>
    <col min="13074" max="13076" width="6.42578125" style="14" customWidth="1"/>
    <col min="13077" max="13077" width="1.5703125" style="14" customWidth="1"/>
    <col min="13078" max="13078" width="7.28515625" style="14" customWidth="1"/>
    <col min="13079" max="13080" width="6.7109375" style="14" customWidth="1"/>
    <col min="13081" max="13081" width="1.5703125" style="14" customWidth="1"/>
    <col min="13082" max="13082" width="5.5703125" style="14" customWidth="1"/>
    <col min="13083" max="13084" width="5.28515625" style="14" customWidth="1"/>
    <col min="13085" max="13312" width="11.42578125" style="14"/>
    <col min="13313" max="13313" width="9.7109375" style="14" customWidth="1"/>
    <col min="13314" max="13316" width="7.42578125" style="14" customWidth="1"/>
    <col min="13317" max="13317" width="1.140625" style="14" customWidth="1"/>
    <col min="13318" max="13318" width="7.42578125" style="14" customWidth="1"/>
    <col min="13319" max="13320" width="6.42578125" style="14" customWidth="1"/>
    <col min="13321" max="13321" width="1.140625" style="14" customWidth="1"/>
    <col min="13322" max="13324" width="6.42578125" style="14" customWidth="1"/>
    <col min="13325" max="13325" width="1" style="14" customWidth="1"/>
    <col min="13326" max="13326" width="6.42578125" style="14" customWidth="1"/>
    <col min="13327" max="13328" width="6.28515625" style="14" customWidth="1"/>
    <col min="13329" max="13329" width="1.140625" style="14" customWidth="1"/>
    <col min="13330" max="13332" width="6.42578125" style="14" customWidth="1"/>
    <col min="13333" max="13333" width="1.5703125" style="14" customWidth="1"/>
    <col min="13334" max="13334" width="7.28515625" style="14" customWidth="1"/>
    <col min="13335" max="13336" width="6.7109375" style="14" customWidth="1"/>
    <col min="13337" max="13337" width="1.5703125" style="14" customWidth="1"/>
    <col min="13338" max="13338" width="5.5703125" style="14" customWidth="1"/>
    <col min="13339" max="13340" width="5.28515625" style="14" customWidth="1"/>
    <col min="13341" max="13568" width="11.42578125" style="14"/>
    <col min="13569" max="13569" width="9.7109375" style="14" customWidth="1"/>
    <col min="13570" max="13572" width="7.42578125" style="14" customWidth="1"/>
    <col min="13573" max="13573" width="1.140625" style="14" customWidth="1"/>
    <col min="13574" max="13574" width="7.42578125" style="14" customWidth="1"/>
    <col min="13575" max="13576" width="6.42578125" style="14" customWidth="1"/>
    <col min="13577" max="13577" width="1.140625" style="14" customWidth="1"/>
    <col min="13578" max="13580" width="6.42578125" style="14" customWidth="1"/>
    <col min="13581" max="13581" width="1" style="14" customWidth="1"/>
    <col min="13582" max="13582" width="6.42578125" style="14" customWidth="1"/>
    <col min="13583" max="13584" width="6.28515625" style="14" customWidth="1"/>
    <col min="13585" max="13585" width="1.140625" style="14" customWidth="1"/>
    <col min="13586" max="13588" width="6.42578125" style="14" customWidth="1"/>
    <col min="13589" max="13589" width="1.5703125" style="14" customWidth="1"/>
    <col min="13590" max="13590" width="7.28515625" style="14" customWidth="1"/>
    <col min="13591" max="13592" width="6.7109375" style="14" customWidth="1"/>
    <col min="13593" max="13593" width="1.5703125" style="14" customWidth="1"/>
    <col min="13594" max="13594" width="5.5703125" style="14" customWidth="1"/>
    <col min="13595" max="13596" width="5.28515625" style="14" customWidth="1"/>
    <col min="13597" max="13824" width="11.42578125" style="14"/>
    <col min="13825" max="13825" width="9.7109375" style="14" customWidth="1"/>
    <col min="13826" max="13828" width="7.42578125" style="14" customWidth="1"/>
    <col min="13829" max="13829" width="1.140625" style="14" customWidth="1"/>
    <col min="13830" max="13830" width="7.42578125" style="14" customWidth="1"/>
    <col min="13831" max="13832" width="6.42578125" style="14" customWidth="1"/>
    <col min="13833" max="13833" width="1.140625" style="14" customWidth="1"/>
    <col min="13834" max="13836" width="6.42578125" style="14" customWidth="1"/>
    <col min="13837" max="13837" width="1" style="14" customWidth="1"/>
    <col min="13838" max="13838" width="6.42578125" style="14" customWidth="1"/>
    <col min="13839" max="13840" width="6.28515625" style="14" customWidth="1"/>
    <col min="13841" max="13841" width="1.140625" style="14" customWidth="1"/>
    <col min="13842" max="13844" width="6.42578125" style="14" customWidth="1"/>
    <col min="13845" max="13845" width="1.5703125" style="14" customWidth="1"/>
    <col min="13846" max="13846" width="7.28515625" style="14" customWidth="1"/>
    <col min="13847" max="13848" width="6.7109375" style="14" customWidth="1"/>
    <col min="13849" max="13849" width="1.5703125" style="14" customWidth="1"/>
    <col min="13850" max="13850" width="5.5703125" style="14" customWidth="1"/>
    <col min="13851" max="13852" width="5.28515625" style="14" customWidth="1"/>
    <col min="13853" max="14080" width="11.42578125" style="14"/>
    <col min="14081" max="14081" width="9.7109375" style="14" customWidth="1"/>
    <col min="14082" max="14084" width="7.42578125" style="14" customWidth="1"/>
    <col min="14085" max="14085" width="1.140625" style="14" customWidth="1"/>
    <col min="14086" max="14086" width="7.42578125" style="14" customWidth="1"/>
    <col min="14087" max="14088" width="6.42578125" style="14" customWidth="1"/>
    <col min="14089" max="14089" width="1.140625" style="14" customWidth="1"/>
    <col min="14090" max="14092" width="6.42578125" style="14" customWidth="1"/>
    <col min="14093" max="14093" width="1" style="14" customWidth="1"/>
    <col min="14094" max="14094" width="6.42578125" style="14" customWidth="1"/>
    <col min="14095" max="14096" width="6.28515625" style="14" customWidth="1"/>
    <col min="14097" max="14097" width="1.140625" style="14" customWidth="1"/>
    <col min="14098" max="14100" width="6.42578125" style="14" customWidth="1"/>
    <col min="14101" max="14101" width="1.5703125" style="14" customWidth="1"/>
    <col min="14102" max="14102" width="7.28515625" style="14" customWidth="1"/>
    <col min="14103" max="14104" width="6.7109375" style="14" customWidth="1"/>
    <col min="14105" max="14105" width="1.5703125" style="14" customWidth="1"/>
    <col min="14106" max="14106" width="5.5703125" style="14" customWidth="1"/>
    <col min="14107" max="14108" width="5.28515625" style="14" customWidth="1"/>
    <col min="14109" max="14336" width="11.42578125" style="14"/>
    <col min="14337" max="14337" width="9.7109375" style="14" customWidth="1"/>
    <col min="14338" max="14340" width="7.42578125" style="14" customWidth="1"/>
    <col min="14341" max="14341" width="1.140625" style="14" customWidth="1"/>
    <col min="14342" max="14342" width="7.42578125" style="14" customWidth="1"/>
    <col min="14343" max="14344" width="6.42578125" style="14" customWidth="1"/>
    <col min="14345" max="14345" width="1.140625" style="14" customWidth="1"/>
    <col min="14346" max="14348" width="6.42578125" style="14" customWidth="1"/>
    <col min="14349" max="14349" width="1" style="14" customWidth="1"/>
    <col min="14350" max="14350" width="6.42578125" style="14" customWidth="1"/>
    <col min="14351" max="14352" width="6.28515625" style="14" customWidth="1"/>
    <col min="14353" max="14353" width="1.140625" style="14" customWidth="1"/>
    <col min="14354" max="14356" width="6.42578125" style="14" customWidth="1"/>
    <col min="14357" max="14357" width="1.5703125" style="14" customWidth="1"/>
    <col min="14358" max="14358" width="7.28515625" style="14" customWidth="1"/>
    <col min="14359" max="14360" width="6.7109375" style="14" customWidth="1"/>
    <col min="14361" max="14361" width="1.5703125" style="14" customWidth="1"/>
    <col min="14362" max="14362" width="5.5703125" style="14" customWidth="1"/>
    <col min="14363" max="14364" width="5.28515625" style="14" customWidth="1"/>
    <col min="14365" max="14592" width="11.42578125" style="14"/>
    <col min="14593" max="14593" width="9.7109375" style="14" customWidth="1"/>
    <col min="14594" max="14596" width="7.42578125" style="14" customWidth="1"/>
    <col min="14597" max="14597" width="1.140625" style="14" customWidth="1"/>
    <col min="14598" max="14598" width="7.42578125" style="14" customWidth="1"/>
    <col min="14599" max="14600" width="6.42578125" style="14" customWidth="1"/>
    <col min="14601" max="14601" width="1.140625" style="14" customWidth="1"/>
    <col min="14602" max="14604" width="6.42578125" style="14" customWidth="1"/>
    <col min="14605" max="14605" width="1" style="14" customWidth="1"/>
    <col min="14606" max="14606" width="6.42578125" style="14" customWidth="1"/>
    <col min="14607" max="14608" width="6.28515625" style="14" customWidth="1"/>
    <col min="14609" max="14609" width="1.140625" style="14" customWidth="1"/>
    <col min="14610" max="14612" width="6.42578125" style="14" customWidth="1"/>
    <col min="14613" max="14613" width="1.5703125" style="14" customWidth="1"/>
    <col min="14614" max="14614" width="7.28515625" style="14" customWidth="1"/>
    <col min="14615" max="14616" width="6.7109375" style="14" customWidth="1"/>
    <col min="14617" max="14617" width="1.5703125" style="14" customWidth="1"/>
    <col min="14618" max="14618" width="5.5703125" style="14" customWidth="1"/>
    <col min="14619" max="14620" width="5.28515625" style="14" customWidth="1"/>
    <col min="14621" max="14848" width="11.42578125" style="14"/>
    <col min="14849" max="14849" width="9.7109375" style="14" customWidth="1"/>
    <col min="14850" max="14852" width="7.42578125" style="14" customWidth="1"/>
    <col min="14853" max="14853" width="1.140625" style="14" customWidth="1"/>
    <col min="14854" max="14854" width="7.42578125" style="14" customWidth="1"/>
    <col min="14855" max="14856" width="6.42578125" style="14" customWidth="1"/>
    <col min="14857" max="14857" width="1.140625" style="14" customWidth="1"/>
    <col min="14858" max="14860" width="6.42578125" style="14" customWidth="1"/>
    <col min="14861" max="14861" width="1" style="14" customWidth="1"/>
    <col min="14862" max="14862" width="6.42578125" style="14" customWidth="1"/>
    <col min="14863" max="14864" width="6.28515625" style="14" customWidth="1"/>
    <col min="14865" max="14865" width="1.140625" style="14" customWidth="1"/>
    <col min="14866" max="14868" width="6.42578125" style="14" customWidth="1"/>
    <col min="14869" max="14869" width="1.5703125" style="14" customWidth="1"/>
    <col min="14870" max="14870" width="7.28515625" style="14" customWidth="1"/>
    <col min="14871" max="14872" width="6.7109375" style="14" customWidth="1"/>
    <col min="14873" max="14873" width="1.5703125" style="14" customWidth="1"/>
    <col min="14874" max="14874" width="5.5703125" style="14" customWidth="1"/>
    <col min="14875" max="14876" width="5.28515625" style="14" customWidth="1"/>
    <col min="14877" max="15104" width="11.42578125" style="14"/>
    <col min="15105" max="15105" width="9.7109375" style="14" customWidth="1"/>
    <col min="15106" max="15108" width="7.42578125" style="14" customWidth="1"/>
    <col min="15109" max="15109" width="1.140625" style="14" customWidth="1"/>
    <col min="15110" max="15110" width="7.42578125" style="14" customWidth="1"/>
    <col min="15111" max="15112" width="6.42578125" style="14" customWidth="1"/>
    <col min="15113" max="15113" width="1.140625" style="14" customWidth="1"/>
    <col min="15114" max="15116" width="6.42578125" style="14" customWidth="1"/>
    <col min="15117" max="15117" width="1" style="14" customWidth="1"/>
    <col min="15118" max="15118" width="6.42578125" style="14" customWidth="1"/>
    <col min="15119" max="15120" width="6.28515625" style="14" customWidth="1"/>
    <col min="15121" max="15121" width="1.140625" style="14" customWidth="1"/>
    <col min="15122" max="15124" width="6.42578125" style="14" customWidth="1"/>
    <col min="15125" max="15125" width="1.5703125" style="14" customWidth="1"/>
    <col min="15126" max="15126" width="7.28515625" style="14" customWidth="1"/>
    <col min="15127" max="15128" width="6.7109375" style="14" customWidth="1"/>
    <col min="15129" max="15129" width="1.5703125" style="14" customWidth="1"/>
    <col min="15130" max="15130" width="5.5703125" style="14" customWidth="1"/>
    <col min="15131" max="15132" width="5.28515625" style="14" customWidth="1"/>
    <col min="15133" max="15360" width="11.42578125" style="14"/>
    <col min="15361" max="15361" width="9.7109375" style="14" customWidth="1"/>
    <col min="15362" max="15364" width="7.42578125" style="14" customWidth="1"/>
    <col min="15365" max="15365" width="1.140625" style="14" customWidth="1"/>
    <col min="15366" max="15366" width="7.42578125" style="14" customWidth="1"/>
    <col min="15367" max="15368" width="6.42578125" style="14" customWidth="1"/>
    <col min="15369" max="15369" width="1.140625" style="14" customWidth="1"/>
    <col min="15370" max="15372" width="6.42578125" style="14" customWidth="1"/>
    <col min="15373" max="15373" width="1" style="14" customWidth="1"/>
    <col min="15374" max="15374" width="6.42578125" style="14" customWidth="1"/>
    <col min="15375" max="15376" width="6.28515625" style="14" customWidth="1"/>
    <col min="15377" max="15377" width="1.140625" style="14" customWidth="1"/>
    <col min="15378" max="15380" width="6.42578125" style="14" customWidth="1"/>
    <col min="15381" max="15381" width="1.5703125" style="14" customWidth="1"/>
    <col min="15382" max="15382" width="7.28515625" style="14" customWidth="1"/>
    <col min="15383" max="15384" width="6.7109375" style="14" customWidth="1"/>
    <col min="15385" max="15385" width="1.5703125" style="14" customWidth="1"/>
    <col min="15386" max="15386" width="5.5703125" style="14" customWidth="1"/>
    <col min="15387" max="15388" width="5.28515625" style="14" customWidth="1"/>
    <col min="15389" max="15616" width="11.42578125" style="14"/>
    <col min="15617" max="15617" width="9.7109375" style="14" customWidth="1"/>
    <col min="15618" max="15620" width="7.42578125" style="14" customWidth="1"/>
    <col min="15621" max="15621" width="1.140625" style="14" customWidth="1"/>
    <col min="15622" max="15622" width="7.42578125" style="14" customWidth="1"/>
    <col min="15623" max="15624" width="6.42578125" style="14" customWidth="1"/>
    <col min="15625" max="15625" width="1.140625" style="14" customWidth="1"/>
    <col min="15626" max="15628" width="6.42578125" style="14" customWidth="1"/>
    <col min="15629" max="15629" width="1" style="14" customWidth="1"/>
    <col min="15630" max="15630" width="6.42578125" style="14" customWidth="1"/>
    <col min="15631" max="15632" width="6.28515625" style="14" customWidth="1"/>
    <col min="15633" max="15633" width="1.140625" style="14" customWidth="1"/>
    <col min="15634" max="15636" width="6.42578125" style="14" customWidth="1"/>
    <col min="15637" max="15637" width="1.5703125" style="14" customWidth="1"/>
    <col min="15638" max="15638" width="7.28515625" style="14" customWidth="1"/>
    <col min="15639" max="15640" width="6.7109375" style="14" customWidth="1"/>
    <col min="15641" max="15641" width="1.5703125" style="14" customWidth="1"/>
    <col min="15642" max="15642" width="5.5703125" style="14" customWidth="1"/>
    <col min="15643" max="15644" width="5.28515625" style="14" customWidth="1"/>
    <col min="15645" max="15872" width="11.42578125" style="14"/>
    <col min="15873" max="15873" width="9.7109375" style="14" customWidth="1"/>
    <col min="15874" max="15876" width="7.42578125" style="14" customWidth="1"/>
    <col min="15877" max="15877" width="1.140625" style="14" customWidth="1"/>
    <col min="15878" max="15878" width="7.42578125" style="14" customWidth="1"/>
    <col min="15879" max="15880" width="6.42578125" style="14" customWidth="1"/>
    <col min="15881" max="15881" width="1.140625" style="14" customWidth="1"/>
    <col min="15882" max="15884" width="6.42578125" style="14" customWidth="1"/>
    <col min="15885" max="15885" width="1" style="14" customWidth="1"/>
    <col min="15886" max="15886" width="6.42578125" style="14" customWidth="1"/>
    <col min="15887" max="15888" width="6.28515625" style="14" customWidth="1"/>
    <col min="15889" max="15889" width="1.140625" style="14" customWidth="1"/>
    <col min="15890" max="15892" width="6.42578125" style="14" customWidth="1"/>
    <col min="15893" max="15893" width="1.5703125" style="14" customWidth="1"/>
    <col min="15894" max="15894" width="7.28515625" style="14" customWidth="1"/>
    <col min="15895" max="15896" width="6.7109375" style="14" customWidth="1"/>
    <col min="15897" max="15897" width="1.5703125" style="14" customWidth="1"/>
    <col min="15898" max="15898" width="5.5703125" style="14" customWidth="1"/>
    <col min="15899" max="15900" width="5.28515625" style="14" customWidth="1"/>
    <col min="15901" max="16128" width="11.42578125" style="14"/>
    <col min="16129" max="16129" width="9.7109375" style="14" customWidth="1"/>
    <col min="16130" max="16132" width="7.42578125" style="14" customWidth="1"/>
    <col min="16133" max="16133" width="1.140625" style="14" customWidth="1"/>
    <col min="16134" max="16134" width="7.42578125" style="14" customWidth="1"/>
    <col min="16135" max="16136" width="6.42578125" style="14" customWidth="1"/>
    <col min="16137" max="16137" width="1.140625" style="14" customWidth="1"/>
    <col min="16138" max="16140" width="6.42578125" style="14" customWidth="1"/>
    <col min="16141" max="16141" width="1" style="14" customWidth="1"/>
    <col min="16142" max="16142" width="6.42578125" style="14" customWidth="1"/>
    <col min="16143" max="16144" width="6.28515625" style="14" customWidth="1"/>
    <col min="16145" max="16145" width="1.140625" style="14" customWidth="1"/>
    <col min="16146" max="16148" width="6.42578125" style="14" customWidth="1"/>
    <col min="16149" max="16149" width="1.5703125" style="14" customWidth="1"/>
    <col min="16150" max="16150" width="7.28515625" style="14" customWidth="1"/>
    <col min="16151" max="16152" width="6.7109375" style="14" customWidth="1"/>
    <col min="16153" max="16153" width="1.5703125" style="14" customWidth="1"/>
    <col min="16154" max="16154" width="5.5703125" style="14" customWidth="1"/>
    <col min="16155" max="16156" width="5.28515625" style="14" customWidth="1"/>
    <col min="16157" max="16384" width="11.42578125" style="14"/>
  </cols>
  <sheetData>
    <row r="1" spans="1:59" ht="14.25" customHeight="1" thickBot="1" x14ac:dyDescent="0.3">
      <c r="A1" s="316" t="s">
        <v>152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BG1" s="258" t="s">
        <v>232</v>
      </c>
    </row>
    <row r="2" spans="1:59" ht="14.25" customHeight="1" x14ac:dyDescent="0.25">
      <c r="A2" s="316" t="s">
        <v>220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</row>
    <row r="3" spans="1:59" ht="14.25" customHeight="1" x14ac:dyDescent="0.2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44" t="s">
        <v>187</v>
      </c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165"/>
    </row>
    <row r="4" spans="1:59" ht="14.25" customHeight="1" x14ac:dyDescent="0.2">
      <c r="A4" s="316" t="s">
        <v>134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44" t="s">
        <v>223</v>
      </c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165"/>
    </row>
    <row r="5" spans="1:59" ht="14.25" customHeight="1" x14ac:dyDescent="0.2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39" t="s">
        <v>31</v>
      </c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  <c r="AX5" s="339"/>
      <c r="AY5" s="339"/>
      <c r="AZ5" s="339"/>
      <c r="BA5" s="339"/>
      <c r="BB5" s="339"/>
      <c r="BC5" s="339"/>
      <c r="BD5" s="339"/>
      <c r="BE5" s="166"/>
    </row>
    <row r="6" spans="1:59" ht="14.25" customHeight="1" x14ac:dyDescent="0.2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39" t="s">
        <v>174</v>
      </c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166"/>
    </row>
    <row r="7" spans="1:59" ht="14.25" customHeight="1" thickBot="1" x14ac:dyDescent="0.25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D7" s="339" t="s">
        <v>189</v>
      </c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166"/>
    </row>
    <row r="8" spans="1:59" s="116" customFormat="1" ht="14.25" customHeight="1" thickBot="1" x14ac:dyDescent="0.25">
      <c r="A8" s="309" t="s">
        <v>42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0" t="s">
        <v>190</v>
      </c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</row>
    <row r="9" spans="1:59" s="116" customFormat="1" ht="14.25" customHeight="1" thickBot="1" x14ac:dyDescent="0.3">
      <c r="A9" s="309"/>
      <c r="B9" s="235" t="s">
        <v>32</v>
      </c>
      <c r="C9" s="235" t="s">
        <v>33</v>
      </c>
      <c r="D9" s="235" t="s">
        <v>34</v>
      </c>
      <c r="E9" s="235"/>
      <c r="F9" s="235" t="s">
        <v>32</v>
      </c>
      <c r="G9" s="235" t="s">
        <v>33</v>
      </c>
      <c r="H9" s="235" t="s">
        <v>34</v>
      </c>
      <c r="I9" s="235"/>
      <c r="J9" s="235" t="s">
        <v>32</v>
      </c>
      <c r="K9" s="235" t="s">
        <v>33</v>
      </c>
      <c r="L9" s="235" t="s">
        <v>34</v>
      </c>
      <c r="M9" s="235"/>
      <c r="N9" s="235" t="s">
        <v>32</v>
      </c>
      <c r="O9" s="235" t="s">
        <v>33</v>
      </c>
      <c r="P9" s="235" t="s">
        <v>34</v>
      </c>
      <c r="Q9" s="235"/>
      <c r="R9" s="235" t="s">
        <v>32</v>
      </c>
      <c r="S9" s="235" t="s">
        <v>33</v>
      </c>
      <c r="T9" s="235" t="s">
        <v>34</v>
      </c>
      <c r="U9" s="235"/>
      <c r="V9" s="235" t="s">
        <v>32</v>
      </c>
      <c r="W9" s="235" t="s">
        <v>33</v>
      </c>
      <c r="X9" s="235" t="s">
        <v>34</v>
      </c>
      <c r="Y9" s="235"/>
      <c r="Z9" s="235" t="s">
        <v>32</v>
      </c>
      <c r="AA9" s="235" t="s">
        <v>33</v>
      </c>
      <c r="AB9" s="235" t="s">
        <v>34</v>
      </c>
      <c r="AD9" s="340" t="s">
        <v>42</v>
      </c>
      <c r="AE9" s="324" t="s">
        <v>11</v>
      </c>
      <c r="AF9" s="324"/>
      <c r="AG9" s="324"/>
      <c r="AH9" s="134"/>
      <c r="AI9" s="324" t="s">
        <v>22</v>
      </c>
      <c r="AJ9" s="324"/>
      <c r="AK9" s="324"/>
      <c r="AL9" s="134"/>
      <c r="AM9" s="324" t="s">
        <v>23</v>
      </c>
      <c r="AN9" s="324"/>
      <c r="AO9" s="324"/>
      <c r="AP9" s="134"/>
      <c r="AQ9" s="324" t="s">
        <v>24</v>
      </c>
      <c r="AR9" s="324"/>
      <c r="AS9" s="324"/>
      <c r="AT9" s="134"/>
      <c r="AU9" s="324" t="s">
        <v>25</v>
      </c>
      <c r="AV9" s="324"/>
      <c r="AW9" s="324"/>
      <c r="AX9" s="134"/>
      <c r="AY9" s="324" t="s">
        <v>26</v>
      </c>
      <c r="AZ9" s="324"/>
      <c r="BA9" s="324"/>
      <c r="BB9" s="200"/>
      <c r="BC9" s="324" t="s">
        <v>27</v>
      </c>
      <c r="BD9" s="324"/>
      <c r="BE9" s="324"/>
    </row>
    <row r="10" spans="1:59" s="116" customFormat="1" ht="14.25" customHeight="1" thickBot="1" x14ac:dyDescent="0.3">
      <c r="A10" s="117" t="s">
        <v>6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8"/>
      <c r="AD10" s="332"/>
      <c r="AE10" s="135" t="s">
        <v>32</v>
      </c>
      <c r="AF10" s="135" t="s">
        <v>33</v>
      </c>
      <c r="AG10" s="135" t="s">
        <v>34</v>
      </c>
      <c r="AH10" s="135"/>
      <c r="AI10" s="135" t="s">
        <v>32</v>
      </c>
      <c r="AJ10" s="135" t="s">
        <v>33</v>
      </c>
      <c r="AK10" s="135" t="s">
        <v>34</v>
      </c>
      <c r="AL10" s="135"/>
      <c r="AM10" s="135" t="s">
        <v>32</v>
      </c>
      <c r="AN10" s="135" t="s">
        <v>33</v>
      </c>
      <c r="AO10" s="135" t="s">
        <v>34</v>
      </c>
      <c r="AP10" s="135"/>
      <c r="AQ10" s="135" t="s">
        <v>32</v>
      </c>
      <c r="AR10" s="135" t="s">
        <v>33</v>
      </c>
      <c r="AS10" s="135" t="s">
        <v>34</v>
      </c>
      <c r="AT10" s="135"/>
      <c r="AU10" s="135" t="s">
        <v>32</v>
      </c>
      <c r="AV10" s="135" t="s">
        <v>33</v>
      </c>
      <c r="AW10" s="135" t="s">
        <v>34</v>
      </c>
      <c r="AX10" s="135"/>
      <c r="AY10" s="135" t="s">
        <v>32</v>
      </c>
      <c r="AZ10" s="135" t="s">
        <v>33</v>
      </c>
      <c r="BA10" s="135" t="s">
        <v>34</v>
      </c>
      <c r="BB10" s="135"/>
      <c r="BC10" s="135" t="s">
        <v>32</v>
      </c>
      <c r="BD10" s="135" t="s">
        <v>33</v>
      </c>
      <c r="BE10" s="135" t="s">
        <v>34</v>
      </c>
    </row>
    <row r="11" spans="1:59" s="116" customFormat="1" ht="14.25" customHeight="1" x14ac:dyDescent="0.2">
      <c r="A11" s="117"/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8"/>
      <c r="AD11" s="204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162"/>
    </row>
    <row r="12" spans="1:59" s="123" customFormat="1" ht="14.25" customHeight="1" x14ac:dyDescent="0.25">
      <c r="A12" s="119" t="s">
        <v>11</v>
      </c>
      <c r="B12" s="122">
        <f>SUM(B14:B33)</f>
        <v>116</v>
      </c>
      <c r="C12" s="122">
        <f t="shared" ref="C12:D12" si="0">SUM(C14:C33)</f>
        <v>67</v>
      </c>
      <c r="D12" s="122">
        <f t="shared" si="0"/>
        <v>49</v>
      </c>
      <c r="E12" s="122"/>
      <c r="F12" s="289">
        <f>SUM(F14:F33)</f>
        <v>0</v>
      </c>
      <c r="G12" s="289">
        <f t="shared" ref="G12:H12" si="1">SUM(G14:G33)</f>
        <v>0</v>
      </c>
      <c r="H12" s="289">
        <f t="shared" si="1"/>
        <v>0</v>
      </c>
      <c r="I12" s="289"/>
      <c r="J12" s="289">
        <f>SUM(J14:J33)</f>
        <v>0</v>
      </c>
      <c r="K12" s="289">
        <f t="shared" ref="K12:L12" si="2">SUM(K14:K33)</f>
        <v>0</v>
      </c>
      <c r="L12" s="289">
        <f t="shared" si="2"/>
        <v>0</v>
      </c>
      <c r="M12" s="289"/>
      <c r="N12" s="289">
        <f>SUM(N14:N33)</f>
        <v>0</v>
      </c>
      <c r="O12" s="289">
        <f t="shared" ref="O12:P12" si="3">SUM(O14:O33)</f>
        <v>0</v>
      </c>
      <c r="P12" s="289">
        <f t="shared" si="3"/>
        <v>0</v>
      </c>
      <c r="Q12" s="122"/>
      <c r="R12" s="122">
        <f>SUM(R14:R33)</f>
        <v>64</v>
      </c>
      <c r="S12" s="122">
        <f t="shared" ref="S12:T12" si="4">SUM(S14:S33)</f>
        <v>41</v>
      </c>
      <c r="T12" s="122">
        <f t="shared" si="4"/>
        <v>23</v>
      </c>
      <c r="U12" s="122"/>
      <c r="V12" s="122">
        <f>SUM(V14:V33)</f>
        <v>33</v>
      </c>
      <c r="W12" s="122">
        <f t="shared" ref="W12:X12" si="5">SUM(W14:W33)</f>
        <v>16</v>
      </c>
      <c r="X12" s="122">
        <f t="shared" si="5"/>
        <v>17</v>
      </c>
      <c r="Y12" s="122"/>
      <c r="Z12" s="122">
        <f>SUM(Z14:Z33)</f>
        <v>19</v>
      </c>
      <c r="AA12" s="122">
        <f t="shared" ref="AA12:AB12" si="6">SUM(AA14:AA33)</f>
        <v>10</v>
      </c>
      <c r="AB12" s="122">
        <f t="shared" si="6"/>
        <v>9</v>
      </c>
      <c r="AD12" s="206" t="s">
        <v>11</v>
      </c>
      <c r="AE12" s="211">
        <v>13363</v>
      </c>
      <c r="AF12" s="211">
        <v>5135</v>
      </c>
      <c r="AG12" s="211">
        <v>8228</v>
      </c>
      <c r="AH12" s="211"/>
      <c r="AI12" s="211">
        <v>0</v>
      </c>
      <c r="AJ12" s="211">
        <v>0</v>
      </c>
      <c r="AK12" s="211">
        <v>0</v>
      </c>
      <c r="AL12" s="211"/>
      <c r="AM12" s="211">
        <v>0</v>
      </c>
      <c r="AN12" s="211">
        <v>0</v>
      </c>
      <c r="AO12" s="211">
        <v>0</v>
      </c>
      <c r="AP12" s="211"/>
      <c r="AQ12" s="211">
        <v>0</v>
      </c>
      <c r="AR12" s="211">
        <v>0</v>
      </c>
      <c r="AS12" s="211">
        <v>0</v>
      </c>
      <c r="AT12" s="211"/>
      <c r="AU12" s="211">
        <v>6727</v>
      </c>
      <c r="AV12" s="211">
        <v>2694</v>
      </c>
      <c r="AW12" s="211">
        <v>4033</v>
      </c>
      <c r="AX12" s="211"/>
      <c r="AY12" s="211">
        <v>3662</v>
      </c>
      <c r="AZ12" s="211">
        <v>1402</v>
      </c>
      <c r="BA12" s="211">
        <v>2260</v>
      </c>
      <c r="BB12" s="211"/>
      <c r="BC12" s="211">
        <v>2974</v>
      </c>
      <c r="BD12" s="211">
        <v>1039</v>
      </c>
      <c r="BE12" s="211">
        <v>1935</v>
      </c>
    </row>
    <row r="13" spans="1:59" s="116" customFormat="1" ht="14.25" customHeight="1" x14ac:dyDescent="0.2">
      <c r="A13" s="15"/>
      <c r="B13" s="120"/>
      <c r="C13" s="120"/>
      <c r="D13" s="120"/>
      <c r="E13" s="120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D13" s="165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162"/>
    </row>
    <row r="14" spans="1:59" s="116" customFormat="1" ht="14.25" customHeight="1" x14ac:dyDescent="0.2">
      <c r="A14" s="244">
        <v>11</v>
      </c>
      <c r="B14" s="276">
        <v>0</v>
      </c>
      <c r="C14" s="276">
        <v>0</v>
      </c>
      <c r="D14" s="276">
        <v>0</v>
      </c>
      <c r="E14" s="120"/>
      <c r="F14" s="276">
        <v>0</v>
      </c>
      <c r="G14" s="276">
        <v>0</v>
      </c>
      <c r="H14" s="276">
        <f>+F14-G14</f>
        <v>0</v>
      </c>
      <c r="I14" s="276"/>
      <c r="J14" s="276">
        <v>0</v>
      </c>
      <c r="K14" s="276">
        <v>0</v>
      </c>
      <c r="L14" s="276">
        <f>+J14-K14</f>
        <v>0</v>
      </c>
      <c r="M14" s="276"/>
      <c r="N14" s="276">
        <v>0</v>
      </c>
      <c r="O14" s="276">
        <v>0</v>
      </c>
      <c r="P14" s="276">
        <f>+N14-O14</f>
        <v>0</v>
      </c>
      <c r="Q14" s="120"/>
      <c r="R14" s="276">
        <v>0</v>
      </c>
      <c r="S14" s="276">
        <v>0</v>
      </c>
      <c r="T14" s="276">
        <f>+R14-S14</f>
        <v>0</v>
      </c>
      <c r="U14" s="276"/>
      <c r="V14" s="276">
        <v>0</v>
      </c>
      <c r="W14" s="276">
        <v>0</v>
      </c>
      <c r="X14" s="276">
        <f>+V14-W14</f>
        <v>0</v>
      </c>
      <c r="Y14" s="276"/>
      <c r="Z14" s="276">
        <v>0</v>
      </c>
      <c r="AA14" s="276">
        <v>0</v>
      </c>
      <c r="AB14" s="276">
        <f>+Z14-AA14</f>
        <v>0</v>
      </c>
      <c r="AD14" s="165">
        <v>11</v>
      </c>
      <c r="AE14" s="211">
        <v>0</v>
      </c>
      <c r="AF14" s="211">
        <v>0</v>
      </c>
      <c r="AG14" s="164">
        <v>0</v>
      </c>
      <c r="AH14" s="211"/>
      <c r="AI14" s="211">
        <v>0</v>
      </c>
      <c r="AJ14" s="211">
        <v>0</v>
      </c>
      <c r="AK14" s="164">
        <v>0</v>
      </c>
      <c r="AL14" s="211"/>
      <c r="AM14" s="211"/>
      <c r="AN14" s="211"/>
      <c r="AO14" s="164">
        <v>0</v>
      </c>
      <c r="AP14" s="211"/>
      <c r="AQ14" s="211"/>
      <c r="AR14" s="211"/>
      <c r="AS14" s="164">
        <v>0</v>
      </c>
      <c r="AT14" s="211"/>
      <c r="AU14" s="211"/>
      <c r="AV14" s="211"/>
      <c r="AW14" s="164">
        <v>0</v>
      </c>
      <c r="AX14" s="211"/>
      <c r="AY14" s="211"/>
      <c r="AZ14" s="211"/>
      <c r="BA14" s="164">
        <v>0</v>
      </c>
      <c r="BB14" s="211"/>
      <c r="BC14" s="211"/>
      <c r="BD14" s="211"/>
      <c r="BE14" s="164">
        <v>0</v>
      </c>
    </row>
    <row r="15" spans="1:59" s="116" customFormat="1" ht="14.25" customHeight="1" x14ac:dyDescent="0.2">
      <c r="A15" s="244">
        <v>12</v>
      </c>
      <c r="B15" s="276">
        <v>0</v>
      </c>
      <c r="C15" s="276">
        <v>0</v>
      </c>
      <c r="D15" s="276">
        <v>0</v>
      </c>
      <c r="E15" s="120"/>
      <c r="F15" s="276">
        <v>0</v>
      </c>
      <c r="G15" s="276">
        <v>0</v>
      </c>
      <c r="H15" s="276">
        <f t="shared" ref="H15:H33" si="7">+F15-G15</f>
        <v>0</v>
      </c>
      <c r="I15" s="276"/>
      <c r="J15" s="276">
        <v>0</v>
      </c>
      <c r="K15" s="276">
        <v>0</v>
      </c>
      <c r="L15" s="276">
        <f t="shared" ref="L15:L33" si="8">+J15-K15</f>
        <v>0</v>
      </c>
      <c r="M15" s="276"/>
      <c r="N15" s="276">
        <v>0</v>
      </c>
      <c r="O15" s="276">
        <v>0</v>
      </c>
      <c r="P15" s="276">
        <f t="shared" ref="P15:P33" si="9">+N15-O15</f>
        <v>0</v>
      </c>
      <c r="Q15" s="120"/>
      <c r="R15" s="276">
        <v>0</v>
      </c>
      <c r="S15" s="276">
        <v>0</v>
      </c>
      <c r="T15" s="276">
        <f t="shared" ref="T15:T33" si="10">+R15-S15</f>
        <v>0</v>
      </c>
      <c r="U15" s="276"/>
      <c r="V15" s="276">
        <v>0</v>
      </c>
      <c r="W15" s="276">
        <v>0</v>
      </c>
      <c r="X15" s="276">
        <f t="shared" ref="X15:X33" si="11">+V15-W15</f>
        <v>0</v>
      </c>
      <c r="Y15" s="276"/>
      <c r="Z15" s="276">
        <v>0</v>
      </c>
      <c r="AA15" s="276">
        <v>0</v>
      </c>
      <c r="AB15" s="276">
        <f t="shared" ref="AB15:AB33" si="12">+Z15-AA15</f>
        <v>0</v>
      </c>
      <c r="AD15" s="165">
        <v>12</v>
      </c>
      <c r="AE15" s="211">
        <v>0</v>
      </c>
      <c r="AF15" s="211">
        <v>0</v>
      </c>
      <c r="AG15" s="164">
        <v>0</v>
      </c>
      <c r="AH15" s="211"/>
      <c r="AI15" s="211">
        <v>0</v>
      </c>
      <c r="AJ15" s="211">
        <v>0</v>
      </c>
      <c r="AK15" s="164">
        <v>0</v>
      </c>
      <c r="AL15" s="211"/>
      <c r="AM15" s="211">
        <v>0</v>
      </c>
      <c r="AN15" s="211">
        <v>0</v>
      </c>
      <c r="AO15" s="164">
        <v>0</v>
      </c>
      <c r="AP15" s="211"/>
      <c r="AQ15" s="211"/>
      <c r="AR15" s="211"/>
      <c r="AS15" s="164">
        <v>0</v>
      </c>
      <c r="AT15" s="211"/>
      <c r="AU15" s="211"/>
      <c r="AV15" s="211"/>
      <c r="AW15" s="164">
        <v>0</v>
      </c>
      <c r="AX15" s="211"/>
      <c r="AY15" s="211"/>
      <c r="AZ15" s="211"/>
      <c r="BA15" s="164">
        <v>0</v>
      </c>
      <c r="BB15" s="211"/>
      <c r="BC15" s="211"/>
      <c r="BD15" s="211"/>
      <c r="BE15" s="164">
        <v>0</v>
      </c>
    </row>
    <row r="16" spans="1:59" s="116" customFormat="1" ht="14.25" customHeight="1" x14ac:dyDescent="0.2">
      <c r="A16" s="244">
        <v>13</v>
      </c>
      <c r="B16" s="276">
        <v>0</v>
      </c>
      <c r="C16" s="276">
        <v>0</v>
      </c>
      <c r="D16" s="276">
        <v>0</v>
      </c>
      <c r="E16" s="120"/>
      <c r="F16" s="276">
        <v>0</v>
      </c>
      <c r="G16" s="276">
        <v>0</v>
      </c>
      <c r="H16" s="276">
        <f t="shared" si="7"/>
        <v>0</v>
      </c>
      <c r="I16" s="276"/>
      <c r="J16" s="276">
        <v>0</v>
      </c>
      <c r="K16" s="276">
        <v>0</v>
      </c>
      <c r="L16" s="276">
        <f t="shared" si="8"/>
        <v>0</v>
      </c>
      <c r="M16" s="276"/>
      <c r="N16" s="276">
        <v>0</v>
      </c>
      <c r="O16" s="276">
        <v>0</v>
      </c>
      <c r="P16" s="276">
        <f t="shared" si="9"/>
        <v>0</v>
      </c>
      <c r="Q16" s="120"/>
      <c r="R16" s="276">
        <v>0</v>
      </c>
      <c r="S16" s="276">
        <v>0</v>
      </c>
      <c r="T16" s="276">
        <f t="shared" si="10"/>
        <v>0</v>
      </c>
      <c r="U16" s="276"/>
      <c r="V16" s="276">
        <v>0</v>
      </c>
      <c r="W16" s="276">
        <v>0</v>
      </c>
      <c r="X16" s="276">
        <f t="shared" si="11"/>
        <v>0</v>
      </c>
      <c r="Y16" s="276"/>
      <c r="Z16" s="276">
        <v>0</v>
      </c>
      <c r="AA16" s="276">
        <v>0</v>
      </c>
      <c r="AB16" s="276">
        <f t="shared" si="12"/>
        <v>0</v>
      </c>
      <c r="AD16" s="165">
        <v>13</v>
      </c>
      <c r="AE16" s="211">
        <v>0</v>
      </c>
      <c r="AF16" s="211">
        <v>0</v>
      </c>
      <c r="AG16" s="164">
        <v>0</v>
      </c>
      <c r="AH16" s="211"/>
      <c r="AI16" s="211">
        <v>0</v>
      </c>
      <c r="AJ16" s="211">
        <v>0</v>
      </c>
      <c r="AK16" s="164">
        <v>0</v>
      </c>
      <c r="AL16" s="211"/>
      <c r="AM16" s="211">
        <v>0</v>
      </c>
      <c r="AN16" s="211">
        <v>0</v>
      </c>
      <c r="AO16" s="164">
        <v>0</v>
      </c>
      <c r="AP16" s="211"/>
      <c r="AQ16" s="211">
        <v>0</v>
      </c>
      <c r="AR16" s="211">
        <v>0</v>
      </c>
      <c r="AS16" s="164">
        <v>0</v>
      </c>
      <c r="AT16" s="211"/>
      <c r="AU16" s="211"/>
      <c r="AV16" s="211"/>
      <c r="AW16" s="164">
        <v>0</v>
      </c>
      <c r="AX16" s="211"/>
      <c r="AY16" s="211"/>
      <c r="AZ16" s="211"/>
      <c r="BA16" s="164">
        <v>0</v>
      </c>
      <c r="BB16" s="211"/>
      <c r="BC16" s="211"/>
      <c r="BD16" s="211"/>
      <c r="BE16" s="164">
        <v>0</v>
      </c>
    </row>
    <row r="17" spans="1:57" s="116" customFormat="1" ht="14.25" customHeight="1" x14ac:dyDescent="0.2">
      <c r="A17" s="244">
        <v>14</v>
      </c>
      <c r="B17" s="276">
        <v>0</v>
      </c>
      <c r="C17" s="276">
        <v>0</v>
      </c>
      <c r="D17" s="276">
        <v>0</v>
      </c>
      <c r="E17" s="120"/>
      <c r="F17" s="276">
        <v>0</v>
      </c>
      <c r="G17" s="276">
        <v>0</v>
      </c>
      <c r="H17" s="276">
        <f t="shared" si="7"/>
        <v>0</v>
      </c>
      <c r="I17" s="276"/>
      <c r="J17" s="276">
        <v>0</v>
      </c>
      <c r="K17" s="276">
        <v>0</v>
      </c>
      <c r="L17" s="276">
        <f t="shared" si="8"/>
        <v>0</v>
      </c>
      <c r="M17" s="276"/>
      <c r="N17" s="276">
        <v>0</v>
      </c>
      <c r="O17" s="276">
        <v>0</v>
      </c>
      <c r="P17" s="276">
        <f t="shared" si="9"/>
        <v>0</v>
      </c>
      <c r="Q17" s="120"/>
      <c r="R17" s="276">
        <v>0</v>
      </c>
      <c r="S17" s="276">
        <v>0</v>
      </c>
      <c r="T17" s="276">
        <f t="shared" si="10"/>
        <v>0</v>
      </c>
      <c r="U17" s="276"/>
      <c r="V17" s="276">
        <v>0</v>
      </c>
      <c r="W17" s="276">
        <v>0</v>
      </c>
      <c r="X17" s="276">
        <f t="shared" si="11"/>
        <v>0</v>
      </c>
      <c r="Y17" s="276"/>
      <c r="Z17" s="276">
        <v>0</v>
      </c>
      <c r="AA17" s="276">
        <v>0</v>
      </c>
      <c r="AB17" s="276">
        <f t="shared" si="12"/>
        <v>0</v>
      </c>
      <c r="AD17" s="165">
        <v>14</v>
      </c>
      <c r="AE17" s="211">
        <v>0</v>
      </c>
      <c r="AF17" s="211">
        <v>0</v>
      </c>
      <c r="AG17" s="164">
        <v>0</v>
      </c>
      <c r="AH17" s="211"/>
      <c r="AI17" s="211">
        <v>0</v>
      </c>
      <c r="AJ17" s="211">
        <v>0</v>
      </c>
      <c r="AK17" s="164">
        <v>0</v>
      </c>
      <c r="AL17" s="211"/>
      <c r="AM17" s="211">
        <v>0</v>
      </c>
      <c r="AN17" s="211">
        <v>0</v>
      </c>
      <c r="AO17" s="164">
        <v>0</v>
      </c>
      <c r="AP17" s="211"/>
      <c r="AQ17" s="211">
        <v>0</v>
      </c>
      <c r="AR17" s="211">
        <v>0</v>
      </c>
      <c r="AS17" s="164">
        <v>0</v>
      </c>
      <c r="AT17" s="211"/>
      <c r="AU17" s="211">
        <v>0</v>
      </c>
      <c r="AV17" s="211">
        <v>0</v>
      </c>
      <c r="AW17" s="164">
        <v>0</v>
      </c>
      <c r="AX17" s="211"/>
      <c r="AY17" s="211"/>
      <c r="AZ17" s="211"/>
      <c r="BA17" s="164">
        <v>0</v>
      </c>
      <c r="BB17" s="211"/>
      <c r="BC17" s="211"/>
      <c r="BD17" s="211"/>
      <c r="BE17" s="164">
        <v>0</v>
      </c>
    </row>
    <row r="18" spans="1:57" s="116" customFormat="1" ht="14.25" customHeight="1" x14ac:dyDescent="0.2">
      <c r="A18" s="244">
        <v>15</v>
      </c>
      <c r="B18" s="276">
        <v>0</v>
      </c>
      <c r="C18" s="276">
        <v>0</v>
      </c>
      <c r="D18" s="276">
        <v>0</v>
      </c>
      <c r="E18" s="120"/>
      <c r="F18" s="276">
        <v>0</v>
      </c>
      <c r="G18" s="276">
        <v>0</v>
      </c>
      <c r="H18" s="276">
        <f t="shared" si="7"/>
        <v>0</v>
      </c>
      <c r="I18" s="276"/>
      <c r="J18" s="276">
        <v>0</v>
      </c>
      <c r="K18" s="276">
        <v>0</v>
      </c>
      <c r="L18" s="276">
        <f t="shared" si="8"/>
        <v>0</v>
      </c>
      <c r="M18" s="276"/>
      <c r="N18" s="276">
        <v>0</v>
      </c>
      <c r="O18" s="276">
        <v>0</v>
      </c>
      <c r="P18" s="276">
        <f t="shared" si="9"/>
        <v>0</v>
      </c>
      <c r="Q18" s="120"/>
      <c r="R18" s="276">
        <v>0</v>
      </c>
      <c r="S18" s="276">
        <v>0</v>
      </c>
      <c r="T18" s="276">
        <f t="shared" si="10"/>
        <v>0</v>
      </c>
      <c r="U18" s="276"/>
      <c r="V18" s="276">
        <v>0</v>
      </c>
      <c r="W18" s="276">
        <v>0</v>
      </c>
      <c r="X18" s="276">
        <f t="shared" si="11"/>
        <v>0</v>
      </c>
      <c r="Y18" s="276"/>
      <c r="Z18" s="276">
        <v>0</v>
      </c>
      <c r="AA18" s="276">
        <v>0</v>
      </c>
      <c r="AB18" s="276">
        <f t="shared" si="12"/>
        <v>0</v>
      </c>
      <c r="AD18" s="165">
        <v>15</v>
      </c>
      <c r="AE18" s="211">
        <v>11</v>
      </c>
      <c r="AF18" s="211">
        <v>6</v>
      </c>
      <c r="AG18" s="164">
        <v>5</v>
      </c>
      <c r="AH18" s="211"/>
      <c r="AI18" s="211">
        <v>0</v>
      </c>
      <c r="AJ18" s="211">
        <v>0</v>
      </c>
      <c r="AK18" s="164">
        <v>0</v>
      </c>
      <c r="AL18" s="211"/>
      <c r="AM18" s="211">
        <v>0</v>
      </c>
      <c r="AN18" s="211">
        <v>0</v>
      </c>
      <c r="AO18" s="164">
        <v>0</v>
      </c>
      <c r="AP18" s="211"/>
      <c r="AQ18" s="211">
        <v>0</v>
      </c>
      <c r="AR18" s="211">
        <v>0</v>
      </c>
      <c r="AS18" s="164">
        <v>0</v>
      </c>
      <c r="AT18" s="211"/>
      <c r="AU18" s="211">
        <v>10</v>
      </c>
      <c r="AV18" s="211">
        <v>5</v>
      </c>
      <c r="AW18" s="164">
        <v>5</v>
      </c>
      <c r="AX18" s="211"/>
      <c r="AY18" s="211">
        <v>1</v>
      </c>
      <c r="AZ18" s="211">
        <v>1</v>
      </c>
      <c r="BA18" s="164">
        <v>0</v>
      </c>
      <c r="BB18" s="211"/>
      <c r="BC18" s="211"/>
      <c r="BD18" s="211"/>
      <c r="BE18" s="164">
        <v>0</v>
      </c>
    </row>
    <row r="19" spans="1:57" s="116" customFormat="1" ht="14.25" customHeight="1" x14ac:dyDescent="0.2">
      <c r="A19" s="244">
        <v>16</v>
      </c>
      <c r="B19" s="276">
        <v>0</v>
      </c>
      <c r="C19" s="276">
        <v>0</v>
      </c>
      <c r="D19" s="276">
        <v>0</v>
      </c>
      <c r="E19" s="120"/>
      <c r="F19" s="276">
        <v>0</v>
      </c>
      <c r="G19" s="276">
        <v>0</v>
      </c>
      <c r="H19" s="276">
        <f t="shared" si="7"/>
        <v>0</v>
      </c>
      <c r="I19" s="276"/>
      <c r="J19" s="276">
        <v>0</v>
      </c>
      <c r="K19" s="276">
        <v>0</v>
      </c>
      <c r="L19" s="276">
        <f t="shared" si="8"/>
        <v>0</v>
      </c>
      <c r="M19" s="276"/>
      <c r="N19" s="276">
        <v>0</v>
      </c>
      <c r="O19" s="276">
        <v>0</v>
      </c>
      <c r="P19" s="276">
        <f t="shared" si="9"/>
        <v>0</v>
      </c>
      <c r="Q19" s="120"/>
      <c r="R19" s="276">
        <v>0</v>
      </c>
      <c r="S19" s="276">
        <v>0</v>
      </c>
      <c r="T19" s="276">
        <f t="shared" si="10"/>
        <v>0</v>
      </c>
      <c r="U19" s="276"/>
      <c r="V19" s="276">
        <v>0</v>
      </c>
      <c r="W19" s="276">
        <v>0</v>
      </c>
      <c r="X19" s="276">
        <f t="shared" si="11"/>
        <v>0</v>
      </c>
      <c r="Y19" s="276"/>
      <c r="Z19" s="276">
        <v>0</v>
      </c>
      <c r="AA19" s="276">
        <v>0</v>
      </c>
      <c r="AB19" s="276">
        <f t="shared" si="12"/>
        <v>0</v>
      </c>
      <c r="AD19" s="165">
        <v>16</v>
      </c>
      <c r="AE19" s="211">
        <v>37</v>
      </c>
      <c r="AF19" s="211">
        <v>12</v>
      </c>
      <c r="AG19" s="164">
        <v>25</v>
      </c>
      <c r="AH19" s="211"/>
      <c r="AI19" s="211">
        <v>0</v>
      </c>
      <c r="AJ19" s="211">
        <v>0</v>
      </c>
      <c r="AK19" s="164">
        <v>0</v>
      </c>
      <c r="AL19" s="211"/>
      <c r="AM19" s="211">
        <v>0</v>
      </c>
      <c r="AN19" s="211">
        <v>0</v>
      </c>
      <c r="AO19" s="164">
        <v>0</v>
      </c>
      <c r="AP19" s="211"/>
      <c r="AQ19" s="211">
        <v>0</v>
      </c>
      <c r="AR19" s="211">
        <v>0</v>
      </c>
      <c r="AS19" s="164">
        <v>0</v>
      </c>
      <c r="AT19" s="211"/>
      <c r="AU19" s="211">
        <v>32</v>
      </c>
      <c r="AV19" s="211">
        <v>11</v>
      </c>
      <c r="AW19" s="164">
        <v>21</v>
      </c>
      <c r="AX19" s="211"/>
      <c r="AY19" s="211">
        <v>5</v>
      </c>
      <c r="AZ19" s="211">
        <v>1</v>
      </c>
      <c r="BA19" s="164">
        <v>4</v>
      </c>
      <c r="BB19" s="211"/>
      <c r="BC19" s="211">
        <v>0</v>
      </c>
      <c r="BD19" s="211">
        <v>0</v>
      </c>
      <c r="BE19" s="164">
        <v>0</v>
      </c>
    </row>
    <row r="20" spans="1:57" s="116" customFormat="1" ht="14.25" customHeight="1" x14ac:dyDescent="0.2">
      <c r="A20" s="244">
        <v>17</v>
      </c>
      <c r="B20" s="276">
        <v>0</v>
      </c>
      <c r="C20" s="276">
        <v>0</v>
      </c>
      <c r="D20" s="276">
        <v>0</v>
      </c>
      <c r="E20" s="120"/>
      <c r="F20" s="276">
        <v>0</v>
      </c>
      <c r="G20" s="276">
        <v>0</v>
      </c>
      <c r="H20" s="276">
        <f t="shared" si="7"/>
        <v>0</v>
      </c>
      <c r="I20" s="276"/>
      <c r="J20" s="276">
        <v>0</v>
      </c>
      <c r="K20" s="276">
        <v>0</v>
      </c>
      <c r="L20" s="276">
        <f t="shared" si="8"/>
        <v>0</v>
      </c>
      <c r="M20" s="276"/>
      <c r="N20" s="276">
        <v>0</v>
      </c>
      <c r="O20" s="276">
        <v>0</v>
      </c>
      <c r="P20" s="276">
        <f t="shared" si="9"/>
        <v>0</v>
      </c>
      <c r="Q20" s="120"/>
      <c r="R20" s="276">
        <v>0</v>
      </c>
      <c r="S20" s="276">
        <v>0</v>
      </c>
      <c r="T20" s="276">
        <f t="shared" si="10"/>
        <v>0</v>
      </c>
      <c r="U20" s="276"/>
      <c r="V20" s="276">
        <v>0</v>
      </c>
      <c r="W20" s="276">
        <v>0</v>
      </c>
      <c r="X20" s="276">
        <f t="shared" si="11"/>
        <v>0</v>
      </c>
      <c r="Y20" s="276"/>
      <c r="Z20" s="276">
        <v>0</v>
      </c>
      <c r="AA20" s="276">
        <v>0</v>
      </c>
      <c r="AB20" s="276">
        <f t="shared" si="12"/>
        <v>0</v>
      </c>
      <c r="AD20" s="165">
        <v>17</v>
      </c>
      <c r="AE20" s="211">
        <v>290</v>
      </c>
      <c r="AF20" s="211">
        <v>103</v>
      </c>
      <c r="AG20" s="164">
        <v>187</v>
      </c>
      <c r="AH20" s="211"/>
      <c r="AI20" s="211">
        <v>0</v>
      </c>
      <c r="AJ20" s="211">
        <v>0</v>
      </c>
      <c r="AK20" s="164">
        <v>0</v>
      </c>
      <c r="AL20" s="211"/>
      <c r="AM20" s="211">
        <v>0</v>
      </c>
      <c r="AN20" s="211">
        <v>0</v>
      </c>
      <c r="AO20" s="164">
        <v>0</v>
      </c>
      <c r="AP20" s="211"/>
      <c r="AQ20" s="211">
        <v>0</v>
      </c>
      <c r="AR20" s="211">
        <v>0</v>
      </c>
      <c r="AS20" s="164">
        <v>0</v>
      </c>
      <c r="AT20" s="211"/>
      <c r="AU20" s="211">
        <v>276</v>
      </c>
      <c r="AV20" s="211">
        <v>100</v>
      </c>
      <c r="AW20" s="164">
        <v>176</v>
      </c>
      <c r="AX20" s="211"/>
      <c r="AY20" s="211">
        <v>12</v>
      </c>
      <c r="AZ20" s="211">
        <v>3</v>
      </c>
      <c r="BA20" s="164">
        <v>9</v>
      </c>
      <c r="BB20" s="211"/>
      <c r="BC20" s="211">
        <v>2</v>
      </c>
      <c r="BD20" s="211">
        <v>0</v>
      </c>
      <c r="BE20" s="164">
        <v>2</v>
      </c>
    </row>
    <row r="21" spans="1:57" s="116" customFormat="1" ht="14.25" customHeight="1" x14ac:dyDescent="0.2">
      <c r="A21" s="244">
        <v>18</v>
      </c>
      <c r="B21" s="276">
        <v>0</v>
      </c>
      <c r="C21" s="276">
        <v>0</v>
      </c>
      <c r="D21" s="276">
        <v>0</v>
      </c>
      <c r="E21" s="120"/>
      <c r="F21" s="276">
        <v>0</v>
      </c>
      <c r="G21" s="276">
        <v>0</v>
      </c>
      <c r="H21" s="276">
        <f t="shared" si="7"/>
        <v>0</v>
      </c>
      <c r="I21" s="276"/>
      <c r="J21" s="276">
        <v>0</v>
      </c>
      <c r="K21" s="276">
        <v>0</v>
      </c>
      <c r="L21" s="276">
        <f t="shared" si="8"/>
        <v>0</v>
      </c>
      <c r="M21" s="276"/>
      <c r="N21" s="276">
        <v>0</v>
      </c>
      <c r="O21" s="276">
        <v>0</v>
      </c>
      <c r="P21" s="276">
        <f t="shared" si="9"/>
        <v>0</v>
      </c>
      <c r="Q21" s="120"/>
      <c r="R21" s="276">
        <v>0</v>
      </c>
      <c r="S21" s="276">
        <v>0</v>
      </c>
      <c r="T21" s="276">
        <f t="shared" si="10"/>
        <v>0</v>
      </c>
      <c r="U21" s="276"/>
      <c r="V21" s="276">
        <v>0</v>
      </c>
      <c r="W21" s="276">
        <v>0</v>
      </c>
      <c r="X21" s="276">
        <f t="shared" si="11"/>
        <v>0</v>
      </c>
      <c r="Y21" s="276"/>
      <c r="Z21" s="276">
        <v>0</v>
      </c>
      <c r="AA21" s="276">
        <v>0</v>
      </c>
      <c r="AB21" s="276">
        <f t="shared" si="12"/>
        <v>0</v>
      </c>
      <c r="AD21" s="165">
        <v>18</v>
      </c>
      <c r="AE21" s="211">
        <v>889</v>
      </c>
      <c r="AF21" s="211">
        <v>385</v>
      </c>
      <c r="AG21" s="164">
        <v>504</v>
      </c>
      <c r="AH21" s="211"/>
      <c r="AI21" s="211">
        <v>0</v>
      </c>
      <c r="AJ21" s="211">
        <v>0</v>
      </c>
      <c r="AK21" s="164">
        <v>0</v>
      </c>
      <c r="AL21" s="211"/>
      <c r="AM21" s="211">
        <v>0</v>
      </c>
      <c r="AN21" s="211">
        <v>0</v>
      </c>
      <c r="AO21" s="164">
        <v>0</v>
      </c>
      <c r="AP21" s="211"/>
      <c r="AQ21" s="211">
        <v>0</v>
      </c>
      <c r="AR21" s="211">
        <v>0</v>
      </c>
      <c r="AS21" s="164">
        <v>0</v>
      </c>
      <c r="AT21" s="211"/>
      <c r="AU21" s="211">
        <v>651</v>
      </c>
      <c r="AV21" s="211">
        <v>270</v>
      </c>
      <c r="AW21" s="164">
        <v>381</v>
      </c>
      <c r="AX21" s="211"/>
      <c r="AY21" s="211">
        <v>188</v>
      </c>
      <c r="AZ21" s="211">
        <v>89</v>
      </c>
      <c r="BA21" s="164">
        <v>99</v>
      </c>
      <c r="BB21" s="211"/>
      <c r="BC21" s="211">
        <v>50</v>
      </c>
      <c r="BD21" s="211">
        <v>26</v>
      </c>
      <c r="BE21" s="164">
        <v>24</v>
      </c>
    </row>
    <row r="22" spans="1:57" s="116" customFormat="1" ht="14.25" customHeight="1" x14ac:dyDescent="0.2">
      <c r="A22" s="244">
        <v>19</v>
      </c>
      <c r="B22" s="120">
        <v>14</v>
      </c>
      <c r="C22" s="120">
        <v>5</v>
      </c>
      <c r="D22" s="120">
        <v>9</v>
      </c>
      <c r="E22" s="120"/>
      <c r="F22" s="276">
        <v>0</v>
      </c>
      <c r="G22" s="276">
        <v>0</v>
      </c>
      <c r="H22" s="276">
        <f t="shared" si="7"/>
        <v>0</v>
      </c>
      <c r="I22" s="276"/>
      <c r="J22" s="276">
        <v>0</v>
      </c>
      <c r="K22" s="276">
        <v>0</v>
      </c>
      <c r="L22" s="276">
        <f t="shared" si="8"/>
        <v>0</v>
      </c>
      <c r="M22" s="276"/>
      <c r="N22" s="276">
        <v>0</v>
      </c>
      <c r="O22" s="276">
        <v>0</v>
      </c>
      <c r="P22" s="276">
        <f t="shared" si="9"/>
        <v>0</v>
      </c>
      <c r="Q22" s="120"/>
      <c r="R22" s="120">
        <v>11</v>
      </c>
      <c r="S22" s="120">
        <v>5</v>
      </c>
      <c r="T22" s="120">
        <f t="shared" si="10"/>
        <v>6</v>
      </c>
      <c r="U22" s="120"/>
      <c r="V22" s="120">
        <v>2</v>
      </c>
      <c r="W22" s="120">
        <v>0</v>
      </c>
      <c r="X22" s="120">
        <f t="shared" si="11"/>
        <v>2</v>
      </c>
      <c r="Y22" s="120"/>
      <c r="Z22" s="120">
        <v>1</v>
      </c>
      <c r="AA22" s="120">
        <v>0</v>
      </c>
      <c r="AB22" s="120">
        <f t="shared" si="12"/>
        <v>1</v>
      </c>
      <c r="AD22" s="165">
        <v>19</v>
      </c>
      <c r="AE22" s="211">
        <v>1307</v>
      </c>
      <c r="AF22" s="211">
        <v>527</v>
      </c>
      <c r="AG22" s="164">
        <v>780</v>
      </c>
      <c r="AH22" s="211"/>
      <c r="AI22" s="211">
        <v>0</v>
      </c>
      <c r="AJ22" s="211">
        <v>0</v>
      </c>
      <c r="AK22" s="164">
        <v>0</v>
      </c>
      <c r="AL22" s="211"/>
      <c r="AM22" s="211">
        <v>0</v>
      </c>
      <c r="AN22" s="211">
        <v>0</v>
      </c>
      <c r="AO22" s="164">
        <v>0</v>
      </c>
      <c r="AP22" s="211"/>
      <c r="AQ22" s="211">
        <v>0</v>
      </c>
      <c r="AR22" s="211">
        <v>0</v>
      </c>
      <c r="AS22" s="164">
        <v>0</v>
      </c>
      <c r="AT22" s="211"/>
      <c r="AU22" s="211">
        <v>769</v>
      </c>
      <c r="AV22" s="211">
        <v>305</v>
      </c>
      <c r="AW22" s="164">
        <v>464</v>
      </c>
      <c r="AX22" s="211"/>
      <c r="AY22" s="211">
        <v>412</v>
      </c>
      <c r="AZ22" s="211">
        <v>175</v>
      </c>
      <c r="BA22" s="164">
        <v>237</v>
      </c>
      <c r="BB22" s="211"/>
      <c r="BC22" s="211">
        <v>126</v>
      </c>
      <c r="BD22" s="211">
        <v>47</v>
      </c>
      <c r="BE22" s="164">
        <v>79</v>
      </c>
    </row>
    <row r="23" spans="1:57" s="116" customFormat="1" ht="14.25" customHeight="1" x14ac:dyDescent="0.2">
      <c r="A23" s="244">
        <v>20</v>
      </c>
      <c r="B23" s="120">
        <v>14</v>
      </c>
      <c r="C23" s="120">
        <v>5</v>
      </c>
      <c r="D23" s="120">
        <v>9</v>
      </c>
      <c r="E23" s="120"/>
      <c r="F23" s="276">
        <v>0</v>
      </c>
      <c r="G23" s="276">
        <v>0</v>
      </c>
      <c r="H23" s="276">
        <f t="shared" si="7"/>
        <v>0</v>
      </c>
      <c r="I23" s="276"/>
      <c r="J23" s="276">
        <v>0</v>
      </c>
      <c r="K23" s="276">
        <v>0</v>
      </c>
      <c r="L23" s="276">
        <f t="shared" si="8"/>
        <v>0</v>
      </c>
      <c r="M23" s="276"/>
      <c r="N23" s="276">
        <v>0</v>
      </c>
      <c r="O23" s="276">
        <v>0</v>
      </c>
      <c r="P23" s="276">
        <f t="shared" si="9"/>
        <v>0</v>
      </c>
      <c r="Q23" s="120"/>
      <c r="R23" s="120">
        <v>11</v>
      </c>
      <c r="S23" s="120">
        <v>5</v>
      </c>
      <c r="T23" s="120">
        <f t="shared" si="10"/>
        <v>6</v>
      </c>
      <c r="U23" s="120"/>
      <c r="V23" s="120">
        <v>1</v>
      </c>
      <c r="W23" s="120">
        <v>0</v>
      </c>
      <c r="X23" s="120">
        <f t="shared" si="11"/>
        <v>1</v>
      </c>
      <c r="Y23" s="120"/>
      <c r="Z23" s="120">
        <v>2</v>
      </c>
      <c r="AA23" s="120">
        <v>0</v>
      </c>
      <c r="AB23" s="120">
        <f t="shared" si="12"/>
        <v>2</v>
      </c>
      <c r="AD23" s="165">
        <v>20</v>
      </c>
      <c r="AE23" s="211">
        <v>1479</v>
      </c>
      <c r="AF23" s="211">
        <v>574</v>
      </c>
      <c r="AG23" s="164">
        <v>905</v>
      </c>
      <c r="AH23" s="211"/>
      <c r="AI23" s="211">
        <v>0</v>
      </c>
      <c r="AJ23" s="211">
        <v>0</v>
      </c>
      <c r="AK23" s="164">
        <v>0</v>
      </c>
      <c r="AL23" s="211"/>
      <c r="AM23" s="211">
        <v>0</v>
      </c>
      <c r="AN23" s="211">
        <v>0</v>
      </c>
      <c r="AO23" s="164">
        <v>0</v>
      </c>
      <c r="AP23" s="211"/>
      <c r="AQ23" s="211">
        <v>0</v>
      </c>
      <c r="AR23" s="211">
        <v>0</v>
      </c>
      <c r="AS23" s="164">
        <v>0</v>
      </c>
      <c r="AT23" s="211"/>
      <c r="AU23" s="211">
        <v>697</v>
      </c>
      <c r="AV23" s="211">
        <v>293</v>
      </c>
      <c r="AW23" s="164">
        <v>404</v>
      </c>
      <c r="AX23" s="211"/>
      <c r="AY23" s="211">
        <v>470</v>
      </c>
      <c r="AZ23" s="211">
        <v>172</v>
      </c>
      <c r="BA23" s="164">
        <v>298</v>
      </c>
      <c r="BB23" s="211"/>
      <c r="BC23" s="211">
        <v>312</v>
      </c>
      <c r="BD23" s="211">
        <v>109</v>
      </c>
      <c r="BE23" s="164">
        <v>203</v>
      </c>
    </row>
    <row r="24" spans="1:57" s="116" customFormat="1" ht="14.25" customHeight="1" x14ac:dyDescent="0.2">
      <c r="A24" s="244">
        <v>21</v>
      </c>
      <c r="B24" s="120">
        <v>10</v>
      </c>
      <c r="C24" s="120">
        <v>6</v>
      </c>
      <c r="D24" s="120">
        <v>4</v>
      </c>
      <c r="E24" s="120"/>
      <c r="F24" s="276">
        <v>0</v>
      </c>
      <c r="G24" s="276">
        <v>0</v>
      </c>
      <c r="H24" s="276">
        <f t="shared" si="7"/>
        <v>0</v>
      </c>
      <c r="I24" s="276"/>
      <c r="J24" s="276">
        <v>0</v>
      </c>
      <c r="K24" s="276">
        <v>0</v>
      </c>
      <c r="L24" s="276">
        <f t="shared" si="8"/>
        <v>0</v>
      </c>
      <c r="M24" s="276"/>
      <c r="N24" s="276">
        <v>0</v>
      </c>
      <c r="O24" s="276">
        <v>0</v>
      </c>
      <c r="P24" s="276">
        <f t="shared" si="9"/>
        <v>0</v>
      </c>
      <c r="Q24" s="120"/>
      <c r="R24" s="120">
        <v>6</v>
      </c>
      <c r="S24" s="120">
        <v>5</v>
      </c>
      <c r="T24" s="120">
        <f t="shared" si="10"/>
        <v>1</v>
      </c>
      <c r="U24" s="120"/>
      <c r="V24" s="120">
        <v>3</v>
      </c>
      <c r="W24" s="120">
        <v>1</v>
      </c>
      <c r="X24" s="120">
        <f t="shared" si="11"/>
        <v>2</v>
      </c>
      <c r="Y24" s="120"/>
      <c r="Z24" s="120">
        <v>1</v>
      </c>
      <c r="AA24" s="120">
        <v>0</v>
      </c>
      <c r="AB24" s="120">
        <f t="shared" si="12"/>
        <v>1</v>
      </c>
      <c r="AD24" s="165">
        <v>21</v>
      </c>
      <c r="AE24" s="211">
        <v>1409</v>
      </c>
      <c r="AF24" s="211">
        <v>567</v>
      </c>
      <c r="AG24" s="164">
        <v>842</v>
      </c>
      <c r="AH24" s="211"/>
      <c r="AI24" s="211">
        <v>0</v>
      </c>
      <c r="AJ24" s="211">
        <v>0</v>
      </c>
      <c r="AK24" s="164">
        <v>0</v>
      </c>
      <c r="AL24" s="211"/>
      <c r="AM24" s="211">
        <v>0</v>
      </c>
      <c r="AN24" s="211">
        <v>0</v>
      </c>
      <c r="AO24" s="164">
        <v>0</v>
      </c>
      <c r="AP24" s="211"/>
      <c r="AQ24" s="211">
        <v>0</v>
      </c>
      <c r="AR24" s="211">
        <v>0</v>
      </c>
      <c r="AS24" s="164">
        <v>0</v>
      </c>
      <c r="AT24" s="211"/>
      <c r="AU24" s="211">
        <v>670</v>
      </c>
      <c r="AV24" s="211">
        <v>292</v>
      </c>
      <c r="AW24" s="164">
        <v>378</v>
      </c>
      <c r="AX24" s="211"/>
      <c r="AY24" s="211">
        <v>415</v>
      </c>
      <c r="AZ24" s="211">
        <v>163</v>
      </c>
      <c r="BA24" s="164">
        <v>252</v>
      </c>
      <c r="BB24" s="211"/>
      <c r="BC24" s="211">
        <v>324</v>
      </c>
      <c r="BD24" s="211">
        <v>112</v>
      </c>
      <c r="BE24" s="164">
        <v>212</v>
      </c>
    </row>
    <row r="25" spans="1:57" s="116" customFormat="1" ht="14.25" customHeight="1" x14ac:dyDescent="0.2">
      <c r="A25" s="244">
        <v>22</v>
      </c>
      <c r="B25" s="120">
        <v>15</v>
      </c>
      <c r="C25" s="120">
        <v>10</v>
      </c>
      <c r="D25" s="120">
        <v>5</v>
      </c>
      <c r="E25" s="120"/>
      <c r="F25" s="276">
        <v>0</v>
      </c>
      <c r="G25" s="276">
        <v>0</v>
      </c>
      <c r="H25" s="276">
        <f t="shared" si="7"/>
        <v>0</v>
      </c>
      <c r="I25" s="276"/>
      <c r="J25" s="276">
        <v>0</v>
      </c>
      <c r="K25" s="276">
        <v>0</v>
      </c>
      <c r="L25" s="276">
        <f t="shared" si="8"/>
        <v>0</v>
      </c>
      <c r="M25" s="276"/>
      <c r="N25" s="276">
        <v>0</v>
      </c>
      <c r="O25" s="276">
        <v>0</v>
      </c>
      <c r="P25" s="276">
        <f t="shared" si="9"/>
        <v>0</v>
      </c>
      <c r="Q25" s="120"/>
      <c r="R25" s="120">
        <v>8</v>
      </c>
      <c r="S25" s="120">
        <v>6</v>
      </c>
      <c r="T25" s="120">
        <f t="shared" si="10"/>
        <v>2</v>
      </c>
      <c r="U25" s="120"/>
      <c r="V25" s="120">
        <v>3</v>
      </c>
      <c r="W25" s="120">
        <v>2</v>
      </c>
      <c r="X25" s="120">
        <f t="shared" si="11"/>
        <v>1</v>
      </c>
      <c r="Y25" s="120"/>
      <c r="Z25" s="120">
        <v>4</v>
      </c>
      <c r="AA25" s="120">
        <v>2</v>
      </c>
      <c r="AB25" s="120">
        <f t="shared" si="12"/>
        <v>2</v>
      </c>
      <c r="AD25" s="165">
        <v>22</v>
      </c>
      <c r="AE25" s="211">
        <v>1265</v>
      </c>
      <c r="AF25" s="211">
        <v>469</v>
      </c>
      <c r="AG25" s="164">
        <v>796</v>
      </c>
      <c r="AH25" s="211"/>
      <c r="AI25" s="211">
        <v>0</v>
      </c>
      <c r="AJ25" s="211">
        <v>0</v>
      </c>
      <c r="AK25" s="164">
        <v>0</v>
      </c>
      <c r="AL25" s="211"/>
      <c r="AM25" s="211">
        <v>0</v>
      </c>
      <c r="AN25" s="211">
        <v>0</v>
      </c>
      <c r="AO25" s="164">
        <v>0</v>
      </c>
      <c r="AP25" s="211"/>
      <c r="AQ25" s="211">
        <v>0</v>
      </c>
      <c r="AR25" s="211">
        <v>0</v>
      </c>
      <c r="AS25" s="164">
        <v>0</v>
      </c>
      <c r="AT25" s="211"/>
      <c r="AU25" s="211">
        <v>581</v>
      </c>
      <c r="AV25" s="211">
        <v>241</v>
      </c>
      <c r="AW25" s="164">
        <v>340</v>
      </c>
      <c r="AX25" s="211"/>
      <c r="AY25" s="211">
        <v>380</v>
      </c>
      <c r="AZ25" s="211">
        <v>134</v>
      </c>
      <c r="BA25" s="164">
        <v>246</v>
      </c>
      <c r="BB25" s="211"/>
      <c r="BC25" s="211">
        <v>304</v>
      </c>
      <c r="BD25" s="211">
        <v>94</v>
      </c>
      <c r="BE25" s="164">
        <v>210</v>
      </c>
    </row>
    <row r="26" spans="1:57" s="116" customFormat="1" ht="14.25" customHeight="1" x14ac:dyDescent="0.2">
      <c r="A26" s="244">
        <v>23</v>
      </c>
      <c r="B26" s="120">
        <v>10</v>
      </c>
      <c r="C26" s="120">
        <v>7</v>
      </c>
      <c r="D26" s="120">
        <v>3</v>
      </c>
      <c r="E26" s="120"/>
      <c r="F26" s="276">
        <v>0</v>
      </c>
      <c r="G26" s="276">
        <v>0</v>
      </c>
      <c r="H26" s="276">
        <f t="shared" si="7"/>
        <v>0</v>
      </c>
      <c r="I26" s="276"/>
      <c r="J26" s="276">
        <v>0</v>
      </c>
      <c r="K26" s="276">
        <v>0</v>
      </c>
      <c r="L26" s="276">
        <f t="shared" si="8"/>
        <v>0</v>
      </c>
      <c r="M26" s="276"/>
      <c r="N26" s="276">
        <v>0</v>
      </c>
      <c r="O26" s="276">
        <v>0</v>
      </c>
      <c r="P26" s="276">
        <f t="shared" si="9"/>
        <v>0</v>
      </c>
      <c r="Q26" s="120"/>
      <c r="R26" s="120">
        <v>0</v>
      </c>
      <c r="S26" s="120">
        <v>0</v>
      </c>
      <c r="T26" s="120">
        <f t="shared" si="10"/>
        <v>0</v>
      </c>
      <c r="U26" s="120"/>
      <c r="V26" s="120">
        <v>6</v>
      </c>
      <c r="W26" s="120">
        <v>3</v>
      </c>
      <c r="X26" s="120">
        <f t="shared" si="11"/>
        <v>3</v>
      </c>
      <c r="Y26" s="120"/>
      <c r="Z26" s="120">
        <v>4</v>
      </c>
      <c r="AA26" s="120">
        <v>4</v>
      </c>
      <c r="AB26" s="120">
        <f t="shared" si="12"/>
        <v>0</v>
      </c>
      <c r="AD26" s="165">
        <v>23</v>
      </c>
      <c r="AE26" s="211">
        <v>1047</v>
      </c>
      <c r="AF26" s="211">
        <v>409</v>
      </c>
      <c r="AG26" s="164">
        <v>638</v>
      </c>
      <c r="AH26" s="211"/>
      <c r="AI26" s="211">
        <v>0</v>
      </c>
      <c r="AJ26" s="211">
        <v>0</v>
      </c>
      <c r="AK26" s="164">
        <v>0</v>
      </c>
      <c r="AL26" s="211"/>
      <c r="AM26" s="211">
        <v>0</v>
      </c>
      <c r="AN26" s="211">
        <v>0</v>
      </c>
      <c r="AO26" s="164">
        <v>0</v>
      </c>
      <c r="AP26" s="211"/>
      <c r="AQ26" s="211">
        <v>0</v>
      </c>
      <c r="AR26" s="211">
        <v>0</v>
      </c>
      <c r="AS26" s="164">
        <v>0</v>
      </c>
      <c r="AT26" s="211"/>
      <c r="AU26" s="211">
        <v>494</v>
      </c>
      <c r="AV26" s="211">
        <v>202</v>
      </c>
      <c r="AW26" s="164">
        <v>292</v>
      </c>
      <c r="AX26" s="211"/>
      <c r="AY26" s="211">
        <v>275</v>
      </c>
      <c r="AZ26" s="211">
        <v>102</v>
      </c>
      <c r="BA26" s="164">
        <v>173</v>
      </c>
      <c r="BB26" s="211"/>
      <c r="BC26" s="211">
        <v>278</v>
      </c>
      <c r="BD26" s="211">
        <v>105</v>
      </c>
      <c r="BE26" s="164">
        <v>173</v>
      </c>
    </row>
    <row r="27" spans="1:57" s="116" customFormat="1" ht="14.25" customHeight="1" x14ac:dyDescent="0.2">
      <c r="A27" s="244">
        <v>24</v>
      </c>
      <c r="B27" s="120">
        <v>13</v>
      </c>
      <c r="C27" s="120">
        <v>9</v>
      </c>
      <c r="D27" s="120">
        <v>4</v>
      </c>
      <c r="E27" s="120"/>
      <c r="F27" s="276">
        <v>0</v>
      </c>
      <c r="G27" s="276">
        <v>0</v>
      </c>
      <c r="H27" s="276">
        <f t="shared" si="7"/>
        <v>0</v>
      </c>
      <c r="I27" s="276"/>
      <c r="J27" s="276">
        <v>0</v>
      </c>
      <c r="K27" s="276">
        <v>0</v>
      </c>
      <c r="L27" s="276">
        <f t="shared" si="8"/>
        <v>0</v>
      </c>
      <c r="M27" s="276"/>
      <c r="N27" s="276">
        <v>0</v>
      </c>
      <c r="O27" s="276">
        <v>0</v>
      </c>
      <c r="P27" s="276">
        <f t="shared" si="9"/>
        <v>0</v>
      </c>
      <c r="Q27" s="120"/>
      <c r="R27" s="120">
        <v>9</v>
      </c>
      <c r="S27" s="120">
        <v>7</v>
      </c>
      <c r="T27" s="120">
        <f t="shared" si="10"/>
        <v>2</v>
      </c>
      <c r="U27" s="120"/>
      <c r="V27" s="120">
        <v>3</v>
      </c>
      <c r="W27" s="120">
        <v>1</v>
      </c>
      <c r="X27" s="120">
        <f t="shared" si="11"/>
        <v>2</v>
      </c>
      <c r="Y27" s="120"/>
      <c r="Z27" s="120">
        <v>1</v>
      </c>
      <c r="AA27" s="120">
        <v>1</v>
      </c>
      <c r="AB27" s="120">
        <f t="shared" si="12"/>
        <v>0</v>
      </c>
      <c r="AD27" s="165">
        <v>24</v>
      </c>
      <c r="AE27" s="211">
        <v>924</v>
      </c>
      <c r="AF27" s="211">
        <v>361</v>
      </c>
      <c r="AG27" s="164">
        <v>563</v>
      </c>
      <c r="AH27" s="211"/>
      <c r="AI27" s="211">
        <v>0</v>
      </c>
      <c r="AJ27" s="211">
        <v>0</v>
      </c>
      <c r="AK27" s="164">
        <v>0</v>
      </c>
      <c r="AL27" s="211"/>
      <c r="AM27" s="211">
        <v>0</v>
      </c>
      <c r="AN27" s="211">
        <v>0</v>
      </c>
      <c r="AO27" s="164">
        <v>0</v>
      </c>
      <c r="AP27" s="211"/>
      <c r="AQ27" s="211">
        <v>0</v>
      </c>
      <c r="AR27" s="211">
        <v>0</v>
      </c>
      <c r="AS27" s="164">
        <v>0</v>
      </c>
      <c r="AT27" s="211"/>
      <c r="AU27" s="211">
        <v>416</v>
      </c>
      <c r="AV27" s="211">
        <v>162</v>
      </c>
      <c r="AW27" s="164">
        <v>254</v>
      </c>
      <c r="AX27" s="211"/>
      <c r="AY27" s="211">
        <v>224</v>
      </c>
      <c r="AZ27" s="211">
        <v>91</v>
      </c>
      <c r="BA27" s="164">
        <v>133</v>
      </c>
      <c r="BB27" s="211"/>
      <c r="BC27" s="211">
        <v>284</v>
      </c>
      <c r="BD27" s="211">
        <v>108</v>
      </c>
      <c r="BE27" s="164">
        <v>176</v>
      </c>
    </row>
    <row r="28" spans="1:57" s="116" customFormat="1" ht="14.25" customHeight="1" x14ac:dyDescent="0.2">
      <c r="A28" s="244" t="s">
        <v>43</v>
      </c>
      <c r="B28" s="120">
        <v>21</v>
      </c>
      <c r="C28" s="120">
        <v>12</v>
      </c>
      <c r="D28" s="120">
        <v>9</v>
      </c>
      <c r="E28" s="120"/>
      <c r="F28" s="276">
        <v>0</v>
      </c>
      <c r="G28" s="276">
        <v>0</v>
      </c>
      <c r="H28" s="276">
        <f t="shared" si="7"/>
        <v>0</v>
      </c>
      <c r="I28" s="276"/>
      <c r="J28" s="276">
        <v>0</v>
      </c>
      <c r="K28" s="276">
        <v>0</v>
      </c>
      <c r="L28" s="276">
        <f t="shared" si="8"/>
        <v>0</v>
      </c>
      <c r="M28" s="276"/>
      <c r="N28" s="276">
        <v>0</v>
      </c>
      <c r="O28" s="276">
        <v>0</v>
      </c>
      <c r="P28" s="276">
        <f t="shared" si="9"/>
        <v>0</v>
      </c>
      <c r="Q28" s="120"/>
      <c r="R28" s="120">
        <v>11</v>
      </c>
      <c r="S28" s="120">
        <v>7</v>
      </c>
      <c r="T28" s="120">
        <f t="shared" si="10"/>
        <v>4</v>
      </c>
      <c r="U28" s="120"/>
      <c r="V28" s="120">
        <v>6</v>
      </c>
      <c r="W28" s="120">
        <v>4</v>
      </c>
      <c r="X28" s="120">
        <f t="shared" si="11"/>
        <v>2</v>
      </c>
      <c r="Y28" s="120"/>
      <c r="Z28" s="120">
        <v>4</v>
      </c>
      <c r="AA28" s="120">
        <v>1</v>
      </c>
      <c r="AB28" s="120">
        <f t="shared" si="12"/>
        <v>3</v>
      </c>
      <c r="AD28" s="165" t="s">
        <v>43</v>
      </c>
      <c r="AE28" s="211">
        <v>2354</v>
      </c>
      <c r="AF28" s="211">
        <v>883</v>
      </c>
      <c r="AG28" s="164">
        <v>1471</v>
      </c>
      <c r="AH28" s="211"/>
      <c r="AI28" s="211">
        <v>0</v>
      </c>
      <c r="AJ28" s="211">
        <v>0</v>
      </c>
      <c r="AK28" s="164">
        <v>0</v>
      </c>
      <c r="AL28" s="211"/>
      <c r="AM28" s="211">
        <v>0</v>
      </c>
      <c r="AN28" s="211">
        <v>0</v>
      </c>
      <c r="AO28" s="164">
        <v>0</v>
      </c>
      <c r="AP28" s="211"/>
      <c r="AQ28" s="211">
        <v>0</v>
      </c>
      <c r="AR28" s="211">
        <v>0</v>
      </c>
      <c r="AS28" s="164">
        <v>0</v>
      </c>
      <c r="AT28" s="211"/>
      <c r="AU28" s="211">
        <v>1052</v>
      </c>
      <c r="AV28" s="211">
        <v>411</v>
      </c>
      <c r="AW28" s="164">
        <v>641</v>
      </c>
      <c r="AX28" s="211"/>
      <c r="AY28" s="211">
        <v>687</v>
      </c>
      <c r="AZ28" s="211">
        <v>259</v>
      </c>
      <c r="BA28" s="164">
        <v>428</v>
      </c>
      <c r="BB28" s="211"/>
      <c r="BC28" s="211">
        <v>615</v>
      </c>
      <c r="BD28" s="211">
        <v>213</v>
      </c>
      <c r="BE28" s="164">
        <v>402</v>
      </c>
    </row>
    <row r="29" spans="1:57" s="116" customFormat="1" ht="14.25" customHeight="1" x14ac:dyDescent="0.2">
      <c r="A29" s="244" t="s">
        <v>44</v>
      </c>
      <c r="B29" s="120">
        <v>13</v>
      </c>
      <c r="C29" s="120">
        <v>8</v>
      </c>
      <c r="D29" s="120">
        <v>5</v>
      </c>
      <c r="E29" s="120"/>
      <c r="F29" s="276">
        <v>0</v>
      </c>
      <c r="G29" s="276">
        <v>0</v>
      </c>
      <c r="H29" s="276">
        <f t="shared" si="7"/>
        <v>0</v>
      </c>
      <c r="I29" s="276"/>
      <c r="J29" s="276">
        <v>0</v>
      </c>
      <c r="K29" s="276">
        <v>0</v>
      </c>
      <c r="L29" s="276">
        <f t="shared" si="8"/>
        <v>0</v>
      </c>
      <c r="M29" s="276"/>
      <c r="N29" s="276">
        <v>0</v>
      </c>
      <c r="O29" s="276">
        <v>0</v>
      </c>
      <c r="P29" s="276">
        <f t="shared" si="9"/>
        <v>0</v>
      </c>
      <c r="Q29" s="120"/>
      <c r="R29" s="120">
        <v>5</v>
      </c>
      <c r="S29" s="120">
        <v>3</v>
      </c>
      <c r="T29" s="120">
        <f t="shared" si="10"/>
        <v>2</v>
      </c>
      <c r="U29" s="120"/>
      <c r="V29" s="120">
        <v>6</v>
      </c>
      <c r="W29" s="120">
        <v>3</v>
      </c>
      <c r="X29" s="120">
        <f t="shared" si="11"/>
        <v>3</v>
      </c>
      <c r="Y29" s="120"/>
      <c r="Z29" s="120">
        <v>2</v>
      </c>
      <c r="AA29" s="120">
        <v>2</v>
      </c>
      <c r="AB29" s="120">
        <f t="shared" si="12"/>
        <v>0</v>
      </c>
      <c r="AD29" s="165" t="s">
        <v>44</v>
      </c>
      <c r="AE29" s="211">
        <v>1178</v>
      </c>
      <c r="AF29" s="211">
        <v>431</v>
      </c>
      <c r="AG29" s="164">
        <v>747</v>
      </c>
      <c r="AH29" s="211"/>
      <c r="AI29" s="211">
        <v>0</v>
      </c>
      <c r="AJ29" s="211">
        <v>0</v>
      </c>
      <c r="AK29" s="164">
        <v>0</v>
      </c>
      <c r="AL29" s="211"/>
      <c r="AM29" s="211">
        <v>0</v>
      </c>
      <c r="AN29" s="211">
        <v>0</v>
      </c>
      <c r="AO29" s="164">
        <v>0</v>
      </c>
      <c r="AP29" s="211"/>
      <c r="AQ29" s="211">
        <v>0</v>
      </c>
      <c r="AR29" s="211">
        <v>0</v>
      </c>
      <c r="AS29" s="164">
        <v>0</v>
      </c>
      <c r="AT29" s="211"/>
      <c r="AU29" s="211">
        <v>544</v>
      </c>
      <c r="AV29" s="211">
        <v>222</v>
      </c>
      <c r="AW29" s="164">
        <v>322</v>
      </c>
      <c r="AX29" s="211"/>
      <c r="AY29" s="211">
        <v>286</v>
      </c>
      <c r="AZ29" s="211">
        <v>98</v>
      </c>
      <c r="BA29" s="164">
        <v>188</v>
      </c>
      <c r="BB29" s="211"/>
      <c r="BC29" s="211">
        <v>348</v>
      </c>
      <c r="BD29" s="211">
        <v>111</v>
      </c>
      <c r="BE29" s="164">
        <v>237</v>
      </c>
    </row>
    <row r="30" spans="1:57" s="116" customFormat="1" ht="14.25" customHeight="1" x14ac:dyDescent="0.2">
      <c r="A30" s="244" t="s">
        <v>45</v>
      </c>
      <c r="B30" s="120">
        <v>6</v>
      </c>
      <c r="C30" s="120">
        <v>5</v>
      </c>
      <c r="D30" s="120">
        <v>1</v>
      </c>
      <c r="E30" s="120"/>
      <c r="F30" s="276">
        <v>0</v>
      </c>
      <c r="G30" s="276">
        <v>0</v>
      </c>
      <c r="H30" s="276">
        <f t="shared" si="7"/>
        <v>0</v>
      </c>
      <c r="I30" s="276"/>
      <c r="J30" s="276">
        <v>0</v>
      </c>
      <c r="K30" s="276">
        <v>0</v>
      </c>
      <c r="L30" s="276">
        <f t="shared" si="8"/>
        <v>0</v>
      </c>
      <c r="M30" s="276"/>
      <c r="N30" s="276">
        <v>0</v>
      </c>
      <c r="O30" s="276">
        <v>0</v>
      </c>
      <c r="P30" s="276">
        <f t="shared" si="9"/>
        <v>0</v>
      </c>
      <c r="Q30" s="120"/>
      <c r="R30" s="120">
        <v>3</v>
      </c>
      <c r="S30" s="120">
        <v>3</v>
      </c>
      <c r="T30" s="120">
        <f t="shared" si="10"/>
        <v>0</v>
      </c>
      <c r="U30" s="120"/>
      <c r="V30" s="120">
        <v>3</v>
      </c>
      <c r="W30" s="120">
        <v>2</v>
      </c>
      <c r="X30" s="120">
        <f t="shared" si="11"/>
        <v>1</v>
      </c>
      <c r="Y30" s="120"/>
      <c r="Z30" s="276">
        <v>0</v>
      </c>
      <c r="AA30" s="276">
        <v>0</v>
      </c>
      <c r="AB30" s="276">
        <f t="shared" si="12"/>
        <v>0</v>
      </c>
      <c r="AD30" s="165" t="s">
        <v>45</v>
      </c>
      <c r="AE30" s="211">
        <v>703</v>
      </c>
      <c r="AF30" s="211">
        <v>234</v>
      </c>
      <c r="AG30" s="164">
        <v>469</v>
      </c>
      <c r="AH30" s="211"/>
      <c r="AI30" s="211">
        <v>0</v>
      </c>
      <c r="AJ30" s="211">
        <v>0</v>
      </c>
      <c r="AK30" s="164">
        <v>0</v>
      </c>
      <c r="AL30" s="211"/>
      <c r="AM30" s="211">
        <v>0</v>
      </c>
      <c r="AN30" s="211">
        <v>0</v>
      </c>
      <c r="AO30" s="164">
        <v>0</v>
      </c>
      <c r="AP30" s="211"/>
      <c r="AQ30" s="211">
        <v>0</v>
      </c>
      <c r="AR30" s="211">
        <v>0</v>
      </c>
      <c r="AS30" s="164">
        <v>0</v>
      </c>
      <c r="AT30" s="211"/>
      <c r="AU30" s="211">
        <v>324</v>
      </c>
      <c r="AV30" s="211">
        <v>103</v>
      </c>
      <c r="AW30" s="164">
        <v>221</v>
      </c>
      <c r="AX30" s="211"/>
      <c r="AY30" s="211">
        <v>175</v>
      </c>
      <c r="AZ30" s="211">
        <v>63</v>
      </c>
      <c r="BA30" s="164">
        <v>112</v>
      </c>
      <c r="BB30" s="211"/>
      <c r="BC30" s="211">
        <v>204</v>
      </c>
      <c r="BD30" s="211">
        <v>68</v>
      </c>
      <c r="BE30" s="164">
        <v>136</v>
      </c>
    </row>
    <row r="31" spans="1:57" s="116" customFormat="1" ht="14.25" customHeight="1" x14ac:dyDescent="0.2">
      <c r="A31" s="244" t="s">
        <v>46</v>
      </c>
      <c r="B31" s="276">
        <v>0</v>
      </c>
      <c r="C31" s="276">
        <v>0</v>
      </c>
      <c r="D31" s="276">
        <v>0</v>
      </c>
      <c r="E31" s="120"/>
      <c r="F31" s="276">
        <v>0</v>
      </c>
      <c r="G31" s="276">
        <v>0</v>
      </c>
      <c r="H31" s="276">
        <f t="shared" si="7"/>
        <v>0</v>
      </c>
      <c r="I31" s="276"/>
      <c r="J31" s="276">
        <v>0</v>
      </c>
      <c r="K31" s="276">
        <v>0</v>
      </c>
      <c r="L31" s="276">
        <f t="shared" si="8"/>
        <v>0</v>
      </c>
      <c r="M31" s="276"/>
      <c r="N31" s="276">
        <v>0</v>
      </c>
      <c r="O31" s="276">
        <v>0</v>
      </c>
      <c r="P31" s="276">
        <f t="shared" si="9"/>
        <v>0</v>
      </c>
      <c r="Q31" s="120"/>
      <c r="R31" s="276">
        <v>0</v>
      </c>
      <c r="S31" s="276">
        <v>0</v>
      </c>
      <c r="T31" s="276">
        <f t="shared" si="10"/>
        <v>0</v>
      </c>
      <c r="U31" s="120"/>
      <c r="V31" s="276">
        <v>0</v>
      </c>
      <c r="W31" s="276">
        <v>0</v>
      </c>
      <c r="X31" s="276">
        <f t="shared" si="11"/>
        <v>0</v>
      </c>
      <c r="Y31" s="120"/>
      <c r="Z31" s="276">
        <v>0</v>
      </c>
      <c r="AA31" s="276">
        <v>0</v>
      </c>
      <c r="AB31" s="276">
        <f t="shared" si="12"/>
        <v>0</v>
      </c>
      <c r="AD31" s="165" t="s">
        <v>46</v>
      </c>
      <c r="AE31" s="211">
        <v>260</v>
      </c>
      <c r="AF31" s="211">
        <v>95</v>
      </c>
      <c r="AG31" s="164">
        <v>165</v>
      </c>
      <c r="AH31" s="211"/>
      <c r="AI31" s="211">
        <v>0</v>
      </c>
      <c r="AJ31" s="211">
        <v>0</v>
      </c>
      <c r="AK31" s="164">
        <v>0</v>
      </c>
      <c r="AL31" s="211"/>
      <c r="AM31" s="211">
        <v>0</v>
      </c>
      <c r="AN31" s="211">
        <v>0</v>
      </c>
      <c r="AO31" s="164">
        <v>0</v>
      </c>
      <c r="AP31" s="211"/>
      <c r="AQ31" s="211">
        <v>0</v>
      </c>
      <c r="AR31" s="211">
        <v>0</v>
      </c>
      <c r="AS31" s="164">
        <v>0</v>
      </c>
      <c r="AT31" s="211"/>
      <c r="AU31" s="211">
        <v>116</v>
      </c>
      <c r="AV31" s="211">
        <v>38</v>
      </c>
      <c r="AW31" s="164">
        <v>78</v>
      </c>
      <c r="AX31" s="211"/>
      <c r="AY31" s="211">
        <v>75</v>
      </c>
      <c r="AZ31" s="211">
        <v>32</v>
      </c>
      <c r="BA31" s="164">
        <v>43</v>
      </c>
      <c r="BB31" s="211"/>
      <c r="BC31" s="211">
        <v>69</v>
      </c>
      <c r="BD31" s="211">
        <v>25</v>
      </c>
      <c r="BE31" s="164">
        <v>44</v>
      </c>
    </row>
    <row r="32" spans="1:57" s="116" customFormat="1" ht="14.25" customHeight="1" x14ac:dyDescent="0.2">
      <c r="A32" s="244" t="s">
        <v>97</v>
      </c>
      <c r="B32" s="276">
        <v>0</v>
      </c>
      <c r="C32" s="276">
        <v>0</v>
      </c>
      <c r="D32" s="276">
        <v>0</v>
      </c>
      <c r="E32" s="120"/>
      <c r="F32" s="276">
        <v>0</v>
      </c>
      <c r="G32" s="276">
        <v>0</v>
      </c>
      <c r="H32" s="276">
        <f t="shared" si="7"/>
        <v>0</v>
      </c>
      <c r="I32" s="276"/>
      <c r="J32" s="276">
        <v>0</v>
      </c>
      <c r="K32" s="276">
        <v>0</v>
      </c>
      <c r="L32" s="276">
        <f t="shared" si="8"/>
        <v>0</v>
      </c>
      <c r="M32" s="276"/>
      <c r="N32" s="276">
        <v>0</v>
      </c>
      <c r="O32" s="276">
        <v>0</v>
      </c>
      <c r="P32" s="276">
        <f t="shared" si="9"/>
        <v>0</v>
      </c>
      <c r="Q32" s="120"/>
      <c r="R32" s="276">
        <v>0</v>
      </c>
      <c r="S32" s="276">
        <v>0</v>
      </c>
      <c r="T32" s="276">
        <f t="shared" si="10"/>
        <v>0</v>
      </c>
      <c r="U32" s="120"/>
      <c r="V32" s="276">
        <v>0</v>
      </c>
      <c r="W32" s="276">
        <v>0</v>
      </c>
      <c r="X32" s="276">
        <f t="shared" si="11"/>
        <v>0</v>
      </c>
      <c r="Y32" s="120"/>
      <c r="Z32" s="276">
        <v>0</v>
      </c>
      <c r="AA32" s="276">
        <v>0</v>
      </c>
      <c r="AB32" s="276">
        <f t="shared" si="12"/>
        <v>0</v>
      </c>
      <c r="AD32" s="165" t="s">
        <v>97</v>
      </c>
      <c r="AE32" s="211">
        <v>103</v>
      </c>
      <c r="AF32" s="211">
        <v>31</v>
      </c>
      <c r="AG32" s="164">
        <v>72</v>
      </c>
      <c r="AH32" s="211"/>
      <c r="AI32" s="211">
        <v>0</v>
      </c>
      <c r="AJ32" s="211">
        <v>0</v>
      </c>
      <c r="AK32" s="164">
        <v>0</v>
      </c>
      <c r="AL32" s="211"/>
      <c r="AM32" s="211">
        <v>0</v>
      </c>
      <c r="AN32" s="211">
        <v>0</v>
      </c>
      <c r="AO32" s="164">
        <v>0</v>
      </c>
      <c r="AP32" s="211"/>
      <c r="AQ32" s="211">
        <v>0</v>
      </c>
      <c r="AR32" s="211">
        <v>0</v>
      </c>
      <c r="AS32" s="164">
        <v>0</v>
      </c>
      <c r="AT32" s="211"/>
      <c r="AU32" s="211">
        <v>42</v>
      </c>
      <c r="AV32" s="211">
        <v>12</v>
      </c>
      <c r="AW32" s="164">
        <v>30</v>
      </c>
      <c r="AX32" s="211"/>
      <c r="AY32" s="211">
        <v>29</v>
      </c>
      <c r="AZ32" s="211">
        <v>9</v>
      </c>
      <c r="BA32" s="164">
        <v>20</v>
      </c>
      <c r="BB32" s="211"/>
      <c r="BC32" s="211">
        <v>32</v>
      </c>
      <c r="BD32" s="211">
        <v>10</v>
      </c>
      <c r="BE32" s="164">
        <v>22</v>
      </c>
    </row>
    <row r="33" spans="1:57" s="116" customFormat="1" ht="14.25" customHeight="1" thickBot="1" x14ac:dyDescent="0.25">
      <c r="A33" s="245" t="s">
        <v>48</v>
      </c>
      <c r="B33" s="276">
        <v>0</v>
      </c>
      <c r="C33" s="276">
        <v>0</v>
      </c>
      <c r="D33" s="276">
        <v>0</v>
      </c>
      <c r="E33" s="120"/>
      <c r="F33" s="276">
        <v>0</v>
      </c>
      <c r="G33" s="276">
        <v>0</v>
      </c>
      <c r="H33" s="276">
        <f t="shared" si="7"/>
        <v>0</v>
      </c>
      <c r="I33" s="276"/>
      <c r="J33" s="276">
        <v>0</v>
      </c>
      <c r="K33" s="276">
        <v>0</v>
      </c>
      <c r="L33" s="276">
        <f t="shared" si="8"/>
        <v>0</v>
      </c>
      <c r="M33" s="276"/>
      <c r="N33" s="276">
        <v>0</v>
      </c>
      <c r="O33" s="276">
        <v>0</v>
      </c>
      <c r="P33" s="276">
        <f t="shared" si="9"/>
        <v>0</v>
      </c>
      <c r="Q33" s="120"/>
      <c r="R33" s="276">
        <v>0</v>
      </c>
      <c r="S33" s="276">
        <v>0</v>
      </c>
      <c r="T33" s="276">
        <f t="shared" si="10"/>
        <v>0</v>
      </c>
      <c r="U33" s="120"/>
      <c r="V33" s="276">
        <v>0</v>
      </c>
      <c r="W33" s="276">
        <v>0</v>
      </c>
      <c r="X33" s="276">
        <f t="shared" si="11"/>
        <v>0</v>
      </c>
      <c r="Y33" s="120"/>
      <c r="Z33" s="276">
        <v>0</v>
      </c>
      <c r="AA33" s="276">
        <v>0</v>
      </c>
      <c r="AB33" s="276">
        <f t="shared" si="12"/>
        <v>0</v>
      </c>
      <c r="AD33" s="208" t="s">
        <v>48</v>
      </c>
      <c r="AE33" s="168">
        <v>107</v>
      </c>
      <c r="AF33" s="168">
        <v>48</v>
      </c>
      <c r="AG33" s="168">
        <v>59</v>
      </c>
      <c r="AH33" s="168"/>
      <c r="AI33" s="168">
        <v>0</v>
      </c>
      <c r="AJ33" s="168">
        <v>0</v>
      </c>
      <c r="AK33" s="168">
        <v>0</v>
      </c>
      <c r="AL33" s="168"/>
      <c r="AM33" s="168">
        <v>0</v>
      </c>
      <c r="AN33" s="168">
        <v>0</v>
      </c>
      <c r="AO33" s="168">
        <v>0</v>
      </c>
      <c r="AP33" s="168"/>
      <c r="AQ33" s="168">
        <v>0</v>
      </c>
      <c r="AR33" s="168">
        <v>0</v>
      </c>
      <c r="AS33" s="168">
        <v>0</v>
      </c>
      <c r="AT33" s="168"/>
      <c r="AU33" s="168">
        <v>53</v>
      </c>
      <c r="AV33" s="168">
        <v>27</v>
      </c>
      <c r="AW33" s="168">
        <v>26</v>
      </c>
      <c r="AX33" s="168"/>
      <c r="AY33" s="168">
        <v>28</v>
      </c>
      <c r="AZ33" s="168">
        <v>10</v>
      </c>
      <c r="BA33" s="168">
        <v>18</v>
      </c>
      <c r="BB33" s="168"/>
      <c r="BC33" s="168">
        <v>26</v>
      </c>
      <c r="BD33" s="168">
        <v>11</v>
      </c>
      <c r="BE33" s="168">
        <v>15</v>
      </c>
    </row>
    <row r="34" spans="1:57" s="116" customFormat="1" ht="14.25" customHeight="1" x14ac:dyDescent="0.25"/>
    <row r="35" spans="1:57" s="116" customFormat="1" ht="14.25" customHeight="1" x14ac:dyDescent="0.25">
      <c r="A35" s="329" t="s">
        <v>139</v>
      </c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29"/>
    </row>
    <row r="36" spans="1:57" s="116" customFormat="1" ht="14.25" customHeight="1" x14ac:dyDescent="0.25">
      <c r="A36" s="17"/>
    </row>
    <row r="37" spans="1:57" s="123" customFormat="1" ht="14.25" customHeight="1" x14ac:dyDescent="0.25">
      <c r="A37" s="119" t="s">
        <v>11</v>
      </c>
      <c r="B37" s="125">
        <f>+B12/AE12*100</f>
        <v>0.86806854748185291</v>
      </c>
      <c r="C37" s="125">
        <f t="shared" ref="C37:AB37" si="13">+C12/AF12*100</f>
        <v>1.3047711781888995</v>
      </c>
      <c r="D37" s="125">
        <f t="shared" si="13"/>
        <v>0.5955274671852212</v>
      </c>
      <c r="E37" s="125"/>
      <c r="F37" s="125" t="s">
        <v>8</v>
      </c>
      <c r="G37" s="125" t="s">
        <v>8</v>
      </c>
      <c r="H37" s="125" t="s">
        <v>8</v>
      </c>
      <c r="I37" s="125"/>
      <c r="J37" s="125" t="s">
        <v>8</v>
      </c>
      <c r="K37" s="125" t="s">
        <v>8</v>
      </c>
      <c r="L37" s="125" t="s">
        <v>8</v>
      </c>
      <c r="M37" s="125"/>
      <c r="N37" s="125" t="s">
        <v>8</v>
      </c>
      <c r="O37" s="125" t="s">
        <v>8</v>
      </c>
      <c r="P37" s="125" t="s">
        <v>8</v>
      </c>
      <c r="Q37" s="125"/>
      <c r="R37" s="125">
        <f t="shared" si="13"/>
        <v>0.95138992121302202</v>
      </c>
      <c r="S37" s="125">
        <f t="shared" si="13"/>
        <v>1.5219005196733482</v>
      </c>
      <c r="T37" s="125">
        <f t="shared" si="13"/>
        <v>0.57029506570790978</v>
      </c>
      <c r="U37" s="125"/>
      <c r="V37" s="125">
        <f t="shared" si="13"/>
        <v>0.90114691425450566</v>
      </c>
      <c r="W37" s="125">
        <f t="shared" si="13"/>
        <v>1.1412268188302426</v>
      </c>
      <c r="X37" s="125">
        <f t="shared" si="13"/>
        <v>0.75221238938053092</v>
      </c>
      <c r="Y37" s="125"/>
      <c r="Z37" s="125">
        <f t="shared" si="13"/>
        <v>0.63887020847343645</v>
      </c>
      <c r="AA37" s="125">
        <f t="shared" si="13"/>
        <v>0.96246390760346479</v>
      </c>
      <c r="AB37" s="125">
        <f t="shared" si="13"/>
        <v>0.46511627906976744</v>
      </c>
    </row>
    <row r="38" spans="1:57" s="116" customFormat="1" ht="14.25" customHeight="1" x14ac:dyDescent="0.25">
      <c r="A38" s="15"/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1:57" s="116" customFormat="1" ht="14.25" customHeight="1" x14ac:dyDescent="0.25">
      <c r="A39" s="244">
        <v>11</v>
      </c>
      <c r="B39" s="252" t="s">
        <v>8</v>
      </c>
      <c r="C39" s="252" t="s">
        <v>8</v>
      </c>
      <c r="D39" s="252" t="s">
        <v>8</v>
      </c>
      <c r="E39" s="252"/>
      <c r="F39" s="252" t="s">
        <v>8</v>
      </c>
      <c r="G39" s="252" t="s">
        <v>8</v>
      </c>
      <c r="H39" s="252" t="s">
        <v>8</v>
      </c>
      <c r="I39" s="252"/>
      <c r="J39" s="252" t="s">
        <v>8</v>
      </c>
      <c r="K39" s="252" t="s">
        <v>8</v>
      </c>
      <c r="L39" s="252" t="s">
        <v>8</v>
      </c>
      <c r="M39" s="252"/>
      <c r="N39" s="252" t="s">
        <v>8</v>
      </c>
      <c r="O39" s="252" t="s">
        <v>8</v>
      </c>
      <c r="P39" s="252" t="s">
        <v>8</v>
      </c>
      <c r="Q39" s="252"/>
      <c r="R39" s="252" t="s">
        <v>8</v>
      </c>
      <c r="S39" s="252" t="s">
        <v>8</v>
      </c>
      <c r="T39" s="252" t="s">
        <v>8</v>
      </c>
      <c r="U39" s="252"/>
      <c r="V39" s="252" t="s">
        <v>8</v>
      </c>
      <c r="W39" s="252" t="s">
        <v>8</v>
      </c>
      <c r="X39" s="252" t="s">
        <v>8</v>
      </c>
      <c r="Y39" s="252"/>
      <c r="Z39" s="252" t="s">
        <v>8</v>
      </c>
      <c r="AA39" s="252" t="s">
        <v>8</v>
      </c>
      <c r="AB39" s="252" t="s">
        <v>8</v>
      </c>
    </row>
    <row r="40" spans="1:57" s="116" customFormat="1" ht="14.25" customHeight="1" x14ac:dyDescent="0.25">
      <c r="A40" s="244">
        <v>12</v>
      </c>
      <c r="B40" s="252" t="s">
        <v>8</v>
      </c>
      <c r="C40" s="252" t="s">
        <v>8</v>
      </c>
      <c r="D40" s="252" t="s">
        <v>8</v>
      </c>
      <c r="E40" s="252"/>
      <c r="F40" s="252" t="s">
        <v>8</v>
      </c>
      <c r="G40" s="252" t="s">
        <v>8</v>
      </c>
      <c r="H40" s="252" t="s">
        <v>8</v>
      </c>
      <c r="I40" s="252"/>
      <c r="J40" s="252" t="s">
        <v>8</v>
      </c>
      <c r="K40" s="252" t="s">
        <v>8</v>
      </c>
      <c r="L40" s="252" t="s">
        <v>8</v>
      </c>
      <c r="M40" s="252"/>
      <c r="N40" s="252" t="s">
        <v>8</v>
      </c>
      <c r="O40" s="252" t="s">
        <v>8</v>
      </c>
      <c r="P40" s="252" t="s">
        <v>8</v>
      </c>
      <c r="Q40" s="252"/>
      <c r="R40" s="252" t="s">
        <v>8</v>
      </c>
      <c r="S40" s="252" t="s">
        <v>8</v>
      </c>
      <c r="T40" s="252" t="s">
        <v>8</v>
      </c>
      <c r="U40" s="252"/>
      <c r="V40" s="252" t="s">
        <v>8</v>
      </c>
      <c r="W40" s="252" t="s">
        <v>8</v>
      </c>
      <c r="X40" s="252" t="s">
        <v>8</v>
      </c>
      <c r="Y40" s="252"/>
      <c r="Z40" s="252" t="s">
        <v>8</v>
      </c>
      <c r="AA40" s="252" t="s">
        <v>8</v>
      </c>
      <c r="AB40" s="252" t="s">
        <v>8</v>
      </c>
    </row>
    <row r="41" spans="1:57" s="116" customFormat="1" ht="14.25" customHeight="1" x14ac:dyDescent="0.25">
      <c r="A41" s="244">
        <v>13</v>
      </c>
      <c r="B41" s="252" t="s">
        <v>8</v>
      </c>
      <c r="C41" s="252" t="s">
        <v>8</v>
      </c>
      <c r="D41" s="252" t="s">
        <v>8</v>
      </c>
      <c r="E41" s="252"/>
      <c r="F41" s="252" t="s">
        <v>8</v>
      </c>
      <c r="G41" s="252" t="s">
        <v>8</v>
      </c>
      <c r="H41" s="252" t="s">
        <v>8</v>
      </c>
      <c r="I41" s="252"/>
      <c r="J41" s="252" t="s">
        <v>8</v>
      </c>
      <c r="K41" s="252" t="s">
        <v>8</v>
      </c>
      <c r="L41" s="252" t="s">
        <v>8</v>
      </c>
      <c r="M41" s="252"/>
      <c r="N41" s="252" t="s">
        <v>8</v>
      </c>
      <c r="O41" s="252" t="s">
        <v>8</v>
      </c>
      <c r="P41" s="252" t="s">
        <v>8</v>
      </c>
      <c r="Q41" s="252"/>
      <c r="R41" s="252" t="s">
        <v>8</v>
      </c>
      <c r="S41" s="252" t="s">
        <v>8</v>
      </c>
      <c r="T41" s="252" t="s">
        <v>8</v>
      </c>
      <c r="U41" s="252"/>
      <c r="V41" s="252" t="s">
        <v>8</v>
      </c>
      <c r="W41" s="252" t="s">
        <v>8</v>
      </c>
      <c r="X41" s="252" t="s">
        <v>8</v>
      </c>
      <c r="Y41" s="252"/>
      <c r="Z41" s="252" t="s">
        <v>8</v>
      </c>
      <c r="AA41" s="252" t="s">
        <v>8</v>
      </c>
      <c r="AB41" s="252" t="s">
        <v>8</v>
      </c>
    </row>
    <row r="42" spans="1:57" s="116" customFormat="1" ht="14.25" customHeight="1" x14ac:dyDescent="0.25">
      <c r="A42" s="244">
        <v>14</v>
      </c>
      <c r="B42" s="252" t="s">
        <v>8</v>
      </c>
      <c r="C42" s="252" t="s">
        <v>8</v>
      </c>
      <c r="D42" s="252" t="s">
        <v>8</v>
      </c>
      <c r="E42" s="252"/>
      <c r="F42" s="252" t="s">
        <v>8</v>
      </c>
      <c r="G42" s="252" t="s">
        <v>8</v>
      </c>
      <c r="H42" s="252" t="s">
        <v>8</v>
      </c>
      <c r="I42" s="252"/>
      <c r="J42" s="252" t="s">
        <v>8</v>
      </c>
      <c r="K42" s="252" t="s">
        <v>8</v>
      </c>
      <c r="L42" s="252" t="s">
        <v>8</v>
      </c>
      <c r="M42" s="252"/>
      <c r="N42" s="252" t="s">
        <v>8</v>
      </c>
      <c r="O42" s="252" t="s">
        <v>8</v>
      </c>
      <c r="P42" s="252" t="s">
        <v>8</v>
      </c>
      <c r="Q42" s="252"/>
      <c r="R42" s="252" t="s">
        <v>8</v>
      </c>
      <c r="S42" s="252" t="s">
        <v>8</v>
      </c>
      <c r="T42" s="252" t="s">
        <v>8</v>
      </c>
      <c r="U42" s="252"/>
      <c r="V42" s="252" t="s">
        <v>8</v>
      </c>
      <c r="W42" s="252" t="s">
        <v>8</v>
      </c>
      <c r="X42" s="252" t="s">
        <v>8</v>
      </c>
      <c r="Y42" s="252"/>
      <c r="Z42" s="252" t="s">
        <v>8</v>
      </c>
      <c r="AA42" s="252" t="s">
        <v>8</v>
      </c>
      <c r="AB42" s="252" t="s">
        <v>8</v>
      </c>
    </row>
    <row r="43" spans="1:57" s="116" customFormat="1" ht="14.25" customHeight="1" x14ac:dyDescent="0.25">
      <c r="A43" s="244">
        <v>15</v>
      </c>
      <c r="B43" s="252" t="s">
        <v>8</v>
      </c>
      <c r="C43" s="252" t="s">
        <v>8</v>
      </c>
      <c r="D43" s="252" t="s">
        <v>8</v>
      </c>
      <c r="E43" s="252"/>
      <c r="F43" s="252" t="s">
        <v>8</v>
      </c>
      <c r="G43" s="252" t="s">
        <v>8</v>
      </c>
      <c r="H43" s="252" t="s">
        <v>8</v>
      </c>
      <c r="I43" s="252"/>
      <c r="J43" s="252" t="s">
        <v>8</v>
      </c>
      <c r="K43" s="252" t="s">
        <v>8</v>
      </c>
      <c r="L43" s="252" t="s">
        <v>8</v>
      </c>
      <c r="M43" s="252"/>
      <c r="N43" s="252" t="s">
        <v>8</v>
      </c>
      <c r="O43" s="252" t="s">
        <v>8</v>
      </c>
      <c r="P43" s="252" t="s">
        <v>8</v>
      </c>
      <c r="Q43" s="252"/>
      <c r="R43" s="252" t="s">
        <v>8</v>
      </c>
      <c r="S43" s="252" t="s">
        <v>8</v>
      </c>
      <c r="T43" s="252" t="s">
        <v>8</v>
      </c>
      <c r="U43" s="252"/>
      <c r="V43" s="252" t="s">
        <v>8</v>
      </c>
      <c r="W43" s="252" t="s">
        <v>8</v>
      </c>
      <c r="X43" s="252" t="s">
        <v>8</v>
      </c>
      <c r="Y43" s="252"/>
      <c r="Z43" s="252" t="s">
        <v>8</v>
      </c>
      <c r="AA43" s="252" t="s">
        <v>8</v>
      </c>
      <c r="AB43" s="252" t="s">
        <v>8</v>
      </c>
    </row>
    <row r="44" spans="1:57" s="116" customFormat="1" ht="14.25" customHeight="1" x14ac:dyDescent="0.25">
      <c r="A44" s="244">
        <v>16</v>
      </c>
      <c r="B44" s="252" t="s">
        <v>8</v>
      </c>
      <c r="C44" s="252" t="s">
        <v>8</v>
      </c>
      <c r="D44" s="252" t="s">
        <v>8</v>
      </c>
      <c r="E44" s="252"/>
      <c r="F44" s="252" t="s">
        <v>8</v>
      </c>
      <c r="G44" s="252" t="s">
        <v>8</v>
      </c>
      <c r="H44" s="252" t="s">
        <v>8</v>
      </c>
      <c r="I44" s="252"/>
      <c r="J44" s="252" t="s">
        <v>8</v>
      </c>
      <c r="K44" s="252" t="s">
        <v>8</v>
      </c>
      <c r="L44" s="252" t="s">
        <v>8</v>
      </c>
      <c r="M44" s="252"/>
      <c r="N44" s="252" t="s">
        <v>8</v>
      </c>
      <c r="O44" s="252" t="s">
        <v>8</v>
      </c>
      <c r="P44" s="252" t="s">
        <v>8</v>
      </c>
      <c r="Q44" s="252"/>
      <c r="R44" s="252" t="s">
        <v>8</v>
      </c>
      <c r="S44" s="252" t="s">
        <v>8</v>
      </c>
      <c r="T44" s="252" t="s">
        <v>8</v>
      </c>
      <c r="U44" s="252"/>
      <c r="V44" s="252" t="s">
        <v>8</v>
      </c>
      <c r="W44" s="252" t="s">
        <v>8</v>
      </c>
      <c r="X44" s="252" t="s">
        <v>8</v>
      </c>
      <c r="Y44" s="252"/>
      <c r="Z44" s="252" t="s">
        <v>8</v>
      </c>
      <c r="AA44" s="252" t="s">
        <v>8</v>
      </c>
      <c r="AB44" s="252" t="s">
        <v>8</v>
      </c>
    </row>
    <row r="45" spans="1:57" s="116" customFormat="1" ht="14.25" customHeight="1" x14ac:dyDescent="0.25">
      <c r="A45" s="244">
        <v>17</v>
      </c>
      <c r="B45" s="252" t="s">
        <v>8</v>
      </c>
      <c r="C45" s="252" t="s">
        <v>8</v>
      </c>
      <c r="D45" s="252" t="s">
        <v>8</v>
      </c>
      <c r="E45" s="252"/>
      <c r="F45" s="252" t="s">
        <v>8</v>
      </c>
      <c r="G45" s="252" t="s">
        <v>8</v>
      </c>
      <c r="H45" s="252" t="s">
        <v>8</v>
      </c>
      <c r="I45" s="252"/>
      <c r="J45" s="252" t="s">
        <v>8</v>
      </c>
      <c r="K45" s="252" t="s">
        <v>8</v>
      </c>
      <c r="L45" s="252" t="s">
        <v>8</v>
      </c>
      <c r="M45" s="252"/>
      <c r="N45" s="252" t="s">
        <v>8</v>
      </c>
      <c r="O45" s="252" t="s">
        <v>8</v>
      </c>
      <c r="P45" s="252" t="s">
        <v>8</v>
      </c>
      <c r="Q45" s="252"/>
      <c r="R45" s="252" t="s">
        <v>8</v>
      </c>
      <c r="S45" s="252" t="s">
        <v>8</v>
      </c>
      <c r="T45" s="252" t="s">
        <v>8</v>
      </c>
      <c r="U45" s="252"/>
      <c r="V45" s="252" t="s">
        <v>8</v>
      </c>
      <c r="W45" s="252" t="s">
        <v>8</v>
      </c>
      <c r="X45" s="252" t="s">
        <v>8</v>
      </c>
      <c r="Y45" s="252"/>
      <c r="Z45" s="252" t="s">
        <v>8</v>
      </c>
      <c r="AA45" s="252" t="s">
        <v>8</v>
      </c>
      <c r="AB45" s="252" t="s">
        <v>8</v>
      </c>
    </row>
    <row r="46" spans="1:57" s="116" customFormat="1" ht="14.25" customHeight="1" x14ac:dyDescent="0.25">
      <c r="A46" s="244">
        <v>18</v>
      </c>
      <c r="B46" s="252" t="s">
        <v>8</v>
      </c>
      <c r="C46" s="252" t="s">
        <v>8</v>
      </c>
      <c r="D46" s="252" t="s">
        <v>8</v>
      </c>
      <c r="E46" s="252"/>
      <c r="F46" s="252" t="s">
        <v>8</v>
      </c>
      <c r="G46" s="252" t="s">
        <v>8</v>
      </c>
      <c r="H46" s="252" t="s">
        <v>8</v>
      </c>
      <c r="I46" s="252"/>
      <c r="J46" s="252" t="s">
        <v>8</v>
      </c>
      <c r="K46" s="252" t="s">
        <v>8</v>
      </c>
      <c r="L46" s="252" t="s">
        <v>8</v>
      </c>
      <c r="M46" s="252"/>
      <c r="N46" s="252" t="s">
        <v>8</v>
      </c>
      <c r="O46" s="252" t="s">
        <v>8</v>
      </c>
      <c r="P46" s="252" t="s">
        <v>8</v>
      </c>
      <c r="Q46" s="252"/>
      <c r="R46" s="252" t="s">
        <v>8</v>
      </c>
      <c r="S46" s="252" t="s">
        <v>8</v>
      </c>
      <c r="T46" s="252" t="s">
        <v>8</v>
      </c>
      <c r="U46" s="252"/>
      <c r="V46" s="252" t="s">
        <v>8</v>
      </c>
      <c r="W46" s="252" t="s">
        <v>8</v>
      </c>
      <c r="X46" s="252" t="s">
        <v>8</v>
      </c>
      <c r="Y46" s="252"/>
      <c r="Z46" s="252" t="s">
        <v>8</v>
      </c>
      <c r="AA46" s="252" t="s">
        <v>8</v>
      </c>
      <c r="AB46" s="252" t="s">
        <v>8</v>
      </c>
    </row>
    <row r="47" spans="1:57" s="116" customFormat="1" ht="14.25" customHeight="1" x14ac:dyDescent="0.25">
      <c r="A47" s="244">
        <v>19</v>
      </c>
      <c r="B47" s="252">
        <f t="shared" ref="B47:B55" si="14">+B22/AE22*100</f>
        <v>1.0711553175210407</v>
      </c>
      <c r="C47" s="252">
        <f t="shared" ref="C47:C55" si="15">+C22/AF22*100</f>
        <v>0.94876660341555974</v>
      </c>
      <c r="D47" s="252">
        <f t="shared" ref="D47:D55" si="16">+D22/AG22*100</f>
        <v>1.153846153846154</v>
      </c>
      <c r="E47" s="252"/>
      <c r="F47" s="252" t="s">
        <v>8</v>
      </c>
      <c r="G47" s="252" t="s">
        <v>8</v>
      </c>
      <c r="H47" s="252" t="s">
        <v>8</v>
      </c>
      <c r="I47" s="252"/>
      <c r="J47" s="252" t="s">
        <v>8</v>
      </c>
      <c r="K47" s="252" t="s">
        <v>8</v>
      </c>
      <c r="L47" s="252" t="s">
        <v>8</v>
      </c>
      <c r="M47" s="252"/>
      <c r="N47" s="252" t="s">
        <v>8</v>
      </c>
      <c r="O47" s="252" t="s">
        <v>8</v>
      </c>
      <c r="P47" s="252" t="s">
        <v>8</v>
      </c>
      <c r="Q47" s="252"/>
      <c r="R47" s="252">
        <f t="shared" ref="R47:R55" si="17">+R22/AU22*100</f>
        <v>1.4304291287386215</v>
      </c>
      <c r="S47" s="252">
        <f t="shared" ref="S47:S55" si="18">+S22/AV22*100</f>
        <v>1.639344262295082</v>
      </c>
      <c r="T47" s="252">
        <f t="shared" ref="T47:T55" si="19">+T22/AW22*100</f>
        <v>1.2931034482758621</v>
      </c>
      <c r="U47" s="252"/>
      <c r="V47" s="252">
        <f t="shared" ref="V47:V55" si="20">+V22/AY22*100</f>
        <v>0.48543689320388345</v>
      </c>
      <c r="W47" s="252">
        <f t="shared" ref="W47:W55" si="21">+W22/AZ22*100</f>
        <v>0</v>
      </c>
      <c r="X47" s="252">
        <f t="shared" ref="X47:X55" si="22">+X22/BA22*100</f>
        <v>0.8438818565400843</v>
      </c>
      <c r="Y47" s="252"/>
      <c r="Z47" s="252">
        <f t="shared" ref="Z47:Z54" si="23">+Z22/BC22*100</f>
        <v>0.79365079365079361</v>
      </c>
      <c r="AA47" s="252">
        <f t="shared" ref="AA47:AA54" si="24">+AA22/BD22*100</f>
        <v>0</v>
      </c>
      <c r="AB47" s="252">
        <f t="shared" ref="AB47:AB54" si="25">+AB22/BE22*100</f>
        <v>1.2658227848101267</v>
      </c>
    </row>
    <row r="48" spans="1:57" s="116" customFormat="1" ht="14.25" customHeight="1" x14ac:dyDescent="0.25">
      <c r="A48" s="244">
        <v>20</v>
      </c>
      <c r="B48" s="252">
        <f t="shared" si="14"/>
        <v>0.94658553076402974</v>
      </c>
      <c r="C48" s="252">
        <f t="shared" si="15"/>
        <v>0.87108013937282225</v>
      </c>
      <c r="D48" s="252">
        <f t="shared" si="16"/>
        <v>0.99447513812154686</v>
      </c>
      <c r="E48" s="252"/>
      <c r="F48" s="252" t="s">
        <v>8</v>
      </c>
      <c r="G48" s="252" t="s">
        <v>8</v>
      </c>
      <c r="H48" s="252" t="s">
        <v>8</v>
      </c>
      <c r="I48" s="252"/>
      <c r="J48" s="252" t="s">
        <v>8</v>
      </c>
      <c r="K48" s="252" t="s">
        <v>8</v>
      </c>
      <c r="L48" s="252" t="s">
        <v>8</v>
      </c>
      <c r="M48" s="252"/>
      <c r="N48" s="252" t="s">
        <v>8</v>
      </c>
      <c r="O48" s="252" t="s">
        <v>8</v>
      </c>
      <c r="P48" s="252" t="s">
        <v>8</v>
      </c>
      <c r="Q48" s="252"/>
      <c r="R48" s="252">
        <f t="shared" si="17"/>
        <v>1.5781922525107603</v>
      </c>
      <c r="S48" s="252">
        <f t="shared" si="18"/>
        <v>1.7064846416382253</v>
      </c>
      <c r="T48" s="252">
        <f t="shared" si="19"/>
        <v>1.4851485148514851</v>
      </c>
      <c r="U48" s="252"/>
      <c r="V48" s="252">
        <f t="shared" si="20"/>
        <v>0.21276595744680851</v>
      </c>
      <c r="W48" s="252">
        <f t="shared" si="21"/>
        <v>0</v>
      </c>
      <c r="X48" s="252">
        <f t="shared" si="22"/>
        <v>0.33557046979865773</v>
      </c>
      <c r="Y48" s="252"/>
      <c r="Z48" s="252">
        <f t="shared" si="23"/>
        <v>0.64102564102564097</v>
      </c>
      <c r="AA48" s="252">
        <f t="shared" si="24"/>
        <v>0</v>
      </c>
      <c r="AB48" s="252">
        <f t="shared" si="25"/>
        <v>0.98522167487684731</v>
      </c>
    </row>
    <row r="49" spans="1:28" s="116" customFormat="1" ht="14.25" customHeight="1" x14ac:dyDescent="0.25">
      <c r="A49" s="244">
        <v>21</v>
      </c>
      <c r="B49" s="252">
        <f t="shared" si="14"/>
        <v>0.70972320794889987</v>
      </c>
      <c r="C49" s="252">
        <f t="shared" si="15"/>
        <v>1.0582010582010581</v>
      </c>
      <c r="D49" s="252">
        <f t="shared" si="16"/>
        <v>0.47505938242280288</v>
      </c>
      <c r="E49" s="252"/>
      <c r="F49" s="252" t="s">
        <v>8</v>
      </c>
      <c r="G49" s="252" t="s">
        <v>8</v>
      </c>
      <c r="H49" s="252" t="s">
        <v>8</v>
      </c>
      <c r="I49" s="252"/>
      <c r="J49" s="252" t="s">
        <v>8</v>
      </c>
      <c r="K49" s="252" t="s">
        <v>8</v>
      </c>
      <c r="L49" s="252" t="s">
        <v>8</v>
      </c>
      <c r="M49" s="252"/>
      <c r="N49" s="252" t="s">
        <v>8</v>
      </c>
      <c r="O49" s="252" t="s">
        <v>8</v>
      </c>
      <c r="P49" s="252" t="s">
        <v>8</v>
      </c>
      <c r="Q49" s="252"/>
      <c r="R49" s="252">
        <f t="shared" si="17"/>
        <v>0.89552238805970152</v>
      </c>
      <c r="S49" s="252">
        <f t="shared" si="18"/>
        <v>1.7123287671232876</v>
      </c>
      <c r="T49" s="252">
        <f t="shared" si="19"/>
        <v>0.26455026455026454</v>
      </c>
      <c r="U49" s="252"/>
      <c r="V49" s="252">
        <f t="shared" si="20"/>
        <v>0.72289156626506024</v>
      </c>
      <c r="W49" s="252">
        <f t="shared" si="21"/>
        <v>0.61349693251533743</v>
      </c>
      <c r="X49" s="252">
        <f t="shared" si="22"/>
        <v>0.79365079365079361</v>
      </c>
      <c r="Y49" s="252"/>
      <c r="Z49" s="252">
        <f t="shared" si="23"/>
        <v>0.30864197530864196</v>
      </c>
      <c r="AA49" s="252">
        <f t="shared" si="24"/>
        <v>0</v>
      </c>
      <c r="AB49" s="252">
        <f t="shared" si="25"/>
        <v>0.47169811320754718</v>
      </c>
    </row>
    <row r="50" spans="1:28" s="116" customFormat="1" ht="14.25" customHeight="1" x14ac:dyDescent="0.25">
      <c r="A50" s="244">
        <v>22</v>
      </c>
      <c r="B50" s="252">
        <f t="shared" si="14"/>
        <v>1.1857707509881421</v>
      </c>
      <c r="C50" s="252">
        <f t="shared" si="15"/>
        <v>2.1321961620469083</v>
      </c>
      <c r="D50" s="252">
        <f t="shared" si="16"/>
        <v>0.62814070351758799</v>
      </c>
      <c r="E50" s="252"/>
      <c r="F50" s="252" t="s">
        <v>8</v>
      </c>
      <c r="G50" s="252" t="s">
        <v>8</v>
      </c>
      <c r="H50" s="252" t="s">
        <v>8</v>
      </c>
      <c r="I50" s="252"/>
      <c r="J50" s="252" t="s">
        <v>8</v>
      </c>
      <c r="K50" s="252" t="s">
        <v>8</v>
      </c>
      <c r="L50" s="252" t="s">
        <v>8</v>
      </c>
      <c r="M50" s="252"/>
      <c r="N50" s="252" t="s">
        <v>8</v>
      </c>
      <c r="O50" s="252" t="s">
        <v>8</v>
      </c>
      <c r="P50" s="252" t="s">
        <v>8</v>
      </c>
      <c r="Q50" s="252"/>
      <c r="R50" s="252">
        <f t="shared" si="17"/>
        <v>1.376936316695353</v>
      </c>
      <c r="S50" s="252">
        <f t="shared" si="18"/>
        <v>2.4896265560165975</v>
      </c>
      <c r="T50" s="252">
        <f t="shared" si="19"/>
        <v>0.58823529411764708</v>
      </c>
      <c r="U50" s="252"/>
      <c r="V50" s="252">
        <f t="shared" si="20"/>
        <v>0.78947368421052633</v>
      </c>
      <c r="W50" s="252">
        <f t="shared" si="21"/>
        <v>1.4925373134328357</v>
      </c>
      <c r="X50" s="252">
        <f t="shared" si="22"/>
        <v>0.40650406504065045</v>
      </c>
      <c r="Y50" s="252"/>
      <c r="Z50" s="252">
        <f t="shared" si="23"/>
        <v>1.3157894736842104</v>
      </c>
      <c r="AA50" s="252">
        <f t="shared" si="24"/>
        <v>2.1276595744680851</v>
      </c>
      <c r="AB50" s="252">
        <f t="shared" si="25"/>
        <v>0.95238095238095244</v>
      </c>
    </row>
    <row r="51" spans="1:28" s="116" customFormat="1" ht="14.25" customHeight="1" x14ac:dyDescent="0.25">
      <c r="A51" s="244">
        <v>23</v>
      </c>
      <c r="B51" s="252">
        <f t="shared" si="14"/>
        <v>0.95510983763132762</v>
      </c>
      <c r="C51" s="252">
        <f t="shared" si="15"/>
        <v>1.7114914425427872</v>
      </c>
      <c r="D51" s="252">
        <f t="shared" si="16"/>
        <v>0.47021943573667713</v>
      </c>
      <c r="E51" s="252"/>
      <c r="F51" s="252" t="s">
        <v>8</v>
      </c>
      <c r="G51" s="252" t="s">
        <v>8</v>
      </c>
      <c r="H51" s="252" t="s">
        <v>8</v>
      </c>
      <c r="I51" s="252"/>
      <c r="J51" s="252" t="s">
        <v>8</v>
      </c>
      <c r="K51" s="252" t="s">
        <v>8</v>
      </c>
      <c r="L51" s="252" t="s">
        <v>8</v>
      </c>
      <c r="M51" s="252"/>
      <c r="N51" s="252" t="s">
        <v>8</v>
      </c>
      <c r="O51" s="252" t="s">
        <v>8</v>
      </c>
      <c r="P51" s="252" t="s">
        <v>8</v>
      </c>
      <c r="Q51" s="252"/>
      <c r="R51" s="252">
        <f t="shared" si="17"/>
        <v>0</v>
      </c>
      <c r="S51" s="252">
        <f t="shared" si="18"/>
        <v>0</v>
      </c>
      <c r="T51" s="252">
        <f t="shared" si="19"/>
        <v>0</v>
      </c>
      <c r="U51" s="252"/>
      <c r="V51" s="252">
        <f t="shared" si="20"/>
        <v>2.1818181818181821</v>
      </c>
      <c r="W51" s="252">
        <f t="shared" si="21"/>
        <v>2.9411764705882351</v>
      </c>
      <c r="X51" s="252">
        <f t="shared" si="22"/>
        <v>1.7341040462427744</v>
      </c>
      <c r="Y51" s="252"/>
      <c r="Z51" s="252">
        <f t="shared" si="23"/>
        <v>1.4388489208633095</v>
      </c>
      <c r="AA51" s="252">
        <f t="shared" si="24"/>
        <v>3.8095238095238098</v>
      </c>
      <c r="AB51" s="252">
        <f t="shared" si="25"/>
        <v>0</v>
      </c>
    </row>
    <row r="52" spans="1:28" s="116" customFormat="1" ht="14.25" customHeight="1" x14ac:dyDescent="0.25">
      <c r="A52" s="244">
        <v>24</v>
      </c>
      <c r="B52" s="252">
        <f t="shared" si="14"/>
        <v>1.4069264069264069</v>
      </c>
      <c r="C52" s="252">
        <f t="shared" si="15"/>
        <v>2.4930747922437675</v>
      </c>
      <c r="D52" s="252">
        <f t="shared" si="16"/>
        <v>0.71047957371225579</v>
      </c>
      <c r="E52" s="252"/>
      <c r="F52" s="252" t="s">
        <v>8</v>
      </c>
      <c r="G52" s="252" t="s">
        <v>8</v>
      </c>
      <c r="H52" s="252" t="s">
        <v>8</v>
      </c>
      <c r="I52" s="252"/>
      <c r="J52" s="252" t="s">
        <v>8</v>
      </c>
      <c r="K52" s="252" t="s">
        <v>8</v>
      </c>
      <c r="L52" s="252" t="s">
        <v>8</v>
      </c>
      <c r="M52" s="252"/>
      <c r="N52" s="252" t="s">
        <v>8</v>
      </c>
      <c r="O52" s="252" t="s">
        <v>8</v>
      </c>
      <c r="P52" s="252" t="s">
        <v>8</v>
      </c>
      <c r="Q52" s="252"/>
      <c r="R52" s="252">
        <f t="shared" si="17"/>
        <v>2.1634615384615383</v>
      </c>
      <c r="S52" s="252">
        <f t="shared" si="18"/>
        <v>4.3209876543209873</v>
      </c>
      <c r="T52" s="252">
        <f t="shared" si="19"/>
        <v>0.78740157480314954</v>
      </c>
      <c r="U52" s="252"/>
      <c r="V52" s="252">
        <f t="shared" si="20"/>
        <v>1.3392857142857142</v>
      </c>
      <c r="W52" s="252">
        <f t="shared" si="21"/>
        <v>1.098901098901099</v>
      </c>
      <c r="X52" s="252">
        <f t="shared" si="22"/>
        <v>1.5037593984962405</v>
      </c>
      <c r="Y52" s="252"/>
      <c r="Z52" s="252">
        <f t="shared" si="23"/>
        <v>0.35211267605633806</v>
      </c>
      <c r="AA52" s="252">
        <f t="shared" si="24"/>
        <v>0.92592592592592582</v>
      </c>
      <c r="AB52" s="252">
        <f t="shared" si="25"/>
        <v>0</v>
      </c>
    </row>
    <row r="53" spans="1:28" s="116" customFormat="1" ht="14.25" customHeight="1" x14ac:dyDescent="0.25">
      <c r="A53" s="244" t="s">
        <v>43</v>
      </c>
      <c r="B53" s="252">
        <f t="shared" si="14"/>
        <v>0.89209855564995744</v>
      </c>
      <c r="C53" s="252">
        <f t="shared" si="15"/>
        <v>1.3590033975084939</v>
      </c>
      <c r="D53" s="252">
        <f t="shared" si="16"/>
        <v>0.61182868796736911</v>
      </c>
      <c r="E53" s="252"/>
      <c r="F53" s="252" t="s">
        <v>8</v>
      </c>
      <c r="G53" s="252" t="s">
        <v>8</v>
      </c>
      <c r="H53" s="252" t="s">
        <v>8</v>
      </c>
      <c r="I53" s="252"/>
      <c r="J53" s="252" t="s">
        <v>8</v>
      </c>
      <c r="K53" s="252" t="s">
        <v>8</v>
      </c>
      <c r="L53" s="252" t="s">
        <v>8</v>
      </c>
      <c r="M53" s="252"/>
      <c r="N53" s="252" t="s">
        <v>8</v>
      </c>
      <c r="O53" s="252" t="s">
        <v>8</v>
      </c>
      <c r="P53" s="252" t="s">
        <v>8</v>
      </c>
      <c r="Q53" s="252"/>
      <c r="R53" s="252">
        <f t="shared" si="17"/>
        <v>1.0456273764258555</v>
      </c>
      <c r="S53" s="252">
        <f t="shared" si="18"/>
        <v>1.7031630170316301</v>
      </c>
      <c r="T53" s="252">
        <f t="shared" si="19"/>
        <v>0.62402496099843996</v>
      </c>
      <c r="U53" s="252"/>
      <c r="V53" s="252">
        <f t="shared" si="20"/>
        <v>0.87336244541484709</v>
      </c>
      <c r="W53" s="252">
        <f t="shared" si="21"/>
        <v>1.5444015444015444</v>
      </c>
      <c r="X53" s="252">
        <f t="shared" si="22"/>
        <v>0.46728971962616817</v>
      </c>
      <c r="Y53" s="252"/>
      <c r="Z53" s="252">
        <f t="shared" si="23"/>
        <v>0.65040650406504064</v>
      </c>
      <c r="AA53" s="252">
        <f t="shared" si="24"/>
        <v>0.46948356807511737</v>
      </c>
      <c r="AB53" s="252">
        <f t="shared" si="25"/>
        <v>0.74626865671641784</v>
      </c>
    </row>
    <row r="54" spans="1:28" s="116" customFormat="1" ht="14.25" customHeight="1" x14ac:dyDescent="0.25">
      <c r="A54" s="244" t="s">
        <v>44</v>
      </c>
      <c r="B54" s="252">
        <f t="shared" si="14"/>
        <v>1.1035653650254669</v>
      </c>
      <c r="C54" s="252">
        <f t="shared" si="15"/>
        <v>1.8561484918793503</v>
      </c>
      <c r="D54" s="252">
        <f t="shared" si="16"/>
        <v>0.66934404283801874</v>
      </c>
      <c r="E54" s="252"/>
      <c r="F54" s="252" t="s">
        <v>8</v>
      </c>
      <c r="G54" s="252" t="s">
        <v>8</v>
      </c>
      <c r="H54" s="252" t="s">
        <v>8</v>
      </c>
      <c r="I54" s="252"/>
      <c r="J54" s="252" t="s">
        <v>8</v>
      </c>
      <c r="K54" s="252" t="s">
        <v>8</v>
      </c>
      <c r="L54" s="252" t="s">
        <v>8</v>
      </c>
      <c r="M54" s="252"/>
      <c r="N54" s="252" t="s">
        <v>8</v>
      </c>
      <c r="O54" s="252" t="s">
        <v>8</v>
      </c>
      <c r="P54" s="252" t="s">
        <v>8</v>
      </c>
      <c r="Q54" s="252"/>
      <c r="R54" s="252">
        <f t="shared" si="17"/>
        <v>0.91911764705882359</v>
      </c>
      <c r="S54" s="252">
        <f t="shared" si="18"/>
        <v>1.3513513513513513</v>
      </c>
      <c r="T54" s="252">
        <f t="shared" si="19"/>
        <v>0.6211180124223602</v>
      </c>
      <c r="U54" s="252"/>
      <c r="V54" s="252">
        <f t="shared" si="20"/>
        <v>2.0979020979020979</v>
      </c>
      <c r="W54" s="252">
        <f t="shared" si="21"/>
        <v>3.0612244897959182</v>
      </c>
      <c r="X54" s="252">
        <f t="shared" si="22"/>
        <v>1.5957446808510638</v>
      </c>
      <c r="Y54" s="252"/>
      <c r="Z54" s="252">
        <f t="shared" si="23"/>
        <v>0.57471264367816088</v>
      </c>
      <c r="AA54" s="252">
        <f t="shared" si="24"/>
        <v>1.8018018018018018</v>
      </c>
      <c r="AB54" s="252">
        <f t="shared" si="25"/>
        <v>0</v>
      </c>
    </row>
    <row r="55" spans="1:28" s="116" customFormat="1" ht="14.25" customHeight="1" x14ac:dyDescent="0.25">
      <c r="A55" s="244" t="s">
        <v>45</v>
      </c>
      <c r="B55" s="252">
        <f t="shared" si="14"/>
        <v>0.85348506401137991</v>
      </c>
      <c r="C55" s="252">
        <f t="shared" si="15"/>
        <v>2.1367521367521367</v>
      </c>
      <c r="D55" s="252">
        <f t="shared" si="16"/>
        <v>0.21321961620469082</v>
      </c>
      <c r="E55" s="252"/>
      <c r="F55" s="252" t="s">
        <v>8</v>
      </c>
      <c r="G55" s="252" t="s">
        <v>8</v>
      </c>
      <c r="H55" s="252" t="s">
        <v>8</v>
      </c>
      <c r="I55" s="252"/>
      <c r="J55" s="252" t="s">
        <v>8</v>
      </c>
      <c r="K55" s="252" t="s">
        <v>8</v>
      </c>
      <c r="L55" s="252" t="s">
        <v>8</v>
      </c>
      <c r="M55" s="252"/>
      <c r="N55" s="252" t="s">
        <v>8</v>
      </c>
      <c r="O55" s="252" t="s">
        <v>8</v>
      </c>
      <c r="P55" s="252" t="s">
        <v>8</v>
      </c>
      <c r="Q55" s="252"/>
      <c r="R55" s="252">
        <f t="shared" si="17"/>
        <v>0.92592592592592582</v>
      </c>
      <c r="S55" s="252">
        <f t="shared" si="18"/>
        <v>2.912621359223301</v>
      </c>
      <c r="T55" s="252">
        <f t="shared" si="19"/>
        <v>0</v>
      </c>
      <c r="U55" s="252"/>
      <c r="V55" s="252">
        <f t="shared" si="20"/>
        <v>1.7142857142857144</v>
      </c>
      <c r="W55" s="252">
        <f t="shared" si="21"/>
        <v>3.1746031746031744</v>
      </c>
      <c r="X55" s="252">
        <f t="shared" si="22"/>
        <v>0.89285714285714279</v>
      </c>
      <c r="Y55" s="252"/>
      <c r="Z55" s="252" t="s">
        <v>8</v>
      </c>
      <c r="AA55" s="252" t="s">
        <v>8</v>
      </c>
      <c r="AB55" s="252" t="s">
        <v>8</v>
      </c>
    </row>
    <row r="56" spans="1:28" s="116" customFormat="1" ht="14.25" customHeight="1" x14ac:dyDescent="0.25">
      <c r="A56" s="244" t="s">
        <v>46</v>
      </c>
      <c r="B56" s="252" t="s">
        <v>8</v>
      </c>
      <c r="C56" s="252" t="s">
        <v>8</v>
      </c>
      <c r="D56" s="252" t="s">
        <v>8</v>
      </c>
      <c r="E56" s="252"/>
      <c r="F56" s="252" t="s">
        <v>8</v>
      </c>
      <c r="G56" s="252" t="s">
        <v>8</v>
      </c>
      <c r="H56" s="252" t="s">
        <v>8</v>
      </c>
      <c r="I56" s="252"/>
      <c r="J56" s="252" t="s">
        <v>8</v>
      </c>
      <c r="K56" s="252" t="s">
        <v>8</v>
      </c>
      <c r="L56" s="252" t="s">
        <v>8</v>
      </c>
      <c r="M56" s="252"/>
      <c r="N56" s="252" t="s">
        <v>8</v>
      </c>
      <c r="O56" s="252" t="s">
        <v>8</v>
      </c>
      <c r="P56" s="252" t="s">
        <v>8</v>
      </c>
      <c r="Q56" s="252"/>
      <c r="R56" s="252" t="s">
        <v>8</v>
      </c>
      <c r="S56" s="252" t="s">
        <v>8</v>
      </c>
      <c r="T56" s="252" t="s">
        <v>8</v>
      </c>
      <c r="U56" s="252"/>
      <c r="V56" s="252" t="s">
        <v>8</v>
      </c>
      <c r="W56" s="252" t="s">
        <v>8</v>
      </c>
      <c r="X56" s="252" t="s">
        <v>8</v>
      </c>
      <c r="Y56" s="252"/>
      <c r="Z56" s="252" t="s">
        <v>8</v>
      </c>
      <c r="AA56" s="252" t="s">
        <v>8</v>
      </c>
      <c r="AB56" s="252" t="s">
        <v>8</v>
      </c>
    </row>
    <row r="57" spans="1:28" s="116" customFormat="1" ht="14.25" customHeight="1" x14ac:dyDescent="0.25">
      <c r="A57" s="244" t="s">
        <v>97</v>
      </c>
      <c r="B57" s="252" t="s">
        <v>8</v>
      </c>
      <c r="C57" s="252" t="s">
        <v>8</v>
      </c>
      <c r="D57" s="252" t="s">
        <v>8</v>
      </c>
      <c r="E57" s="252"/>
      <c r="F57" s="252" t="s">
        <v>8</v>
      </c>
      <c r="G57" s="252" t="s">
        <v>8</v>
      </c>
      <c r="H57" s="252" t="s">
        <v>8</v>
      </c>
      <c r="I57" s="252"/>
      <c r="J57" s="252" t="s">
        <v>8</v>
      </c>
      <c r="K57" s="252" t="s">
        <v>8</v>
      </c>
      <c r="L57" s="252" t="s">
        <v>8</v>
      </c>
      <c r="M57" s="252"/>
      <c r="N57" s="252" t="s">
        <v>8</v>
      </c>
      <c r="O57" s="252" t="s">
        <v>8</v>
      </c>
      <c r="P57" s="252" t="s">
        <v>8</v>
      </c>
      <c r="Q57" s="252"/>
      <c r="R57" s="252" t="s">
        <v>8</v>
      </c>
      <c r="S57" s="252" t="s">
        <v>8</v>
      </c>
      <c r="T57" s="252" t="s">
        <v>8</v>
      </c>
      <c r="U57" s="252"/>
      <c r="V57" s="252" t="s">
        <v>8</v>
      </c>
      <c r="W57" s="252" t="s">
        <v>8</v>
      </c>
      <c r="X57" s="252" t="s">
        <v>8</v>
      </c>
      <c r="Y57" s="252"/>
      <c r="Z57" s="252" t="s">
        <v>8</v>
      </c>
      <c r="AA57" s="252" t="s">
        <v>8</v>
      </c>
      <c r="AB57" s="252" t="s">
        <v>8</v>
      </c>
    </row>
    <row r="58" spans="1:28" s="116" customFormat="1" ht="14.25" customHeight="1" thickBot="1" x14ac:dyDescent="0.3">
      <c r="A58" s="246" t="s">
        <v>48</v>
      </c>
      <c r="B58" s="127" t="s">
        <v>8</v>
      </c>
      <c r="C58" s="127" t="s">
        <v>8</v>
      </c>
      <c r="D58" s="127" t="s">
        <v>8</v>
      </c>
      <c r="E58" s="127"/>
      <c r="F58" s="127" t="s">
        <v>8</v>
      </c>
      <c r="G58" s="127" t="s">
        <v>8</v>
      </c>
      <c r="H58" s="127" t="s">
        <v>8</v>
      </c>
      <c r="I58" s="127"/>
      <c r="J58" s="127" t="s">
        <v>8</v>
      </c>
      <c r="K58" s="127" t="s">
        <v>8</v>
      </c>
      <c r="L58" s="127" t="s">
        <v>8</v>
      </c>
      <c r="M58" s="127"/>
      <c r="N58" s="127" t="s">
        <v>8</v>
      </c>
      <c r="O58" s="127" t="s">
        <v>8</v>
      </c>
      <c r="P58" s="127" t="s">
        <v>8</v>
      </c>
      <c r="Q58" s="127"/>
      <c r="R58" s="127" t="s">
        <v>8</v>
      </c>
      <c r="S58" s="127" t="s">
        <v>8</v>
      </c>
      <c r="T58" s="127" t="s">
        <v>8</v>
      </c>
      <c r="U58" s="127"/>
      <c r="V58" s="127" t="s">
        <v>8</v>
      </c>
      <c r="W58" s="127" t="s">
        <v>8</v>
      </c>
      <c r="X58" s="127" t="s">
        <v>8</v>
      </c>
      <c r="Y58" s="127"/>
      <c r="Z58" s="127" t="s">
        <v>8</v>
      </c>
      <c r="AA58" s="127" t="s">
        <v>8</v>
      </c>
      <c r="AB58" s="127" t="s">
        <v>8</v>
      </c>
    </row>
    <row r="59" spans="1:28" ht="14.25" customHeight="1" x14ac:dyDescent="0.25">
      <c r="A59" s="314" t="s">
        <v>140</v>
      </c>
      <c r="B59" s="314"/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</row>
    <row r="60" spans="1:28" ht="14.25" customHeight="1" x14ac:dyDescent="0.25">
      <c r="A60" s="328" t="s">
        <v>116</v>
      </c>
      <c r="B60" s="328"/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</row>
  </sheetData>
  <mergeCells count="31">
    <mergeCell ref="A60:AB60"/>
    <mergeCell ref="A3:AB3"/>
    <mergeCell ref="A4:AB4"/>
    <mergeCell ref="A5:AB5"/>
    <mergeCell ref="Z8:AB8"/>
    <mergeCell ref="A6:AB6"/>
    <mergeCell ref="A8:A9"/>
    <mergeCell ref="B8:D8"/>
    <mergeCell ref="A59:AB59"/>
    <mergeCell ref="F8:H8"/>
    <mergeCell ref="J8:L8"/>
    <mergeCell ref="N8:P8"/>
    <mergeCell ref="R8:T8"/>
    <mergeCell ref="V8:X8"/>
    <mergeCell ref="A35:AB35"/>
    <mergeCell ref="AD3:BD3"/>
    <mergeCell ref="AD4:BD4"/>
    <mergeCell ref="AD5:BD5"/>
    <mergeCell ref="AD6:BD6"/>
    <mergeCell ref="A1:AB1"/>
    <mergeCell ref="A2:AB2"/>
    <mergeCell ref="AU9:AW9"/>
    <mergeCell ref="AY9:BA9"/>
    <mergeCell ref="BC9:BE9"/>
    <mergeCell ref="AD7:BD7"/>
    <mergeCell ref="AD8:BE8"/>
    <mergeCell ref="AD9:AD10"/>
    <mergeCell ref="AE9:AG9"/>
    <mergeCell ref="AI9:AK9"/>
    <mergeCell ref="AM9:AO9"/>
    <mergeCell ref="AQ9:AS9"/>
  </mergeCells>
  <hyperlinks>
    <hyperlink ref="BG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2" orientation="portrait" horizontalDpi="300" verticalDpi="300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90"/>
  <sheetViews>
    <sheetView zoomScaleNormal="100" zoomScaleSheetLayoutView="100" workbookViewId="0">
      <selection activeCell="BJ19" sqref="BJ19"/>
    </sheetView>
  </sheetViews>
  <sheetFormatPr baseColWidth="10" defaultRowHeight="12.75" x14ac:dyDescent="0.25"/>
  <cols>
    <col min="1" max="1" width="16.140625" style="4" customWidth="1"/>
    <col min="2" max="4" width="4.42578125" style="4" customWidth="1"/>
    <col min="5" max="5" width="1.7109375" style="4" customWidth="1"/>
    <col min="6" max="8" width="4.42578125" style="4" customWidth="1"/>
    <col min="9" max="9" width="1.7109375" style="4" customWidth="1"/>
    <col min="10" max="12" width="4.42578125" style="4" customWidth="1"/>
    <col min="13" max="13" width="1.7109375" style="4" customWidth="1"/>
    <col min="14" max="16" width="4.42578125" style="4" customWidth="1"/>
    <col min="17" max="17" width="1.7109375" style="4" customWidth="1"/>
    <col min="18" max="20" width="4.42578125" style="4" customWidth="1"/>
    <col min="21" max="21" width="1.7109375" style="4" customWidth="1"/>
    <col min="22" max="24" width="4.42578125" style="4" customWidth="1"/>
    <col min="25" max="25" width="1.7109375" style="4" customWidth="1"/>
    <col min="26" max="28" width="4.42578125" style="4" customWidth="1"/>
    <col min="29" max="29" width="8.85546875" style="4" customWidth="1"/>
    <col min="30" max="30" width="12" style="8" hidden="1" customWidth="1"/>
    <col min="31" max="33" width="6" style="24" hidden="1" customWidth="1"/>
    <col min="34" max="34" width="1.7109375" style="24" hidden="1" customWidth="1"/>
    <col min="35" max="35" width="6.140625" style="24" hidden="1" customWidth="1"/>
    <col min="36" max="37" width="5.140625" style="24" hidden="1" customWidth="1"/>
    <col min="38" max="38" width="1.7109375" style="24" hidden="1" customWidth="1"/>
    <col min="39" max="41" width="5" style="24" hidden="1" customWidth="1"/>
    <col min="42" max="42" width="1.7109375" style="24" hidden="1" customWidth="1"/>
    <col min="43" max="45" width="5" style="24" hidden="1" customWidth="1"/>
    <col min="46" max="46" width="1.7109375" style="24" hidden="1" customWidth="1"/>
    <col min="47" max="49" width="5" style="24" hidden="1" customWidth="1"/>
    <col min="50" max="50" width="1.7109375" style="24" hidden="1" customWidth="1"/>
    <col min="51" max="53" width="5.140625" style="24" hidden="1" customWidth="1"/>
    <col min="54" max="54" width="1.7109375" style="24" hidden="1" customWidth="1"/>
    <col min="55" max="56" width="5" style="24" hidden="1" customWidth="1"/>
    <col min="57" max="57" width="5.28515625" style="24" hidden="1" customWidth="1"/>
    <col min="58" max="58" width="11.42578125" style="4" customWidth="1"/>
    <col min="59" max="256" width="11.42578125" style="4"/>
    <col min="257" max="257" width="16.140625" style="4" customWidth="1"/>
    <col min="258" max="258" width="6" style="4" customWidth="1"/>
    <col min="259" max="259" width="6" style="4" bestFit="1" customWidth="1"/>
    <col min="260" max="260" width="5.7109375" style="4" bestFit="1" customWidth="1"/>
    <col min="261" max="261" width="1.7109375" style="4" customWidth="1"/>
    <col min="262" max="262" width="6" style="4" bestFit="1" customWidth="1"/>
    <col min="263" max="264" width="5" style="4" customWidth="1"/>
    <col min="265" max="265" width="1.7109375" style="4" customWidth="1"/>
    <col min="266" max="268" width="5" style="4" customWidth="1"/>
    <col min="269" max="269" width="1.7109375" style="4" customWidth="1"/>
    <col min="270" max="272" width="5.140625" style="4" bestFit="1" customWidth="1"/>
    <col min="273" max="273" width="1.7109375" style="4" customWidth="1"/>
    <col min="274" max="276" width="5.140625" style="4" bestFit="1" customWidth="1"/>
    <col min="277" max="277" width="1.7109375" style="4" customWidth="1"/>
    <col min="278" max="280" width="5.140625" style="4" bestFit="1" customWidth="1"/>
    <col min="281" max="281" width="1.7109375" style="4" customWidth="1"/>
    <col min="282" max="282" width="4.85546875" style="4" bestFit="1" customWidth="1"/>
    <col min="283" max="284" width="4.42578125" style="4" customWidth="1"/>
    <col min="285" max="285" width="8.85546875" style="4" customWidth="1"/>
    <col min="286" max="286" width="12" style="4" customWidth="1"/>
    <col min="287" max="289" width="6" style="4" customWidth="1"/>
    <col min="290" max="290" width="1.7109375" style="4" customWidth="1"/>
    <col min="291" max="291" width="6.140625" style="4" customWidth="1"/>
    <col min="292" max="293" width="5.140625" style="4" customWidth="1"/>
    <col min="294" max="294" width="1.7109375" style="4" customWidth="1"/>
    <col min="295" max="297" width="5" style="4" customWidth="1"/>
    <col min="298" max="298" width="1.7109375" style="4" customWidth="1"/>
    <col min="299" max="301" width="5" style="4" customWidth="1"/>
    <col min="302" max="302" width="1.7109375" style="4" customWidth="1"/>
    <col min="303" max="305" width="5" style="4" customWidth="1"/>
    <col min="306" max="306" width="1.7109375" style="4" customWidth="1"/>
    <col min="307" max="309" width="5.140625" style="4" customWidth="1"/>
    <col min="310" max="310" width="1.7109375" style="4" customWidth="1"/>
    <col min="311" max="312" width="5" style="4" customWidth="1"/>
    <col min="313" max="313" width="5.28515625" style="4" customWidth="1"/>
    <col min="314" max="512" width="11.42578125" style="4"/>
    <col min="513" max="513" width="16.140625" style="4" customWidth="1"/>
    <col min="514" max="514" width="6" style="4" customWidth="1"/>
    <col min="515" max="515" width="6" style="4" bestFit="1" customWidth="1"/>
    <col min="516" max="516" width="5.7109375" style="4" bestFit="1" customWidth="1"/>
    <col min="517" max="517" width="1.7109375" style="4" customWidth="1"/>
    <col min="518" max="518" width="6" style="4" bestFit="1" customWidth="1"/>
    <col min="519" max="520" width="5" style="4" customWidth="1"/>
    <col min="521" max="521" width="1.7109375" style="4" customWidth="1"/>
    <col min="522" max="524" width="5" style="4" customWidth="1"/>
    <col min="525" max="525" width="1.7109375" style="4" customWidth="1"/>
    <col min="526" max="528" width="5.140625" style="4" bestFit="1" customWidth="1"/>
    <col min="529" max="529" width="1.7109375" style="4" customWidth="1"/>
    <col min="530" max="532" width="5.140625" style="4" bestFit="1" customWidth="1"/>
    <col min="533" max="533" width="1.7109375" style="4" customWidth="1"/>
    <col min="534" max="536" width="5.140625" style="4" bestFit="1" customWidth="1"/>
    <col min="537" max="537" width="1.7109375" style="4" customWidth="1"/>
    <col min="538" max="538" width="4.85546875" style="4" bestFit="1" customWidth="1"/>
    <col min="539" max="540" width="4.42578125" style="4" customWidth="1"/>
    <col min="541" max="541" width="8.85546875" style="4" customWidth="1"/>
    <col min="542" max="542" width="12" style="4" customWidth="1"/>
    <col min="543" max="545" width="6" style="4" customWidth="1"/>
    <col min="546" max="546" width="1.7109375" style="4" customWidth="1"/>
    <col min="547" max="547" width="6.140625" style="4" customWidth="1"/>
    <col min="548" max="549" width="5.140625" style="4" customWidth="1"/>
    <col min="550" max="550" width="1.7109375" style="4" customWidth="1"/>
    <col min="551" max="553" width="5" style="4" customWidth="1"/>
    <col min="554" max="554" width="1.7109375" style="4" customWidth="1"/>
    <col min="555" max="557" width="5" style="4" customWidth="1"/>
    <col min="558" max="558" width="1.7109375" style="4" customWidth="1"/>
    <col min="559" max="561" width="5" style="4" customWidth="1"/>
    <col min="562" max="562" width="1.7109375" style="4" customWidth="1"/>
    <col min="563" max="565" width="5.140625" style="4" customWidth="1"/>
    <col min="566" max="566" width="1.7109375" style="4" customWidth="1"/>
    <col min="567" max="568" width="5" style="4" customWidth="1"/>
    <col min="569" max="569" width="5.28515625" style="4" customWidth="1"/>
    <col min="570" max="768" width="11.42578125" style="4"/>
    <col min="769" max="769" width="16.140625" style="4" customWidth="1"/>
    <col min="770" max="770" width="6" style="4" customWidth="1"/>
    <col min="771" max="771" width="6" style="4" bestFit="1" customWidth="1"/>
    <col min="772" max="772" width="5.7109375" style="4" bestFit="1" customWidth="1"/>
    <col min="773" max="773" width="1.7109375" style="4" customWidth="1"/>
    <col min="774" max="774" width="6" style="4" bestFit="1" customWidth="1"/>
    <col min="775" max="776" width="5" style="4" customWidth="1"/>
    <col min="777" max="777" width="1.7109375" style="4" customWidth="1"/>
    <col min="778" max="780" width="5" style="4" customWidth="1"/>
    <col min="781" max="781" width="1.7109375" style="4" customWidth="1"/>
    <col min="782" max="784" width="5.140625" style="4" bestFit="1" customWidth="1"/>
    <col min="785" max="785" width="1.7109375" style="4" customWidth="1"/>
    <col min="786" max="788" width="5.140625" style="4" bestFit="1" customWidth="1"/>
    <col min="789" max="789" width="1.7109375" style="4" customWidth="1"/>
    <col min="790" max="792" width="5.140625" style="4" bestFit="1" customWidth="1"/>
    <col min="793" max="793" width="1.7109375" style="4" customWidth="1"/>
    <col min="794" max="794" width="4.85546875" style="4" bestFit="1" customWidth="1"/>
    <col min="795" max="796" width="4.42578125" style="4" customWidth="1"/>
    <col min="797" max="797" width="8.85546875" style="4" customWidth="1"/>
    <col min="798" max="798" width="12" style="4" customWidth="1"/>
    <col min="799" max="801" width="6" style="4" customWidth="1"/>
    <col min="802" max="802" width="1.7109375" style="4" customWidth="1"/>
    <col min="803" max="803" width="6.140625" style="4" customWidth="1"/>
    <col min="804" max="805" width="5.140625" style="4" customWidth="1"/>
    <col min="806" max="806" width="1.7109375" style="4" customWidth="1"/>
    <col min="807" max="809" width="5" style="4" customWidth="1"/>
    <col min="810" max="810" width="1.7109375" style="4" customWidth="1"/>
    <col min="811" max="813" width="5" style="4" customWidth="1"/>
    <col min="814" max="814" width="1.7109375" style="4" customWidth="1"/>
    <col min="815" max="817" width="5" style="4" customWidth="1"/>
    <col min="818" max="818" width="1.7109375" style="4" customWidth="1"/>
    <col min="819" max="821" width="5.140625" style="4" customWidth="1"/>
    <col min="822" max="822" width="1.7109375" style="4" customWidth="1"/>
    <col min="823" max="824" width="5" style="4" customWidth="1"/>
    <col min="825" max="825" width="5.28515625" style="4" customWidth="1"/>
    <col min="826" max="1024" width="11.42578125" style="4"/>
    <col min="1025" max="1025" width="16.140625" style="4" customWidth="1"/>
    <col min="1026" max="1026" width="6" style="4" customWidth="1"/>
    <col min="1027" max="1027" width="6" style="4" bestFit="1" customWidth="1"/>
    <col min="1028" max="1028" width="5.7109375" style="4" bestFit="1" customWidth="1"/>
    <col min="1029" max="1029" width="1.7109375" style="4" customWidth="1"/>
    <col min="1030" max="1030" width="6" style="4" bestFit="1" customWidth="1"/>
    <col min="1031" max="1032" width="5" style="4" customWidth="1"/>
    <col min="1033" max="1033" width="1.7109375" style="4" customWidth="1"/>
    <col min="1034" max="1036" width="5" style="4" customWidth="1"/>
    <col min="1037" max="1037" width="1.7109375" style="4" customWidth="1"/>
    <col min="1038" max="1040" width="5.140625" style="4" bestFit="1" customWidth="1"/>
    <col min="1041" max="1041" width="1.7109375" style="4" customWidth="1"/>
    <col min="1042" max="1044" width="5.140625" style="4" bestFit="1" customWidth="1"/>
    <col min="1045" max="1045" width="1.7109375" style="4" customWidth="1"/>
    <col min="1046" max="1048" width="5.140625" style="4" bestFit="1" customWidth="1"/>
    <col min="1049" max="1049" width="1.7109375" style="4" customWidth="1"/>
    <col min="1050" max="1050" width="4.85546875" style="4" bestFit="1" customWidth="1"/>
    <col min="1051" max="1052" width="4.42578125" style="4" customWidth="1"/>
    <col min="1053" max="1053" width="8.85546875" style="4" customWidth="1"/>
    <col min="1054" max="1054" width="12" style="4" customWidth="1"/>
    <col min="1055" max="1057" width="6" style="4" customWidth="1"/>
    <col min="1058" max="1058" width="1.7109375" style="4" customWidth="1"/>
    <col min="1059" max="1059" width="6.140625" style="4" customWidth="1"/>
    <col min="1060" max="1061" width="5.140625" style="4" customWidth="1"/>
    <col min="1062" max="1062" width="1.7109375" style="4" customWidth="1"/>
    <col min="1063" max="1065" width="5" style="4" customWidth="1"/>
    <col min="1066" max="1066" width="1.7109375" style="4" customWidth="1"/>
    <col min="1067" max="1069" width="5" style="4" customWidth="1"/>
    <col min="1070" max="1070" width="1.7109375" style="4" customWidth="1"/>
    <col min="1071" max="1073" width="5" style="4" customWidth="1"/>
    <col min="1074" max="1074" width="1.7109375" style="4" customWidth="1"/>
    <col min="1075" max="1077" width="5.140625" style="4" customWidth="1"/>
    <col min="1078" max="1078" width="1.7109375" style="4" customWidth="1"/>
    <col min="1079" max="1080" width="5" style="4" customWidth="1"/>
    <col min="1081" max="1081" width="5.28515625" style="4" customWidth="1"/>
    <col min="1082" max="1280" width="11.42578125" style="4"/>
    <col min="1281" max="1281" width="16.140625" style="4" customWidth="1"/>
    <col min="1282" max="1282" width="6" style="4" customWidth="1"/>
    <col min="1283" max="1283" width="6" style="4" bestFit="1" customWidth="1"/>
    <col min="1284" max="1284" width="5.7109375" style="4" bestFit="1" customWidth="1"/>
    <col min="1285" max="1285" width="1.7109375" style="4" customWidth="1"/>
    <col min="1286" max="1286" width="6" style="4" bestFit="1" customWidth="1"/>
    <col min="1287" max="1288" width="5" style="4" customWidth="1"/>
    <col min="1289" max="1289" width="1.7109375" style="4" customWidth="1"/>
    <col min="1290" max="1292" width="5" style="4" customWidth="1"/>
    <col min="1293" max="1293" width="1.7109375" style="4" customWidth="1"/>
    <col min="1294" max="1296" width="5.140625" style="4" bestFit="1" customWidth="1"/>
    <col min="1297" max="1297" width="1.7109375" style="4" customWidth="1"/>
    <col min="1298" max="1300" width="5.140625" style="4" bestFit="1" customWidth="1"/>
    <col min="1301" max="1301" width="1.7109375" style="4" customWidth="1"/>
    <col min="1302" max="1304" width="5.140625" style="4" bestFit="1" customWidth="1"/>
    <col min="1305" max="1305" width="1.7109375" style="4" customWidth="1"/>
    <col min="1306" max="1306" width="4.85546875" style="4" bestFit="1" customWidth="1"/>
    <col min="1307" max="1308" width="4.42578125" style="4" customWidth="1"/>
    <col min="1309" max="1309" width="8.85546875" style="4" customWidth="1"/>
    <col min="1310" max="1310" width="12" style="4" customWidth="1"/>
    <col min="1311" max="1313" width="6" style="4" customWidth="1"/>
    <col min="1314" max="1314" width="1.7109375" style="4" customWidth="1"/>
    <col min="1315" max="1315" width="6.140625" style="4" customWidth="1"/>
    <col min="1316" max="1317" width="5.140625" style="4" customWidth="1"/>
    <col min="1318" max="1318" width="1.7109375" style="4" customWidth="1"/>
    <col min="1319" max="1321" width="5" style="4" customWidth="1"/>
    <col min="1322" max="1322" width="1.7109375" style="4" customWidth="1"/>
    <col min="1323" max="1325" width="5" style="4" customWidth="1"/>
    <col min="1326" max="1326" width="1.7109375" style="4" customWidth="1"/>
    <col min="1327" max="1329" width="5" style="4" customWidth="1"/>
    <col min="1330" max="1330" width="1.7109375" style="4" customWidth="1"/>
    <col min="1331" max="1333" width="5.140625" style="4" customWidth="1"/>
    <col min="1334" max="1334" width="1.7109375" style="4" customWidth="1"/>
    <col min="1335" max="1336" width="5" style="4" customWidth="1"/>
    <col min="1337" max="1337" width="5.28515625" style="4" customWidth="1"/>
    <col min="1338" max="1536" width="11.42578125" style="4"/>
    <col min="1537" max="1537" width="16.140625" style="4" customWidth="1"/>
    <col min="1538" max="1538" width="6" style="4" customWidth="1"/>
    <col min="1539" max="1539" width="6" style="4" bestFit="1" customWidth="1"/>
    <col min="1540" max="1540" width="5.7109375" style="4" bestFit="1" customWidth="1"/>
    <col min="1541" max="1541" width="1.7109375" style="4" customWidth="1"/>
    <col min="1542" max="1542" width="6" style="4" bestFit="1" customWidth="1"/>
    <col min="1543" max="1544" width="5" style="4" customWidth="1"/>
    <col min="1545" max="1545" width="1.7109375" style="4" customWidth="1"/>
    <col min="1546" max="1548" width="5" style="4" customWidth="1"/>
    <col min="1549" max="1549" width="1.7109375" style="4" customWidth="1"/>
    <col min="1550" max="1552" width="5.140625" style="4" bestFit="1" customWidth="1"/>
    <col min="1553" max="1553" width="1.7109375" style="4" customWidth="1"/>
    <col min="1554" max="1556" width="5.140625" style="4" bestFit="1" customWidth="1"/>
    <col min="1557" max="1557" width="1.7109375" style="4" customWidth="1"/>
    <col min="1558" max="1560" width="5.140625" style="4" bestFit="1" customWidth="1"/>
    <col min="1561" max="1561" width="1.7109375" style="4" customWidth="1"/>
    <col min="1562" max="1562" width="4.85546875" style="4" bestFit="1" customWidth="1"/>
    <col min="1563" max="1564" width="4.42578125" style="4" customWidth="1"/>
    <col min="1565" max="1565" width="8.85546875" style="4" customWidth="1"/>
    <col min="1566" max="1566" width="12" style="4" customWidth="1"/>
    <col min="1567" max="1569" width="6" style="4" customWidth="1"/>
    <col min="1570" max="1570" width="1.7109375" style="4" customWidth="1"/>
    <col min="1571" max="1571" width="6.140625" style="4" customWidth="1"/>
    <col min="1572" max="1573" width="5.140625" style="4" customWidth="1"/>
    <col min="1574" max="1574" width="1.7109375" style="4" customWidth="1"/>
    <col min="1575" max="1577" width="5" style="4" customWidth="1"/>
    <col min="1578" max="1578" width="1.7109375" style="4" customWidth="1"/>
    <col min="1579" max="1581" width="5" style="4" customWidth="1"/>
    <col min="1582" max="1582" width="1.7109375" style="4" customWidth="1"/>
    <col min="1583" max="1585" width="5" style="4" customWidth="1"/>
    <col min="1586" max="1586" width="1.7109375" style="4" customWidth="1"/>
    <col min="1587" max="1589" width="5.140625" style="4" customWidth="1"/>
    <col min="1590" max="1590" width="1.7109375" style="4" customWidth="1"/>
    <col min="1591" max="1592" width="5" style="4" customWidth="1"/>
    <col min="1593" max="1593" width="5.28515625" style="4" customWidth="1"/>
    <col min="1594" max="1792" width="11.42578125" style="4"/>
    <col min="1793" max="1793" width="16.140625" style="4" customWidth="1"/>
    <col min="1794" max="1794" width="6" style="4" customWidth="1"/>
    <col min="1795" max="1795" width="6" style="4" bestFit="1" customWidth="1"/>
    <col min="1796" max="1796" width="5.7109375" style="4" bestFit="1" customWidth="1"/>
    <col min="1797" max="1797" width="1.7109375" style="4" customWidth="1"/>
    <col min="1798" max="1798" width="6" style="4" bestFit="1" customWidth="1"/>
    <col min="1799" max="1800" width="5" style="4" customWidth="1"/>
    <col min="1801" max="1801" width="1.7109375" style="4" customWidth="1"/>
    <col min="1802" max="1804" width="5" style="4" customWidth="1"/>
    <col min="1805" max="1805" width="1.7109375" style="4" customWidth="1"/>
    <col min="1806" max="1808" width="5.140625" style="4" bestFit="1" customWidth="1"/>
    <col min="1809" max="1809" width="1.7109375" style="4" customWidth="1"/>
    <col min="1810" max="1812" width="5.140625" style="4" bestFit="1" customWidth="1"/>
    <col min="1813" max="1813" width="1.7109375" style="4" customWidth="1"/>
    <col min="1814" max="1816" width="5.140625" style="4" bestFit="1" customWidth="1"/>
    <col min="1817" max="1817" width="1.7109375" style="4" customWidth="1"/>
    <col min="1818" max="1818" width="4.85546875" style="4" bestFit="1" customWidth="1"/>
    <col min="1819" max="1820" width="4.42578125" style="4" customWidth="1"/>
    <col min="1821" max="1821" width="8.85546875" style="4" customWidth="1"/>
    <col min="1822" max="1822" width="12" style="4" customWidth="1"/>
    <col min="1823" max="1825" width="6" style="4" customWidth="1"/>
    <col min="1826" max="1826" width="1.7109375" style="4" customWidth="1"/>
    <col min="1827" max="1827" width="6.140625" style="4" customWidth="1"/>
    <col min="1828" max="1829" width="5.140625" style="4" customWidth="1"/>
    <col min="1830" max="1830" width="1.7109375" style="4" customWidth="1"/>
    <col min="1831" max="1833" width="5" style="4" customWidth="1"/>
    <col min="1834" max="1834" width="1.7109375" style="4" customWidth="1"/>
    <col min="1835" max="1837" width="5" style="4" customWidth="1"/>
    <col min="1838" max="1838" width="1.7109375" style="4" customWidth="1"/>
    <col min="1839" max="1841" width="5" style="4" customWidth="1"/>
    <col min="1842" max="1842" width="1.7109375" style="4" customWidth="1"/>
    <col min="1843" max="1845" width="5.140625" style="4" customWidth="1"/>
    <col min="1846" max="1846" width="1.7109375" style="4" customWidth="1"/>
    <col min="1847" max="1848" width="5" style="4" customWidth="1"/>
    <col min="1849" max="1849" width="5.28515625" style="4" customWidth="1"/>
    <col min="1850" max="2048" width="11.42578125" style="4"/>
    <col min="2049" max="2049" width="16.140625" style="4" customWidth="1"/>
    <col min="2050" max="2050" width="6" style="4" customWidth="1"/>
    <col min="2051" max="2051" width="6" style="4" bestFit="1" customWidth="1"/>
    <col min="2052" max="2052" width="5.7109375" style="4" bestFit="1" customWidth="1"/>
    <col min="2053" max="2053" width="1.7109375" style="4" customWidth="1"/>
    <col min="2054" max="2054" width="6" style="4" bestFit="1" customWidth="1"/>
    <col min="2055" max="2056" width="5" style="4" customWidth="1"/>
    <col min="2057" max="2057" width="1.7109375" style="4" customWidth="1"/>
    <col min="2058" max="2060" width="5" style="4" customWidth="1"/>
    <col min="2061" max="2061" width="1.7109375" style="4" customWidth="1"/>
    <col min="2062" max="2064" width="5.140625" style="4" bestFit="1" customWidth="1"/>
    <col min="2065" max="2065" width="1.7109375" style="4" customWidth="1"/>
    <col min="2066" max="2068" width="5.140625" style="4" bestFit="1" customWidth="1"/>
    <col min="2069" max="2069" width="1.7109375" style="4" customWidth="1"/>
    <col min="2070" max="2072" width="5.140625" style="4" bestFit="1" customWidth="1"/>
    <col min="2073" max="2073" width="1.7109375" style="4" customWidth="1"/>
    <col min="2074" max="2074" width="4.85546875" style="4" bestFit="1" customWidth="1"/>
    <col min="2075" max="2076" width="4.42578125" style="4" customWidth="1"/>
    <col min="2077" max="2077" width="8.85546875" style="4" customWidth="1"/>
    <col min="2078" max="2078" width="12" style="4" customWidth="1"/>
    <col min="2079" max="2081" width="6" style="4" customWidth="1"/>
    <col min="2082" max="2082" width="1.7109375" style="4" customWidth="1"/>
    <col min="2083" max="2083" width="6.140625" style="4" customWidth="1"/>
    <col min="2084" max="2085" width="5.140625" style="4" customWidth="1"/>
    <col min="2086" max="2086" width="1.7109375" style="4" customWidth="1"/>
    <col min="2087" max="2089" width="5" style="4" customWidth="1"/>
    <col min="2090" max="2090" width="1.7109375" style="4" customWidth="1"/>
    <col min="2091" max="2093" width="5" style="4" customWidth="1"/>
    <col min="2094" max="2094" width="1.7109375" style="4" customWidth="1"/>
    <col min="2095" max="2097" width="5" style="4" customWidth="1"/>
    <col min="2098" max="2098" width="1.7109375" style="4" customWidth="1"/>
    <col min="2099" max="2101" width="5.140625" style="4" customWidth="1"/>
    <col min="2102" max="2102" width="1.7109375" style="4" customWidth="1"/>
    <col min="2103" max="2104" width="5" style="4" customWidth="1"/>
    <col min="2105" max="2105" width="5.28515625" style="4" customWidth="1"/>
    <col min="2106" max="2304" width="11.42578125" style="4"/>
    <col min="2305" max="2305" width="16.140625" style="4" customWidth="1"/>
    <col min="2306" max="2306" width="6" style="4" customWidth="1"/>
    <col min="2307" max="2307" width="6" style="4" bestFit="1" customWidth="1"/>
    <col min="2308" max="2308" width="5.7109375" style="4" bestFit="1" customWidth="1"/>
    <col min="2309" max="2309" width="1.7109375" style="4" customWidth="1"/>
    <col min="2310" max="2310" width="6" style="4" bestFit="1" customWidth="1"/>
    <col min="2311" max="2312" width="5" style="4" customWidth="1"/>
    <col min="2313" max="2313" width="1.7109375" style="4" customWidth="1"/>
    <col min="2314" max="2316" width="5" style="4" customWidth="1"/>
    <col min="2317" max="2317" width="1.7109375" style="4" customWidth="1"/>
    <col min="2318" max="2320" width="5.140625" style="4" bestFit="1" customWidth="1"/>
    <col min="2321" max="2321" width="1.7109375" style="4" customWidth="1"/>
    <col min="2322" max="2324" width="5.140625" style="4" bestFit="1" customWidth="1"/>
    <col min="2325" max="2325" width="1.7109375" style="4" customWidth="1"/>
    <col min="2326" max="2328" width="5.140625" style="4" bestFit="1" customWidth="1"/>
    <col min="2329" max="2329" width="1.7109375" style="4" customWidth="1"/>
    <col min="2330" max="2330" width="4.85546875" style="4" bestFit="1" customWidth="1"/>
    <col min="2331" max="2332" width="4.42578125" style="4" customWidth="1"/>
    <col min="2333" max="2333" width="8.85546875" style="4" customWidth="1"/>
    <col min="2334" max="2334" width="12" style="4" customWidth="1"/>
    <col min="2335" max="2337" width="6" style="4" customWidth="1"/>
    <col min="2338" max="2338" width="1.7109375" style="4" customWidth="1"/>
    <col min="2339" max="2339" width="6.140625" style="4" customWidth="1"/>
    <col min="2340" max="2341" width="5.140625" style="4" customWidth="1"/>
    <col min="2342" max="2342" width="1.7109375" style="4" customWidth="1"/>
    <col min="2343" max="2345" width="5" style="4" customWidth="1"/>
    <col min="2346" max="2346" width="1.7109375" style="4" customWidth="1"/>
    <col min="2347" max="2349" width="5" style="4" customWidth="1"/>
    <col min="2350" max="2350" width="1.7109375" style="4" customWidth="1"/>
    <col min="2351" max="2353" width="5" style="4" customWidth="1"/>
    <col min="2354" max="2354" width="1.7109375" style="4" customWidth="1"/>
    <col min="2355" max="2357" width="5.140625" style="4" customWidth="1"/>
    <col min="2358" max="2358" width="1.7109375" style="4" customWidth="1"/>
    <col min="2359" max="2360" width="5" style="4" customWidth="1"/>
    <col min="2361" max="2361" width="5.28515625" style="4" customWidth="1"/>
    <col min="2362" max="2560" width="11.42578125" style="4"/>
    <col min="2561" max="2561" width="16.140625" style="4" customWidth="1"/>
    <col min="2562" max="2562" width="6" style="4" customWidth="1"/>
    <col min="2563" max="2563" width="6" style="4" bestFit="1" customWidth="1"/>
    <col min="2564" max="2564" width="5.7109375" style="4" bestFit="1" customWidth="1"/>
    <col min="2565" max="2565" width="1.7109375" style="4" customWidth="1"/>
    <col min="2566" max="2566" width="6" style="4" bestFit="1" customWidth="1"/>
    <col min="2567" max="2568" width="5" style="4" customWidth="1"/>
    <col min="2569" max="2569" width="1.7109375" style="4" customWidth="1"/>
    <col min="2570" max="2572" width="5" style="4" customWidth="1"/>
    <col min="2573" max="2573" width="1.7109375" style="4" customWidth="1"/>
    <col min="2574" max="2576" width="5.140625" style="4" bestFit="1" customWidth="1"/>
    <col min="2577" max="2577" width="1.7109375" style="4" customWidth="1"/>
    <col min="2578" max="2580" width="5.140625" style="4" bestFit="1" customWidth="1"/>
    <col min="2581" max="2581" width="1.7109375" style="4" customWidth="1"/>
    <col min="2582" max="2584" width="5.140625" style="4" bestFit="1" customWidth="1"/>
    <col min="2585" max="2585" width="1.7109375" style="4" customWidth="1"/>
    <col min="2586" max="2586" width="4.85546875" style="4" bestFit="1" customWidth="1"/>
    <col min="2587" max="2588" width="4.42578125" style="4" customWidth="1"/>
    <col min="2589" max="2589" width="8.85546875" style="4" customWidth="1"/>
    <col min="2590" max="2590" width="12" style="4" customWidth="1"/>
    <col min="2591" max="2593" width="6" style="4" customWidth="1"/>
    <col min="2594" max="2594" width="1.7109375" style="4" customWidth="1"/>
    <col min="2595" max="2595" width="6.140625" style="4" customWidth="1"/>
    <col min="2596" max="2597" width="5.140625" style="4" customWidth="1"/>
    <col min="2598" max="2598" width="1.7109375" style="4" customWidth="1"/>
    <col min="2599" max="2601" width="5" style="4" customWidth="1"/>
    <col min="2602" max="2602" width="1.7109375" style="4" customWidth="1"/>
    <col min="2603" max="2605" width="5" style="4" customWidth="1"/>
    <col min="2606" max="2606" width="1.7109375" style="4" customWidth="1"/>
    <col min="2607" max="2609" width="5" style="4" customWidth="1"/>
    <col min="2610" max="2610" width="1.7109375" style="4" customWidth="1"/>
    <col min="2611" max="2613" width="5.140625" style="4" customWidth="1"/>
    <col min="2614" max="2614" width="1.7109375" style="4" customWidth="1"/>
    <col min="2615" max="2616" width="5" style="4" customWidth="1"/>
    <col min="2617" max="2617" width="5.28515625" style="4" customWidth="1"/>
    <col min="2618" max="2816" width="11.42578125" style="4"/>
    <col min="2817" max="2817" width="16.140625" style="4" customWidth="1"/>
    <col min="2818" max="2818" width="6" style="4" customWidth="1"/>
    <col min="2819" max="2819" width="6" style="4" bestFit="1" customWidth="1"/>
    <col min="2820" max="2820" width="5.7109375" style="4" bestFit="1" customWidth="1"/>
    <col min="2821" max="2821" width="1.7109375" style="4" customWidth="1"/>
    <col min="2822" max="2822" width="6" style="4" bestFit="1" customWidth="1"/>
    <col min="2823" max="2824" width="5" style="4" customWidth="1"/>
    <col min="2825" max="2825" width="1.7109375" style="4" customWidth="1"/>
    <col min="2826" max="2828" width="5" style="4" customWidth="1"/>
    <col min="2829" max="2829" width="1.7109375" style="4" customWidth="1"/>
    <col min="2830" max="2832" width="5.140625" style="4" bestFit="1" customWidth="1"/>
    <col min="2833" max="2833" width="1.7109375" style="4" customWidth="1"/>
    <col min="2834" max="2836" width="5.140625" style="4" bestFit="1" customWidth="1"/>
    <col min="2837" max="2837" width="1.7109375" style="4" customWidth="1"/>
    <col min="2838" max="2840" width="5.140625" style="4" bestFit="1" customWidth="1"/>
    <col min="2841" max="2841" width="1.7109375" style="4" customWidth="1"/>
    <col min="2842" max="2842" width="4.85546875" style="4" bestFit="1" customWidth="1"/>
    <col min="2843" max="2844" width="4.42578125" style="4" customWidth="1"/>
    <col min="2845" max="2845" width="8.85546875" style="4" customWidth="1"/>
    <col min="2846" max="2846" width="12" style="4" customWidth="1"/>
    <col min="2847" max="2849" width="6" style="4" customWidth="1"/>
    <col min="2850" max="2850" width="1.7109375" style="4" customWidth="1"/>
    <col min="2851" max="2851" width="6.140625" style="4" customWidth="1"/>
    <col min="2852" max="2853" width="5.140625" style="4" customWidth="1"/>
    <col min="2854" max="2854" width="1.7109375" style="4" customWidth="1"/>
    <col min="2855" max="2857" width="5" style="4" customWidth="1"/>
    <col min="2858" max="2858" width="1.7109375" style="4" customWidth="1"/>
    <col min="2859" max="2861" width="5" style="4" customWidth="1"/>
    <col min="2862" max="2862" width="1.7109375" style="4" customWidth="1"/>
    <col min="2863" max="2865" width="5" style="4" customWidth="1"/>
    <col min="2866" max="2866" width="1.7109375" style="4" customWidth="1"/>
    <col min="2867" max="2869" width="5.140625" style="4" customWidth="1"/>
    <col min="2870" max="2870" width="1.7109375" style="4" customWidth="1"/>
    <col min="2871" max="2872" width="5" style="4" customWidth="1"/>
    <col min="2873" max="2873" width="5.28515625" style="4" customWidth="1"/>
    <col min="2874" max="3072" width="11.42578125" style="4"/>
    <col min="3073" max="3073" width="16.140625" style="4" customWidth="1"/>
    <col min="3074" max="3074" width="6" style="4" customWidth="1"/>
    <col min="3075" max="3075" width="6" style="4" bestFit="1" customWidth="1"/>
    <col min="3076" max="3076" width="5.7109375" style="4" bestFit="1" customWidth="1"/>
    <col min="3077" max="3077" width="1.7109375" style="4" customWidth="1"/>
    <col min="3078" max="3078" width="6" style="4" bestFit="1" customWidth="1"/>
    <col min="3079" max="3080" width="5" style="4" customWidth="1"/>
    <col min="3081" max="3081" width="1.7109375" style="4" customWidth="1"/>
    <col min="3082" max="3084" width="5" style="4" customWidth="1"/>
    <col min="3085" max="3085" width="1.7109375" style="4" customWidth="1"/>
    <col min="3086" max="3088" width="5.140625" style="4" bestFit="1" customWidth="1"/>
    <col min="3089" max="3089" width="1.7109375" style="4" customWidth="1"/>
    <col min="3090" max="3092" width="5.140625" style="4" bestFit="1" customWidth="1"/>
    <col min="3093" max="3093" width="1.7109375" style="4" customWidth="1"/>
    <col min="3094" max="3096" width="5.140625" style="4" bestFit="1" customWidth="1"/>
    <col min="3097" max="3097" width="1.7109375" style="4" customWidth="1"/>
    <col min="3098" max="3098" width="4.85546875" style="4" bestFit="1" customWidth="1"/>
    <col min="3099" max="3100" width="4.42578125" style="4" customWidth="1"/>
    <col min="3101" max="3101" width="8.85546875" style="4" customWidth="1"/>
    <col min="3102" max="3102" width="12" style="4" customWidth="1"/>
    <col min="3103" max="3105" width="6" style="4" customWidth="1"/>
    <col min="3106" max="3106" width="1.7109375" style="4" customWidth="1"/>
    <col min="3107" max="3107" width="6.140625" style="4" customWidth="1"/>
    <col min="3108" max="3109" width="5.140625" style="4" customWidth="1"/>
    <col min="3110" max="3110" width="1.7109375" style="4" customWidth="1"/>
    <col min="3111" max="3113" width="5" style="4" customWidth="1"/>
    <col min="3114" max="3114" width="1.7109375" style="4" customWidth="1"/>
    <col min="3115" max="3117" width="5" style="4" customWidth="1"/>
    <col min="3118" max="3118" width="1.7109375" style="4" customWidth="1"/>
    <col min="3119" max="3121" width="5" style="4" customWidth="1"/>
    <col min="3122" max="3122" width="1.7109375" style="4" customWidth="1"/>
    <col min="3123" max="3125" width="5.140625" style="4" customWidth="1"/>
    <col min="3126" max="3126" width="1.7109375" style="4" customWidth="1"/>
    <col min="3127" max="3128" width="5" style="4" customWidth="1"/>
    <col min="3129" max="3129" width="5.28515625" style="4" customWidth="1"/>
    <col min="3130" max="3328" width="11.42578125" style="4"/>
    <col min="3329" max="3329" width="16.140625" style="4" customWidth="1"/>
    <col min="3330" max="3330" width="6" style="4" customWidth="1"/>
    <col min="3331" max="3331" width="6" style="4" bestFit="1" customWidth="1"/>
    <col min="3332" max="3332" width="5.7109375" style="4" bestFit="1" customWidth="1"/>
    <col min="3333" max="3333" width="1.7109375" style="4" customWidth="1"/>
    <col min="3334" max="3334" width="6" style="4" bestFit="1" customWidth="1"/>
    <col min="3335" max="3336" width="5" style="4" customWidth="1"/>
    <col min="3337" max="3337" width="1.7109375" style="4" customWidth="1"/>
    <col min="3338" max="3340" width="5" style="4" customWidth="1"/>
    <col min="3341" max="3341" width="1.7109375" style="4" customWidth="1"/>
    <col min="3342" max="3344" width="5.140625" style="4" bestFit="1" customWidth="1"/>
    <col min="3345" max="3345" width="1.7109375" style="4" customWidth="1"/>
    <col min="3346" max="3348" width="5.140625" style="4" bestFit="1" customWidth="1"/>
    <col min="3349" max="3349" width="1.7109375" style="4" customWidth="1"/>
    <col min="3350" max="3352" width="5.140625" style="4" bestFit="1" customWidth="1"/>
    <col min="3353" max="3353" width="1.7109375" style="4" customWidth="1"/>
    <col min="3354" max="3354" width="4.85546875" style="4" bestFit="1" customWidth="1"/>
    <col min="3355" max="3356" width="4.42578125" style="4" customWidth="1"/>
    <col min="3357" max="3357" width="8.85546875" style="4" customWidth="1"/>
    <col min="3358" max="3358" width="12" style="4" customWidth="1"/>
    <col min="3359" max="3361" width="6" style="4" customWidth="1"/>
    <col min="3362" max="3362" width="1.7109375" style="4" customWidth="1"/>
    <col min="3363" max="3363" width="6.140625" style="4" customWidth="1"/>
    <col min="3364" max="3365" width="5.140625" style="4" customWidth="1"/>
    <col min="3366" max="3366" width="1.7109375" style="4" customWidth="1"/>
    <col min="3367" max="3369" width="5" style="4" customWidth="1"/>
    <col min="3370" max="3370" width="1.7109375" style="4" customWidth="1"/>
    <col min="3371" max="3373" width="5" style="4" customWidth="1"/>
    <col min="3374" max="3374" width="1.7109375" style="4" customWidth="1"/>
    <col min="3375" max="3377" width="5" style="4" customWidth="1"/>
    <col min="3378" max="3378" width="1.7109375" style="4" customWidth="1"/>
    <col min="3379" max="3381" width="5.140625" style="4" customWidth="1"/>
    <col min="3382" max="3382" width="1.7109375" style="4" customWidth="1"/>
    <col min="3383" max="3384" width="5" style="4" customWidth="1"/>
    <col min="3385" max="3385" width="5.28515625" style="4" customWidth="1"/>
    <col min="3386" max="3584" width="11.42578125" style="4"/>
    <col min="3585" max="3585" width="16.140625" style="4" customWidth="1"/>
    <col min="3586" max="3586" width="6" style="4" customWidth="1"/>
    <col min="3587" max="3587" width="6" style="4" bestFit="1" customWidth="1"/>
    <col min="3588" max="3588" width="5.7109375" style="4" bestFit="1" customWidth="1"/>
    <col min="3589" max="3589" width="1.7109375" style="4" customWidth="1"/>
    <col min="3590" max="3590" width="6" style="4" bestFit="1" customWidth="1"/>
    <col min="3591" max="3592" width="5" style="4" customWidth="1"/>
    <col min="3593" max="3593" width="1.7109375" style="4" customWidth="1"/>
    <col min="3594" max="3596" width="5" style="4" customWidth="1"/>
    <col min="3597" max="3597" width="1.7109375" style="4" customWidth="1"/>
    <col min="3598" max="3600" width="5.140625" style="4" bestFit="1" customWidth="1"/>
    <col min="3601" max="3601" width="1.7109375" style="4" customWidth="1"/>
    <col min="3602" max="3604" width="5.140625" style="4" bestFit="1" customWidth="1"/>
    <col min="3605" max="3605" width="1.7109375" style="4" customWidth="1"/>
    <col min="3606" max="3608" width="5.140625" style="4" bestFit="1" customWidth="1"/>
    <col min="3609" max="3609" width="1.7109375" style="4" customWidth="1"/>
    <col min="3610" max="3610" width="4.85546875" style="4" bestFit="1" customWidth="1"/>
    <col min="3611" max="3612" width="4.42578125" style="4" customWidth="1"/>
    <col min="3613" max="3613" width="8.85546875" style="4" customWidth="1"/>
    <col min="3614" max="3614" width="12" style="4" customWidth="1"/>
    <col min="3615" max="3617" width="6" style="4" customWidth="1"/>
    <col min="3618" max="3618" width="1.7109375" style="4" customWidth="1"/>
    <col min="3619" max="3619" width="6.140625" style="4" customWidth="1"/>
    <col min="3620" max="3621" width="5.140625" style="4" customWidth="1"/>
    <col min="3622" max="3622" width="1.7109375" style="4" customWidth="1"/>
    <col min="3623" max="3625" width="5" style="4" customWidth="1"/>
    <col min="3626" max="3626" width="1.7109375" style="4" customWidth="1"/>
    <col min="3627" max="3629" width="5" style="4" customWidth="1"/>
    <col min="3630" max="3630" width="1.7109375" style="4" customWidth="1"/>
    <col min="3631" max="3633" width="5" style="4" customWidth="1"/>
    <col min="3634" max="3634" width="1.7109375" style="4" customWidth="1"/>
    <col min="3635" max="3637" width="5.140625" style="4" customWidth="1"/>
    <col min="3638" max="3638" width="1.7109375" style="4" customWidth="1"/>
    <col min="3639" max="3640" width="5" style="4" customWidth="1"/>
    <col min="3641" max="3641" width="5.28515625" style="4" customWidth="1"/>
    <col min="3642" max="3840" width="11.42578125" style="4"/>
    <col min="3841" max="3841" width="16.140625" style="4" customWidth="1"/>
    <col min="3842" max="3842" width="6" style="4" customWidth="1"/>
    <col min="3843" max="3843" width="6" style="4" bestFit="1" customWidth="1"/>
    <col min="3844" max="3844" width="5.7109375" style="4" bestFit="1" customWidth="1"/>
    <col min="3845" max="3845" width="1.7109375" style="4" customWidth="1"/>
    <col min="3846" max="3846" width="6" style="4" bestFit="1" customWidth="1"/>
    <col min="3847" max="3848" width="5" style="4" customWidth="1"/>
    <col min="3849" max="3849" width="1.7109375" style="4" customWidth="1"/>
    <col min="3850" max="3852" width="5" style="4" customWidth="1"/>
    <col min="3853" max="3853" width="1.7109375" style="4" customWidth="1"/>
    <col min="3854" max="3856" width="5.140625" style="4" bestFit="1" customWidth="1"/>
    <col min="3857" max="3857" width="1.7109375" style="4" customWidth="1"/>
    <col min="3858" max="3860" width="5.140625" style="4" bestFit="1" customWidth="1"/>
    <col min="3861" max="3861" width="1.7109375" style="4" customWidth="1"/>
    <col min="3862" max="3864" width="5.140625" style="4" bestFit="1" customWidth="1"/>
    <col min="3865" max="3865" width="1.7109375" style="4" customWidth="1"/>
    <col min="3866" max="3866" width="4.85546875" style="4" bestFit="1" customWidth="1"/>
    <col min="3867" max="3868" width="4.42578125" style="4" customWidth="1"/>
    <col min="3869" max="3869" width="8.85546875" style="4" customWidth="1"/>
    <col min="3870" max="3870" width="12" style="4" customWidth="1"/>
    <col min="3871" max="3873" width="6" style="4" customWidth="1"/>
    <col min="3874" max="3874" width="1.7109375" style="4" customWidth="1"/>
    <col min="3875" max="3875" width="6.140625" style="4" customWidth="1"/>
    <col min="3876" max="3877" width="5.140625" style="4" customWidth="1"/>
    <col min="3878" max="3878" width="1.7109375" style="4" customWidth="1"/>
    <col min="3879" max="3881" width="5" style="4" customWidth="1"/>
    <col min="3882" max="3882" width="1.7109375" style="4" customWidth="1"/>
    <col min="3883" max="3885" width="5" style="4" customWidth="1"/>
    <col min="3886" max="3886" width="1.7109375" style="4" customWidth="1"/>
    <col min="3887" max="3889" width="5" style="4" customWidth="1"/>
    <col min="3890" max="3890" width="1.7109375" style="4" customWidth="1"/>
    <col min="3891" max="3893" width="5.140625" style="4" customWidth="1"/>
    <col min="3894" max="3894" width="1.7109375" style="4" customWidth="1"/>
    <col min="3895" max="3896" width="5" style="4" customWidth="1"/>
    <col min="3897" max="3897" width="5.28515625" style="4" customWidth="1"/>
    <col min="3898" max="4096" width="11.42578125" style="4"/>
    <col min="4097" max="4097" width="16.140625" style="4" customWidth="1"/>
    <col min="4098" max="4098" width="6" style="4" customWidth="1"/>
    <col min="4099" max="4099" width="6" style="4" bestFit="1" customWidth="1"/>
    <col min="4100" max="4100" width="5.7109375" style="4" bestFit="1" customWidth="1"/>
    <col min="4101" max="4101" width="1.7109375" style="4" customWidth="1"/>
    <col min="4102" max="4102" width="6" style="4" bestFit="1" customWidth="1"/>
    <col min="4103" max="4104" width="5" style="4" customWidth="1"/>
    <col min="4105" max="4105" width="1.7109375" style="4" customWidth="1"/>
    <col min="4106" max="4108" width="5" style="4" customWidth="1"/>
    <col min="4109" max="4109" width="1.7109375" style="4" customWidth="1"/>
    <col min="4110" max="4112" width="5.140625" style="4" bestFit="1" customWidth="1"/>
    <col min="4113" max="4113" width="1.7109375" style="4" customWidth="1"/>
    <col min="4114" max="4116" width="5.140625" style="4" bestFit="1" customWidth="1"/>
    <col min="4117" max="4117" width="1.7109375" style="4" customWidth="1"/>
    <col min="4118" max="4120" width="5.140625" style="4" bestFit="1" customWidth="1"/>
    <col min="4121" max="4121" width="1.7109375" style="4" customWidth="1"/>
    <col min="4122" max="4122" width="4.85546875" style="4" bestFit="1" customWidth="1"/>
    <col min="4123" max="4124" width="4.42578125" style="4" customWidth="1"/>
    <col min="4125" max="4125" width="8.85546875" style="4" customWidth="1"/>
    <col min="4126" max="4126" width="12" style="4" customWidth="1"/>
    <col min="4127" max="4129" width="6" style="4" customWidth="1"/>
    <col min="4130" max="4130" width="1.7109375" style="4" customWidth="1"/>
    <col min="4131" max="4131" width="6.140625" style="4" customWidth="1"/>
    <col min="4132" max="4133" width="5.140625" style="4" customWidth="1"/>
    <col min="4134" max="4134" width="1.7109375" style="4" customWidth="1"/>
    <col min="4135" max="4137" width="5" style="4" customWidth="1"/>
    <col min="4138" max="4138" width="1.7109375" style="4" customWidth="1"/>
    <col min="4139" max="4141" width="5" style="4" customWidth="1"/>
    <col min="4142" max="4142" width="1.7109375" style="4" customWidth="1"/>
    <col min="4143" max="4145" width="5" style="4" customWidth="1"/>
    <col min="4146" max="4146" width="1.7109375" style="4" customWidth="1"/>
    <col min="4147" max="4149" width="5.140625" style="4" customWidth="1"/>
    <col min="4150" max="4150" width="1.7109375" style="4" customWidth="1"/>
    <col min="4151" max="4152" width="5" style="4" customWidth="1"/>
    <col min="4153" max="4153" width="5.28515625" style="4" customWidth="1"/>
    <col min="4154" max="4352" width="11.42578125" style="4"/>
    <col min="4353" max="4353" width="16.140625" style="4" customWidth="1"/>
    <col min="4354" max="4354" width="6" style="4" customWidth="1"/>
    <col min="4355" max="4355" width="6" style="4" bestFit="1" customWidth="1"/>
    <col min="4356" max="4356" width="5.7109375" style="4" bestFit="1" customWidth="1"/>
    <col min="4357" max="4357" width="1.7109375" style="4" customWidth="1"/>
    <col min="4358" max="4358" width="6" style="4" bestFit="1" customWidth="1"/>
    <col min="4359" max="4360" width="5" style="4" customWidth="1"/>
    <col min="4361" max="4361" width="1.7109375" style="4" customWidth="1"/>
    <col min="4362" max="4364" width="5" style="4" customWidth="1"/>
    <col min="4365" max="4365" width="1.7109375" style="4" customWidth="1"/>
    <col min="4366" max="4368" width="5.140625" style="4" bestFit="1" customWidth="1"/>
    <col min="4369" max="4369" width="1.7109375" style="4" customWidth="1"/>
    <col min="4370" max="4372" width="5.140625" style="4" bestFit="1" customWidth="1"/>
    <col min="4373" max="4373" width="1.7109375" style="4" customWidth="1"/>
    <col min="4374" max="4376" width="5.140625" style="4" bestFit="1" customWidth="1"/>
    <col min="4377" max="4377" width="1.7109375" style="4" customWidth="1"/>
    <col min="4378" max="4378" width="4.85546875" style="4" bestFit="1" customWidth="1"/>
    <col min="4379" max="4380" width="4.42578125" style="4" customWidth="1"/>
    <col min="4381" max="4381" width="8.85546875" style="4" customWidth="1"/>
    <col min="4382" max="4382" width="12" style="4" customWidth="1"/>
    <col min="4383" max="4385" width="6" style="4" customWidth="1"/>
    <col min="4386" max="4386" width="1.7109375" style="4" customWidth="1"/>
    <col min="4387" max="4387" width="6.140625" style="4" customWidth="1"/>
    <col min="4388" max="4389" width="5.140625" style="4" customWidth="1"/>
    <col min="4390" max="4390" width="1.7109375" style="4" customWidth="1"/>
    <col min="4391" max="4393" width="5" style="4" customWidth="1"/>
    <col min="4394" max="4394" width="1.7109375" style="4" customWidth="1"/>
    <col min="4395" max="4397" width="5" style="4" customWidth="1"/>
    <col min="4398" max="4398" width="1.7109375" style="4" customWidth="1"/>
    <col min="4399" max="4401" width="5" style="4" customWidth="1"/>
    <col min="4402" max="4402" width="1.7109375" style="4" customWidth="1"/>
    <col min="4403" max="4405" width="5.140625" style="4" customWidth="1"/>
    <col min="4406" max="4406" width="1.7109375" style="4" customWidth="1"/>
    <col min="4407" max="4408" width="5" style="4" customWidth="1"/>
    <col min="4409" max="4409" width="5.28515625" style="4" customWidth="1"/>
    <col min="4410" max="4608" width="11.42578125" style="4"/>
    <col min="4609" max="4609" width="16.140625" style="4" customWidth="1"/>
    <col min="4610" max="4610" width="6" style="4" customWidth="1"/>
    <col min="4611" max="4611" width="6" style="4" bestFit="1" customWidth="1"/>
    <col min="4612" max="4612" width="5.7109375" style="4" bestFit="1" customWidth="1"/>
    <col min="4613" max="4613" width="1.7109375" style="4" customWidth="1"/>
    <col min="4614" max="4614" width="6" style="4" bestFit="1" customWidth="1"/>
    <col min="4615" max="4616" width="5" style="4" customWidth="1"/>
    <col min="4617" max="4617" width="1.7109375" style="4" customWidth="1"/>
    <col min="4618" max="4620" width="5" style="4" customWidth="1"/>
    <col min="4621" max="4621" width="1.7109375" style="4" customWidth="1"/>
    <col min="4622" max="4624" width="5.140625" style="4" bestFit="1" customWidth="1"/>
    <col min="4625" max="4625" width="1.7109375" style="4" customWidth="1"/>
    <col min="4626" max="4628" width="5.140625" style="4" bestFit="1" customWidth="1"/>
    <col min="4629" max="4629" width="1.7109375" style="4" customWidth="1"/>
    <col min="4630" max="4632" width="5.140625" style="4" bestFit="1" customWidth="1"/>
    <col min="4633" max="4633" width="1.7109375" style="4" customWidth="1"/>
    <col min="4634" max="4634" width="4.85546875" style="4" bestFit="1" customWidth="1"/>
    <col min="4635" max="4636" width="4.42578125" style="4" customWidth="1"/>
    <col min="4637" max="4637" width="8.85546875" style="4" customWidth="1"/>
    <col min="4638" max="4638" width="12" style="4" customWidth="1"/>
    <col min="4639" max="4641" width="6" style="4" customWidth="1"/>
    <col min="4642" max="4642" width="1.7109375" style="4" customWidth="1"/>
    <col min="4643" max="4643" width="6.140625" style="4" customWidth="1"/>
    <col min="4644" max="4645" width="5.140625" style="4" customWidth="1"/>
    <col min="4646" max="4646" width="1.7109375" style="4" customWidth="1"/>
    <col min="4647" max="4649" width="5" style="4" customWidth="1"/>
    <col min="4650" max="4650" width="1.7109375" style="4" customWidth="1"/>
    <col min="4651" max="4653" width="5" style="4" customWidth="1"/>
    <col min="4654" max="4654" width="1.7109375" style="4" customWidth="1"/>
    <col min="4655" max="4657" width="5" style="4" customWidth="1"/>
    <col min="4658" max="4658" width="1.7109375" style="4" customWidth="1"/>
    <col min="4659" max="4661" width="5.140625" style="4" customWidth="1"/>
    <col min="4662" max="4662" width="1.7109375" style="4" customWidth="1"/>
    <col min="4663" max="4664" width="5" style="4" customWidth="1"/>
    <col min="4665" max="4665" width="5.28515625" style="4" customWidth="1"/>
    <col min="4666" max="4864" width="11.42578125" style="4"/>
    <col min="4865" max="4865" width="16.140625" style="4" customWidth="1"/>
    <col min="4866" max="4866" width="6" style="4" customWidth="1"/>
    <col min="4867" max="4867" width="6" style="4" bestFit="1" customWidth="1"/>
    <col min="4868" max="4868" width="5.7109375" style="4" bestFit="1" customWidth="1"/>
    <col min="4869" max="4869" width="1.7109375" style="4" customWidth="1"/>
    <col min="4870" max="4870" width="6" style="4" bestFit="1" customWidth="1"/>
    <col min="4871" max="4872" width="5" style="4" customWidth="1"/>
    <col min="4873" max="4873" width="1.7109375" style="4" customWidth="1"/>
    <col min="4874" max="4876" width="5" style="4" customWidth="1"/>
    <col min="4877" max="4877" width="1.7109375" style="4" customWidth="1"/>
    <col min="4878" max="4880" width="5.140625" style="4" bestFit="1" customWidth="1"/>
    <col min="4881" max="4881" width="1.7109375" style="4" customWidth="1"/>
    <col min="4882" max="4884" width="5.140625" style="4" bestFit="1" customWidth="1"/>
    <col min="4885" max="4885" width="1.7109375" style="4" customWidth="1"/>
    <col min="4886" max="4888" width="5.140625" style="4" bestFit="1" customWidth="1"/>
    <col min="4889" max="4889" width="1.7109375" style="4" customWidth="1"/>
    <col min="4890" max="4890" width="4.85546875" style="4" bestFit="1" customWidth="1"/>
    <col min="4891" max="4892" width="4.42578125" style="4" customWidth="1"/>
    <col min="4893" max="4893" width="8.85546875" style="4" customWidth="1"/>
    <col min="4894" max="4894" width="12" style="4" customWidth="1"/>
    <col min="4895" max="4897" width="6" style="4" customWidth="1"/>
    <col min="4898" max="4898" width="1.7109375" style="4" customWidth="1"/>
    <col min="4899" max="4899" width="6.140625" style="4" customWidth="1"/>
    <col min="4900" max="4901" width="5.140625" style="4" customWidth="1"/>
    <col min="4902" max="4902" width="1.7109375" style="4" customWidth="1"/>
    <col min="4903" max="4905" width="5" style="4" customWidth="1"/>
    <col min="4906" max="4906" width="1.7109375" style="4" customWidth="1"/>
    <col min="4907" max="4909" width="5" style="4" customWidth="1"/>
    <col min="4910" max="4910" width="1.7109375" style="4" customWidth="1"/>
    <col min="4911" max="4913" width="5" style="4" customWidth="1"/>
    <col min="4914" max="4914" width="1.7109375" style="4" customWidth="1"/>
    <col min="4915" max="4917" width="5.140625" style="4" customWidth="1"/>
    <col min="4918" max="4918" width="1.7109375" style="4" customWidth="1"/>
    <col min="4919" max="4920" width="5" style="4" customWidth="1"/>
    <col min="4921" max="4921" width="5.28515625" style="4" customWidth="1"/>
    <col min="4922" max="5120" width="11.42578125" style="4"/>
    <col min="5121" max="5121" width="16.140625" style="4" customWidth="1"/>
    <col min="5122" max="5122" width="6" style="4" customWidth="1"/>
    <col min="5123" max="5123" width="6" style="4" bestFit="1" customWidth="1"/>
    <col min="5124" max="5124" width="5.7109375" style="4" bestFit="1" customWidth="1"/>
    <col min="5125" max="5125" width="1.7109375" style="4" customWidth="1"/>
    <col min="5126" max="5126" width="6" style="4" bestFit="1" customWidth="1"/>
    <col min="5127" max="5128" width="5" style="4" customWidth="1"/>
    <col min="5129" max="5129" width="1.7109375" style="4" customWidth="1"/>
    <col min="5130" max="5132" width="5" style="4" customWidth="1"/>
    <col min="5133" max="5133" width="1.7109375" style="4" customWidth="1"/>
    <col min="5134" max="5136" width="5.140625" style="4" bestFit="1" customWidth="1"/>
    <col min="5137" max="5137" width="1.7109375" style="4" customWidth="1"/>
    <col min="5138" max="5140" width="5.140625" style="4" bestFit="1" customWidth="1"/>
    <col min="5141" max="5141" width="1.7109375" style="4" customWidth="1"/>
    <col min="5142" max="5144" width="5.140625" style="4" bestFit="1" customWidth="1"/>
    <col min="5145" max="5145" width="1.7109375" style="4" customWidth="1"/>
    <col min="5146" max="5146" width="4.85546875" style="4" bestFit="1" customWidth="1"/>
    <col min="5147" max="5148" width="4.42578125" style="4" customWidth="1"/>
    <col min="5149" max="5149" width="8.85546875" style="4" customWidth="1"/>
    <col min="5150" max="5150" width="12" style="4" customWidth="1"/>
    <col min="5151" max="5153" width="6" style="4" customWidth="1"/>
    <col min="5154" max="5154" width="1.7109375" style="4" customWidth="1"/>
    <col min="5155" max="5155" width="6.140625" style="4" customWidth="1"/>
    <col min="5156" max="5157" width="5.140625" style="4" customWidth="1"/>
    <col min="5158" max="5158" width="1.7109375" style="4" customWidth="1"/>
    <col min="5159" max="5161" width="5" style="4" customWidth="1"/>
    <col min="5162" max="5162" width="1.7109375" style="4" customWidth="1"/>
    <col min="5163" max="5165" width="5" style="4" customWidth="1"/>
    <col min="5166" max="5166" width="1.7109375" style="4" customWidth="1"/>
    <col min="5167" max="5169" width="5" style="4" customWidth="1"/>
    <col min="5170" max="5170" width="1.7109375" style="4" customWidth="1"/>
    <col min="5171" max="5173" width="5.140625" style="4" customWidth="1"/>
    <col min="5174" max="5174" width="1.7109375" style="4" customWidth="1"/>
    <col min="5175" max="5176" width="5" style="4" customWidth="1"/>
    <col min="5177" max="5177" width="5.28515625" style="4" customWidth="1"/>
    <col min="5178" max="5376" width="11.42578125" style="4"/>
    <col min="5377" max="5377" width="16.140625" style="4" customWidth="1"/>
    <col min="5378" max="5378" width="6" style="4" customWidth="1"/>
    <col min="5379" max="5379" width="6" style="4" bestFit="1" customWidth="1"/>
    <col min="5380" max="5380" width="5.7109375" style="4" bestFit="1" customWidth="1"/>
    <col min="5381" max="5381" width="1.7109375" style="4" customWidth="1"/>
    <col min="5382" max="5382" width="6" style="4" bestFit="1" customWidth="1"/>
    <col min="5383" max="5384" width="5" style="4" customWidth="1"/>
    <col min="5385" max="5385" width="1.7109375" style="4" customWidth="1"/>
    <col min="5386" max="5388" width="5" style="4" customWidth="1"/>
    <col min="5389" max="5389" width="1.7109375" style="4" customWidth="1"/>
    <col min="5390" max="5392" width="5.140625" style="4" bestFit="1" customWidth="1"/>
    <col min="5393" max="5393" width="1.7109375" style="4" customWidth="1"/>
    <col min="5394" max="5396" width="5.140625" style="4" bestFit="1" customWidth="1"/>
    <col min="5397" max="5397" width="1.7109375" style="4" customWidth="1"/>
    <col min="5398" max="5400" width="5.140625" style="4" bestFit="1" customWidth="1"/>
    <col min="5401" max="5401" width="1.7109375" style="4" customWidth="1"/>
    <col min="5402" max="5402" width="4.85546875" style="4" bestFit="1" customWidth="1"/>
    <col min="5403" max="5404" width="4.42578125" style="4" customWidth="1"/>
    <col min="5405" max="5405" width="8.85546875" style="4" customWidth="1"/>
    <col min="5406" max="5406" width="12" style="4" customWidth="1"/>
    <col min="5407" max="5409" width="6" style="4" customWidth="1"/>
    <col min="5410" max="5410" width="1.7109375" style="4" customWidth="1"/>
    <col min="5411" max="5411" width="6.140625" style="4" customWidth="1"/>
    <col min="5412" max="5413" width="5.140625" style="4" customWidth="1"/>
    <col min="5414" max="5414" width="1.7109375" style="4" customWidth="1"/>
    <col min="5415" max="5417" width="5" style="4" customWidth="1"/>
    <col min="5418" max="5418" width="1.7109375" style="4" customWidth="1"/>
    <col min="5419" max="5421" width="5" style="4" customWidth="1"/>
    <col min="5422" max="5422" width="1.7109375" style="4" customWidth="1"/>
    <col min="5423" max="5425" width="5" style="4" customWidth="1"/>
    <col min="5426" max="5426" width="1.7109375" style="4" customWidth="1"/>
    <col min="5427" max="5429" width="5.140625" style="4" customWidth="1"/>
    <col min="5430" max="5430" width="1.7109375" style="4" customWidth="1"/>
    <col min="5431" max="5432" width="5" style="4" customWidth="1"/>
    <col min="5433" max="5433" width="5.28515625" style="4" customWidth="1"/>
    <col min="5434" max="5632" width="11.42578125" style="4"/>
    <col min="5633" max="5633" width="16.140625" style="4" customWidth="1"/>
    <col min="5634" max="5634" width="6" style="4" customWidth="1"/>
    <col min="5635" max="5635" width="6" style="4" bestFit="1" customWidth="1"/>
    <col min="5636" max="5636" width="5.7109375" style="4" bestFit="1" customWidth="1"/>
    <col min="5637" max="5637" width="1.7109375" style="4" customWidth="1"/>
    <col min="5638" max="5638" width="6" style="4" bestFit="1" customWidth="1"/>
    <col min="5639" max="5640" width="5" style="4" customWidth="1"/>
    <col min="5641" max="5641" width="1.7109375" style="4" customWidth="1"/>
    <col min="5642" max="5644" width="5" style="4" customWidth="1"/>
    <col min="5645" max="5645" width="1.7109375" style="4" customWidth="1"/>
    <col min="5646" max="5648" width="5.140625" style="4" bestFit="1" customWidth="1"/>
    <col min="5649" max="5649" width="1.7109375" style="4" customWidth="1"/>
    <col min="5650" max="5652" width="5.140625" style="4" bestFit="1" customWidth="1"/>
    <col min="5653" max="5653" width="1.7109375" style="4" customWidth="1"/>
    <col min="5654" max="5656" width="5.140625" style="4" bestFit="1" customWidth="1"/>
    <col min="5657" max="5657" width="1.7109375" style="4" customWidth="1"/>
    <col min="5658" max="5658" width="4.85546875" style="4" bestFit="1" customWidth="1"/>
    <col min="5659" max="5660" width="4.42578125" style="4" customWidth="1"/>
    <col min="5661" max="5661" width="8.85546875" style="4" customWidth="1"/>
    <col min="5662" max="5662" width="12" style="4" customWidth="1"/>
    <col min="5663" max="5665" width="6" style="4" customWidth="1"/>
    <col min="5666" max="5666" width="1.7109375" style="4" customWidth="1"/>
    <col min="5667" max="5667" width="6.140625" style="4" customWidth="1"/>
    <col min="5668" max="5669" width="5.140625" style="4" customWidth="1"/>
    <col min="5670" max="5670" width="1.7109375" style="4" customWidth="1"/>
    <col min="5671" max="5673" width="5" style="4" customWidth="1"/>
    <col min="5674" max="5674" width="1.7109375" style="4" customWidth="1"/>
    <col min="5675" max="5677" width="5" style="4" customWidth="1"/>
    <col min="5678" max="5678" width="1.7109375" style="4" customWidth="1"/>
    <col min="5679" max="5681" width="5" style="4" customWidth="1"/>
    <col min="5682" max="5682" width="1.7109375" style="4" customWidth="1"/>
    <col min="5683" max="5685" width="5.140625" style="4" customWidth="1"/>
    <col min="5686" max="5686" width="1.7109375" style="4" customWidth="1"/>
    <col min="5687" max="5688" width="5" style="4" customWidth="1"/>
    <col min="5689" max="5689" width="5.28515625" style="4" customWidth="1"/>
    <col min="5690" max="5888" width="11.42578125" style="4"/>
    <col min="5889" max="5889" width="16.140625" style="4" customWidth="1"/>
    <col min="5890" max="5890" width="6" style="4" customWidth="1"/>
    <col min="5891" max="5891" width="6" style="4" bestFit="1" customWidth="1"/>
    <col min="5892" max="5892" width="5.7109375" style="4" bestFit="1" customWidth="1"/>
    <col min="5893" max="5893" width="1.7109375" style="4" customWidth="1"/>
    <col min="5894" max="5894" width="6" style="4" bestFit="1" customWidth="1"/>
    <col min="5895" max="5896" width="5" style="4" customWidth="1"/>
    <col min="5897" max="5897" width="1.7109375" style="4" customWidth="1"/>
    <col min="5898" max="5900" width="5" style="4" customWidth="1"/>
    <col min="5901" max="5901" width="1.7109375" style="4" customWidth="1"/>
    <col min="5902" max="5904" width="5.140625" style="4" bestFit="1" customWidth="1"/>
    <col min="5905" max="5905" width="1.7109375" style="4" customWidth="1"/>
    <col min="5906" max="5908" width="5.140625" style="4" bestFit="1" customWidth="1"/>
    <col min="5909" max="5909" width="1.7109375" style="4" customWidth="1"/>
    <col min="5910" max="5912" width="5.140625" style="4" bestFit="1" customWidth="1"/>
    <col min="5913" max="5913" width="1.7109375" style="4" customWidth="1"/>
    <col min="5914" max="5914" width="4.85546875" style="4" bestFit="1" customWidth="1"/>
    <col min="5915" max="5916" width="4.42578125" style="4" customWidth="1"/>
    <col min="5917" max="5917" width="8.85546875" style="4" customWidth="1"/>
    <col min="5918" max="5918" width="12" style="4" customWidth="1"/>
    <col min="5919" max="5921" width="6" style="4" customWidth="1"/>
    <col min="5922" max="5922" width="1.7109375" style="4" customWidth="1"/>
    <col min="5923" max="5923" width="6.140625" style="4" customWidth="1"/>
    <col min="5924" max="5925" width="5.140625" style="4" customWidth="1"/>
    <col min="5926" max="5926" width="1.7109375" style="4" customWidth="1"/>
    <col min="5927" max="5929" width="5" style="4" customWidth="1"/>
    <col min="5930" max="5930" width="1.7109375" style="4" customWidth="1"/>
    <col min="5931" max="5933" width="5" style="4" customWidth="1"/>
    <col min="5934" max="5934" width="1.7109375" style="4" customWidth="1"/>
    <col min="5935" max="5937" width="5" style="4" customWidth="1"/>
    <col min="5938" max="5938" width="1.7109375" style="4" customWidth="1"/>
    <col min="5939" max="5941" width="5.140625" style="4" customWidth="1"/>
    <col min="5942" max="5942" width="1.7109375" style="4" customWidth="1"/>
    <col min="5943" max="5944" width="5" style="4" customWidth="1"/>
    <col min="5945" max="5945" width="5.28515625" style="4" customWidth="1"/>
    <col min="5946" max="6144" width="11.42578125" style="4"/>
    <col min="6145" max="6145" width="16.140625" style="4" customWidth="1"/>
    <col min="6146" max="6146" width="6" style="4" customWidth="1"/>
    <col min="6147" max="6147" width="6" style="4" bestFit="1" customWidth="1"/>
    <col min="6148" max="6148" width="5.7109375" style="4" bestFit="1" customWidth="1"/>
    <col min="6149" max="6149" width="1.7109375" style="4" customWidth="1"/>
    <col min="6150" max="6150" width="6" style="4" bestFit="1" customWidth="1"/>
    <col min="6151" max="6152" width="5" style="4" customWidth="1"/>
    <col min="6153" max="6153" width="1.7109375" style="4" customWidth="1"/>
    <col min="6154" max="6156" width="5" style="4" customWidth="1"/>
    <col min="6157" max="6157" width="1.7109375" style="4" customWidth="1"/>
    <col min="6158" max="6160" width="5.140625" style="4" bestFit="1" customWidth="1"/>
    <col min="6161" max="6161" width="1.7109375" style="4" customWidth="1"/>
    <col min="6162" max="6164" width="5.140625" style="4" bestFit="1" customWidth="1"/>
    <col min="6165" max="6165" width="1.7109375" style="4" customWidth="1"/>
    <col min="6166" max="6168" width="5.140625" style="4" bestFit="1" customWidth="1"/>
    <col min="6169" max="6169" width="1.7109375" style="4" customWidth="1"/>
    <col min="6170" max="6170" width="4.85546875" style="4" bestFit="1" customWidth="1"/>
    <col min="6171" max="6172" width="4.42578125" style="4" customWidth="1"/>
    <col min="6173" max="6173" width="8.85546875" style="4" customWidth="1"/>
    <col min="6174" max="6174" width="12" style="4" customWidth="1"/>
    <col min="6175" max="6177" width="6" style="4" customWidth="1"/>
    <col min="6178" max="6178" width="1.7109375" style="4" customWidth="1"/>
    <col min="6179" max="6179" width="6.140625" style="4" customWidth="1"/>
    <col min="6180" max="6181" width="5.140625" style="4" customWidth="1"/>
    <col min="6182" max="6182" width="1.7109375" style="4" customWidth="1"/>
    <col min="6183" max="6185" width="5" style="4" customWidth="1"/>
    <col min="6186" max="6186" width="1.7109375" style="4" customWidth="1"/>
    <col min="6187" max="6189" width="5" style="4" customWidth="1"/>
    <col min="6190" max="6190" width="1.7109375" style="4" customWidth="1"/>
    <col min="6191" max="6193" width="5" style="4" customWidth="1"/>
    <col min="6194" max="6194" width="1.7109375" style="4" customWidth="1"/>
    <col min="6195" max="6197" width="5.140625" style="4" customWidth="1"/>
    <col min="6198" max="6198" width="1.7109375" style="4" customWidth="1"/>
    <col min="6199" max="6200" width="5" style="4" customWidth="1"/>
    <col min="6201" max="6201" width="5.28515625" style="4" customWidth="1"/>
    <col min="6202" max="6400" width="11.42578125" style="4"/>
    <col min="6401" max="6401" width="16.140625" style="4" customWidth="1"/>
    <col min="6402" max="6402" width="6" style="4" customWidth="1"/>
    <col min="6403" max="6403" width="6" style="4" bestFit="1" customWidth="1"/>
    <col min="6404" max="6404" width="5.7109375" style="4" bestFit="1" customWidth="1"/>
    <col min="6405" max="6405" width="1.7109375" style="4" customWidth="1"/>
    <col min="6406" max="6406" width="6" style="4" bestFit="1" customWidth="1"/>
    <col min="6407" max="6408" width="5" style="4" customWidth="1"/>
    <col min="6409" max="6409" width="1.7109375" style="4" customWidth="1"/>
    <col min="6410" max="6412" width="5" style="4" customWidth="1"/>
    <col min="6413" max="6413" width="1.7109375" style="4" customWidth="1"/>
    <col min="6414" max="6416" width="5.140625" style="4" bestFit="1" customWidth="1"/>
    <col min="6417" max="6417" width="1.7109375" style="4" customWidth="1"/>
    <col min="6418" max="6420" width="5.140625" style="4" bestFit="1" customWidth="1"/>
    <col min="6421" max="6421" width="1.7109375" style="4" customWidth="1"/>
    <col min="6422" max="6424" width="5.140625" style="4" bestFit="1" customWidth="1"/>
    <col min="6425" max="6425" width="1.7109375" style="4" customWidth="1"/>
    <col min="6426" max="6426" width="4.85546875" style="4" bestFit="1" customWidth="1"/>
    <col min="6427" max="6428" width="4.42578125" style="4" customWidth="1"/>
    <col min="6429" max="6429" width="8.85546875" style="4" customWidth="1"/>
    <col min="6430" max="6430" width="12" style="4" customWidth="1"/>
    <col min="6431" max="6433" width="6" style="4" customWidth="1"/>
    <col min="6434" max="6434" width="1.7109375" style="4" customWidth="1"/>
    <col min="6435" max="6435" width="6.140625" style="4" customWidth="1"/>
    <col min="6436" max="6437" width="5.140625" style="4" customWidth="1"/>
    <col min="6438" max="6438" width="1.7109375" style="4" customWidth="1"/>
    <col min="6439" max="6441" width="5" style="4" customWidth="1"/>
    <col min="6442" max="6442" width="1.7109375" style="4" customWidth="1"/>
    <col min="6443" max="6445" width="5" style="4" customWidth="1"/>
    <col min="6446" max="6446" width="1.7109375" style="4" customWidth="1"/>
    <col min="6447" max="6449" width="5" style="4" customWidth="1"/>
    <col min="6450" max="6450" width="1.7109375" style="4" customWidth="1"/>
    <col min="6451" max="6453" width="5.140625" style="4" customWidth="1"/>
    <col min="6454" max="6454" width="1.7109375" style="4" customWidth="1"/>
    <col min="6455" max="6456" width="5" style="4" customWidth="1"/>
    <col min="6457" max="6457" width="5.28515625" style="4" customWidth="1"/>
    <col min="6458" max="6656" width="11.42578125" style="4"/>
    <col min="6657" max="6657" width="16.140625" style="4" customWidth="1"/>
    <col min="6658" max="6658" width="6" style="4" customWidth="1"/>
    <col min="6659" max="6659" width="6" style="4" bestFit="1" customWidth="1"/>
    <col min="6660" max="6660" width="5.7109375" style="4" bestFit="1" customWidth="1"/>
    <col min="6661" max="6661" width="1.7109375" style="4" customWidth="1"/>
    <col min="6662" max="6662" width="6" style="4" bestFit="1" customWidth="1"/>
    <col min="6663" max="6664" width="5" style="4" customWidth="1"/>
    <col min="6665" max="6665" width="1.7109375" style="4" customWidth="1"/>
    <col min="6666" max="6668" width="5" style="4" customWidth="1"/>
    <col min="6669" max="6669" width="1.7109375" style="4" customWidth="1"/>
    <col min="6670" max="6672" width="5.140625" style="4" bestFit="1" customWidth="1"/>
    <col min="6673" max="6673" width="1.7109375" style="4" customWidth="1"/>
    <col min="6674" max="6676" width="5.140625" style="4" bestFit="1" customWidth="1"/>
    <col min="6677" max="6677" width="1.7109375" style="4" customWidth="1"/>
    <col min="6678" max="6680" width="5.140625" style="4" bestFit="1" customWidth="1"/>
    <col min="6681" max="6681" width="1.7109375" style="4" customWidth="1"/>
    <col min="6682" max="6682" width="4.85546875" style="4" bestFit="1" customWidth="1"/>
    <col min="6683" max="6684" width="4.42578125" style="4" customWidth="1"/>
    <col min="6685" max="6685" width="8.85546875" style="4" customWidth="1"/>
    <col min="6686" max="6686" width="12" style="4" customWidth="1"/>
    <col min="6687" max="6689" width="6" style="4" customWidth="1"/>
    <col min="6690" max="6690" width="1.7109375" style="4" customWidth="1"/>
    <col min="6691" max="6691" width="6.140625" style="4" customWidth="1"/>
    <col min="6692" max="6693" width="5.140625" style="4" customWidth="1"/>
    <col min="6694" max="6694" width="1.7109375" style="4" customWidth="1"/>
    <col min="6695" max="6697" width="5" style="4" customWidth="1"/>
    <col min="6698" max="6698" width="1.7109375" style="4" customWidth="1"/>
    <col min="6699" max="6701" width="5" style="4" customWidth="1"/>
    <col min="6702" max="6702" width="1.7109375" style="4" customWidth="1"/>
    <col min="6703" max="6705" width="5" style="4" customWidth="1"/>
    <col min="6706" max="6706" width="1.7109375" style="4" customWidth="1"/>
    <col min="6707" max="6709" width="5.140625" style="4" customWidth="1"/>
    <col min="6710" max="6710" width="1.7109375" style="4" customWidth="1"/>
    <col min="6711" max="6712" width="5" style="4" customWidth="1"/>
    <col min="6713" max="6713" width="5.28515625" style="4" customWidth="1"/>
    <col min="6714" max="6912" width="11.42578125" style="4"/>
    <col min="6913" max="6913" width="16.140625" style="4" customWidth="1"/>
    <col min="6914" max="6914" width="6" style="4" customWidth="1"/>
    <col min="6915" max="6915" width="6" style="4" bestFit="1" customWidth="1"/>
    <col min="6916" max="6916" width="5.7109375" style="4" bestFit="1" customWidth="1"/>
    <col min="6917" max="6917" width="1.7109375" style="4" customWidth="1"/>
    <col min="6918" max="6918" width="6" style="4" bestFit="1" customWidth="1"/>
    <col min="6919" max="6920" width="5" style="4" customWidth="1"/>
    <col min="6921" max="6921" width="1.7109375" style="4" customWidth="1"/>
    <col min="6922" max="6924" width="5" style="4" customWidth="1"/>
    <col min="6925" max="6925" width="1.7109375" style="4" customWidth="1"/>
    <col min="6926" max="6928" width="5.140625" style="4" bestFit="1" customWidth="1"/>
    <col min="6929" max="6929" width="1.7109375" style="4" customWidth="1"/>
    <col min="6930" max="6932" width="5.140625" style="4" bestFit="1" customWidth="1"/>
    <col min="6933" max="6933" width="1.7109375" style="4" customWidth="1"/>
    <col min="6934" max="6936" width="5.140625" style="4" bestFit="1" customWidth="1"/>
    <col min="6937" max="6937" width="1.7109375" style="4" customWidth="1"/>
    <col min="6938" max="6938" width="4.85546875" style="4" bestFit="1" customWidth="1"/>
    <col min="6939" max="6940" width="4.42578125" style="4" customWidth="1"/>
    <col min="6941" max="6941" width="8.85546875" style="4" customWidth="1"/>
    <col min="6942" max="6942" width="12" style="4" customWidth="1"/>
    <col min="6943" max="6945" width="6" style="4" customWidth="1"/>
    <col min="6946" max="6946" width="1.7109375" style="4" customWidth="1"/>
    <col min="6947" max="6947" width="6.140625" style="4" customWidth="1"/>
    <col min="6948" max="6949" width="5.140625" style="4" customWidth="1"/>
    <col min="6950" max="6950" width="1.7109375" style="4" customWidth="1"/>
    <col min="6951" max="6953" width="5" style="4" customWidth="1"/>
    <col min="6954" max="6954" width="1.7109375" style="4" customWidth="1"/>
    <col min="6955" max="6957" width="5" style="4" customWidth="1"/>
    <col min="6958" max="6958" width="1.7109375" style="4" customWidth="1"/>
    <col min="6959" max="6961" width="5" style="4" customWidth="1"/>
    <col min="6962" max="6962" width="1.7109375" style="4" customWidth="1"/>
    <col min="6963" max="6965" width="5.140625" style="4" customWidth="1"/>
    <col min="6966" max="6966" width="1.7109375" style="4" customWidth="1"/>
    <col min="6967" max="6968" width="5" style="4" customWidth="1"/>
    <col min="6969" max="6969" width="5.28515625" style="4" customWidth="1"/>
    <col min="6970" max="7168" width="11.42578125" style="4"/>
    <col min="7169" max="7169" width="16.140625" style="4" customWidth="1"/>
    <col min="7170" max="7170" width="6" style="4" customWidth="1"/>
    <col min="7171" max="7171" width="6" style="4" bestFit="1" customWidth="1"/>
    <col min="7172" max="7172" width="5.7109375" style="4" bestFit="1" customWidth="1"/>
    <col min="7173" max="7173" width="1.7109375" style="4" customWidth="1"/>
    <col min="7174" max="7174" width="6" style="4" bestFit="1" customWidth="1"/>
    <col min="7175" max="7176" width="5" style="4" customWidth="1"/>
    <col min="7177" max="7177" width="1.7109375" style="4" customWidth="1"/>
    <col min="7178" max="7180" width="5" style="4" customWidth="1"/>
    <col min="7181" max="7181" width="1.7109375" style="4" customWidth="1"/>
    <col min="7182" max="7184" width="5.140625" style="4" bestFit="1" customWidth="1"/>
    <col min="7185" max="7185" width="1.7109375" style="4" customWidth="1"/>
    <col min="7186" max="7188" width="5.140625" style="4" bestFit="1" customWidth="1"/>
    <col min="7189" max="7189" width="1.7109375" style="4" customWidth="1"/>
    <col min="7190" max="7192" width="5.140625" style="4" bestFit="1" customWidth="1"/>
    <col min="7193" max="7193" width="1.7109375" style="4" customWidth="1"/>
    <col min="7194" max="7194" width="4.85546875" style="4" bestFit="1" customWidth="1"/>
    <col min="7195" max="7196" width="4.42578125" style="4" customWidth="1"/>
    <col min="7197" max="7197" width="8.85546875" style="4" customWidth="1"/>
    <col min="7198" max="7198" width="12" style="4" customWidth="1"/>
    <col min="7199" max="7201" width="6" style="4" customWidth="1"/>
    <col min="7202" max="7202" width="1.7109375" style="4" customWidth="1"/>
    <col min="7203" max="7203" width="6.140625" style="4" customWidth="1"/>
    <col min="7204" max="7205" width="5.140625" style="4" customWidth="1"/>
    <col min="7206" max="7206" width="1.7109375" style="4" customWidth="1"/>
    <col min="7207" max="7209" width="5" style="4" customWidth="1"/>
    <col min="7210" max="7210" width="1.7109375" style="4" customWidth="1"/>
    <col min="7211" max="7213" width="5" style="4" customWidth="1"/>
    <col min="7214" max="7214" width="1.7109375" style="4" customWidth="1"/>
    <col min="7215" max="7217" width="5" style="4" customWidth="1"/>
    <col min="7218" max="7218" width="1.7109375" style="4" customWidth="1"/>
    <col min="7219" max="7221" width="5.140625" style="4" customWidth="1"/>
    <col min="7222" max="7222" width="1.7109375" style="4" customWidth="1"/>
    <col min="7223" max="7224" width="5" style="4" customWidth="1"/>
    <col min="7225" max="7225" width="5.28515625" style="4" customWidth="1"/>
    <col min="7226" max="7424" width="11.42578125" style="4"/>
    <col min="7425" max="7425" width="16.140625" style="4" customWidth="1"/>
    <col min="7426" max="7426" width="6" style="4" customWidth="1"/>
    <col min="7427" max="7427" width="6" style="4" bestFit="1" customWidth="1"/>
    <col min="7428" max="7428" width="5.7109375" style="4" bestFit="1" customWidth="1"/>
    <col min="7429" max="7429" width="1.7109375" style="4" customWidth="1"/>
    <col min="7430" max="7430" width="6" style="4" bestFit="1" customWidth="1"/>
    <col min="7431" max="7432" width="5" style="4" customWidth="1"/>
    <col min="7433" max="7433" width="1.7109375" style="4" customWidth="1"/>
    <col min="7434" max="7436" width="5" style="4" customWidth="1"/>
    <col min="7437" max="7437" width="1.7109375" style="4" customWidth="1"/>
    <col min="7438" max="7440" width="5.140625" style="4" bestFit="1" customWidth="1"/>
    <col min="7441" max="7441" width="1.7109375" style="4" customWidth="1"/>
    <col min="7442" max="7444" width="5.140625" style="4" bestFit="1" customWidth="1"/>
    <col min="7445" max="7445" width="1.7109375" style="4" customWidth="1"/>
    <col min="7446" max="7448" width="5.140625" style="4" bestFit="1" customWidth="1"/>
    <col min="7449" max="7449" width="1.7109375" style="4" customWidth="1"/>
    <col min="7450" max="7450" width="4.85546875" style="4" bestFit="1" customWidth="1"/>
    <col min="7451" max="7452" width="4.42578125" style="4" customWidth="1"/>
    <col min="7453" max="7453" width="8.85546875" style="4" customWidth="1"/>
    <col min="7454" max="7454" width="12" style="4" customWidth="1"/>
    <col min="7455" max="7457" width="6" style="4" customWidth="1"/>
    <col min="7458" max="7458" width="1.7109375" style="4" customWidth="1"/>
    <col min="7459" max="7459" width="6.140625" style="4" customWidth="1"/>
    <col min="7460" max="7461" width="5.140625" style="4" customWidth="1"/>
    <col min="7462" max="7462" width="1.7109375" style="4" customWidth="1"/>
    <col min="7463" max="7465" width="5" style="4" customWidth="1"/>
    <col min="7466" max="7466" width="1.7109375" style="4" customWidth="1"/>
    <col min="7467" max="7469" width="5" style="4" customWidth="1"/>
    <col min="7470" max="7470" width="1.7109375" style="4" customWidth="1"/>
    <col min="7471" max="7473" width="5" style="4" customWidth="1"/>
    <col min="7474" max="7474" width="1.7109375" style="4" customWidth="1"/>
    <col min="7475" max="7477" width="5.140625" style="4" customWidth="1"/>
    <col min="7478" max="7478" width="1.7109375" style="4" customWidth="1"/>
    <col min="7479" max="7480" width="5" style="4" customWidth="1"/>
    <col min="7481" max="7481" width="5.28515625" style="4" customWidth="1"/>
    <col min="7482" max="7680" width="11.42578125" style="4"/>
    <col min="7681" max="7681" width="16.140625" style="4" customWidth="1"/>
    <col min="7682" max="7682" width="6" style="4" customWidth="1"/>
    <col min="7683" max="7683" width="6" style="4" bestFit="1" customWidth="1"/>
    <col min="7684" max="7684" width="5.7109375" style="4" bestFit="1" customWidth="1"/>
    <col min="7685" max="7685" width="1.7109375" style="4" customWidth="1"/>
    <col min="7686" max="7686" width="6" style="4" bestFit="1" customWidth="1"/>
    <col min="7687" max="7688" width="5" style="4" customWidth="1"/>
    <col min="7689" max="7689" width="1.7109375" style="4" customWidth="1"/>
    <col min="7690" max="7692" width="5" style="4" customWidth="1"/>
    <col min="7693" max="7693" width="1.7109375" style="4" customWidth="1"/>
    <col min="7694" max="7696" width="5.140625" style="4" bestFit="1" customWidth="1"/>
    <col min="7697" max="7697" width="1.7109375" style="4" customWidth="1"/>
    <col min="7698" max="7700" width="5.140625" style="4" bestFit="1" customWidth="1"/>
    <col min="7701" max="7701" width="1.7109375" style="4" customWidth="1"/>
    <col min="7702" max="7704" width="5.140625" style="4" bestFit="1" customWidth="1"/>
    <col min="7705" max="7705" width="1.7109375" style="4" customWidth="1"/>
    <col min="7706" max="7706" width="4.85546875" style="4" bestFit="1" customWidth="1"/>
    <col min="7707" max="7708" width="4.42578125" style="4" customWidth="1"/>
    <col min="7709" max="7709" width="8.85546875" style="4" customWidth="1"/>
    <col min="7710" max="7710" width="12" style="4" customWidth="1"/>
    <col min="7711" max="7713" width="6" style="4" customWidth="1"/>
    <col min="7714" max="7714" width="1.7109375" style="4" customWidth="1"/>
    <col min="7715" max="7715" width="6.140625" style="4" customWidth="1"/>
    <col min="7716" max="7717" width="5.140625" style="4" customWidth="1"/>
    <col min="7718" max="7718" width="1.7109375" style="4" customWidth="1"/>
    <col min="7719" max="7721" width="5" style="4" customWidth="1"/>
    <col min="7722" max="7722" width="1.7109375" style="4" customWidth="1"/>
    <col min="7723" max="7725" width="5" style="4" customWidth="1"/>
    <col min="7726" max="7726" width="1.7109375" style="4" customWidth="1"/>
    <col min="7727" max="7729" width="5" style="4" customWidth="1"/>
    <col min="7730" max="7730" width="1.7109375" style="4" customWidth="1"/>
    <col min="7731" max="7733" width="5.140625" style="4" customWidth="1"/>
    <col min="7734" max="7734" width="1.7109375" style="4" customWidth="1"/>
    <col min="7735" max="7736" width="5" style="4" customWidth="1"/>
    <col min="7737" max="7737" width="5.28515625" style="4" customWidth="1"/>
    <col min="7738" max="7936" width="11.42578125" style="4"/>
    <col min="7937" max="7937" width="16.140625" style="4" customWidth="1"/>
    <col min="7938" max="7938" width="6" style="4" customWidth="1"/>
    <col min="7939" max="7939" width="6" style="4" bestFit="1" customWidth="1"/>
    <col min="7940" max="7940" width="5.7109375" style="4" bestFit="1" customWidth="1"/>
    <col min="7941" max="7941" width="1.7109375" style="4" customWidth="1"/>
    <col min="7942" max="7942" width="6" style="4" bestFit="1" customWidth="1"/>
    <col min="7943" max="7944" width="5" style="4" customWidth="1"/>
    <col min="7945" max="7945" width="1.7109375" style="4" customWidth="1"/>
    <col min="7946" max="7948" width="5" style="4" customWidth="1"/>
    <col min="7949" max="7949" width="1.7109375" style="4" customWidth="1"/>
    <col min="7950" max="7952" width="5.140625" style="4" bestFit="1" customWidth="1"/>
    <col min="7953" max="7953" width="1.7109375" style="4" customWidth="1"/>
    <col min="7954" max="7956" width="5.140625" style="4" bestFit="1" customWidth="1"/>
    <col min="7957" max="7957" width="1.7109375" style="4" customWidth="1"/>
    <col min="7958" max="7960" width="5.140625" style="4" bestFit="1" customWidth="1"/>
    <col min="7961" max="7961" width="1.7109375" style="4" customWidth="1"/>
    <col min="7962" max="7962" width="4.85546875" style="4" bestFit="1" customWidth="1"/>
    <col min="7963" max="7964" width="4.42578125" style="4" customWidth="1"/>
    <col min="7965" max="7965" width="8.85546875" style="4" customWidth="1"/>
    <col min="7966" max="7966" width="12" style="4" customWidth="1"/>
    <col min="7967" max="7969" width="6" style="4" customWidth="1"/>
    <col min="7970" max="7970" width="1.7109375" style="4" customWidth="1"/>
    <col min="7971" max="7971" width="6.140625" style="4" customWidth="1"/>
    <col min="7972" max="7973" width="5.140625" style="4" customWidth="1"/>
    <col min="7974" max="7974" width="1.7109375" style="4" customWidth="1"/>
    <col min="7975" max="7977" width="5" style="4" customWidth="1"/>
    <col min="7978" max="7978" width="1.7109375" style="4" customWidth="1"/>
    <col min="7979" max="7981" width="5" style="4" customWidth="1"/>
    <col min="7982" max="7982" width="1.7109375" style="4" customWidth="1"/>
    <col min="7983" max="7985" width="5" style="4" customWidth="1"/>
    <col min="7986" max="7986" width="1.7109375" style="4" customWidth="1"/>
    <col min="7987" max="7989" width="5.140625" style="4" customWidth="1"/>
    <col min="7990" max="7990" width="1.7109375" style="4" customWidth="1"/>
    <col min="7991" max="7992" width="5" style="4" customWidth="1"/>
    <col min="7993" max="7993" width="5.28515625" style="4" customWidth="1"/>
    <col min="7994" max="8192" width="11.42578125" style="4"/>
    <col min="8193" max="8193" width="16.140625" style="4" customWidth="1"/>
    <col min="8194" max="8194" width="6" style="4" customWidth="1"/>
    <col min="8195" max="8195" width="6" style="4" bestFit="1" customWidth="1"/>
    <col min="8196" max="8196" width="5.7109375" style="4" bestFit="1" customWidth="1"/>
    <col min="8197" max="8197" width="1.7109375" style="4" customWidth="1"/>
    <col min="8198" max="8198" width="6" style="4" bestFit="1" customWidth="1"/>
    <col min="8199" max="8200" width="5" style="4" customWidth="1"/>
    <col min="8201" max="8201" width="1.7109375" style="4" customWidth="1"/>
    <col min="8202" max="8204" width="5" style="4" customWidth="1"/>
    <col min="8205" max="8205" width="1.7109375" style="4" customWidth="1"/>
    <col min="8206" max="8208" width="5.140625" style="4" bestFit="1" customWidth="1"/>
    <col min="8209" max="8209" width="1.7109375" style="4" customWidth="1"/>
    <col min="8210" max="8212" width="5.140625" style="4" bestFit="1" customWidth="1"/>
    <col min="8213" max="8213" width="1.7109375" style="4" customWidth="1"/>
    <col min="8214" max="8216" width="5.140625" style="4" bestFit="1" customWidth="1"/>
    <col min="8217" max="8217" width="1.7109375" style="4" customWidth="1"/>
    <col min="8218" max="8218" width="4.85546875" style="4" bestFit="1" customWidth="1"/>
    <col min="8219" max="8220" width="4.42578125" style="4" customWidth="1"/>
    <col min="8221" max="8221" width="8.85546875" style="4" customWidth="1"/>
    <col min="8222" max="8222" width="12" style="4" customWidth="1"/>
    <col min="8223" max="8225" width="6" style="4" customWidth="1"/>
    <col min="8226" max="8226" width="1.7109375" style="4" customWidth="1"/>
    <col min="8227" max="8227" width="6.140625" style="4" customWidth="1"/>
    <col min="8228" max="8229" width="5.140625" style="4" customWidth="1"/>
    <col min="8230" max="8230" width="1.7109375" style="4" customWidth="1"/>
    <col min="8231" max="8233" width="5" style="4" customWidth="1"/>
    <col min="8234" max="8234" width="1.7109375" style="4" customWidth="1"/>
    <col min="8235" max="8237" width="5" style="4" customWidth="1"/>
    <col min="8238" max="8238" width="1.7109375" style="4" customWidth="1"/>
    <col min="8239" max="8241" width="5" style="4" customWidth="1"/>
    <col min="8242" max="8242" width="1.7109375" style="4" customWidth="1"/>
    <col min="8243" max="8245" width="5.140625" style="4" customWidth="1"/>
    <col min="8246" max="8246" width="1.7109375" style="4" customWidth="1"/>
    <col min="8247" max="8248" width="5" style="4" customWidth="1"/>
    <col min="8249" max="8249" width="5.28515625" style="4" customWidth="1"/>
    <col min="8250" max="8448" width="11.42578125" style="4"/>
    <col min="8449" max="8449" width="16.140625" style="4" customWidth="1"/>
    <col min="8450" max="8450" width="6" style="4" customWidth="1"/>
    <col min="8451" max="8451" width="6" style="4" bestFit="1" customWidth="1"/>
    <col min="8452" max="8452" width="5.7109375" style="4" bestFit="1" customWidth="1"/>
    <col min="8453" max="8453" width="1.7109375" style="4" customWidth="1"/>
    <col min="8454" max="8454" width="6" style="4" bestFit="1" customWidth="1"/>
    <col min="8455" max="8456" width="5" style="4" customWidth="1"/>
    <col min="8457" max="8457" width="1.7109375" style="4" customWidth="1"/>
    <col min="8458" max="8460" width="5" style="4" customWidth="1"/>
    <col min="8461" max="8461" width="1.7109375" style="4" customWidth="1"/>
    <col min="8462" max="8464" width="5.140625" style="4" bestFit="1" customWidth="1"/>
    <col min="8465" max="8465" width="1.7109375" style="4" customWidth="1"/>
    <col min="8466" max="8468" width="5.140625" style="4" bestFit="1" customWidth="1"/>
    <col min="8469" max="8469" width="1.7109375" style="4" customWidth="1"/>
    <col min="8470" max="8472" width="5.140625" style="4" bestFit="1" customWidth="1"/>
    <col min="8473" max="8473" width="1.7109375" style="4" customWidth="1"/>
    <col min="8474" max="8474" width="4.85546875" style="4" bestFit="1" customWidth="1"/>
    <col min="8475" max="8476" width="4.42578125" style="4" customWidth="1"/>
    <col min="8477" max="8477" width="8.85546875" style="4" customWidth="1"/>
    <col min="8478" max="8478" width="12" style="4" customWidth="1"/>
    <col min="8479" max="8481" width="6" style="4" customWidth="1"/>
    <col min="8482" max="8482" width="1.7109375" style="4" customWidth="1"/>
    <col min="8483" max="8483" width="6.140625" style="4" customWidth="1"/>
    <col min="8484" max="8485" width="5.140625" style="4" customWidth="1"/>
    <col min="8486" max="8486" width="1.7109375" style="4" customWidth="1"/>
    <col min="8487" max="8489" width="5" style="4" customWidth="1"/>
    <col min="8490" max="8490" width="1.7109375" style="4" customWidth="1"/>
    <col min="8491" max="8493" width="5" style="4" customWidth="1"/>
    <col min="8494" max="8494" width="1.7109375" style="4" customWidth="1"/>
    <col min="8495" max="8497" width="5" style="4" customWidth="1"/>
    <col min="8498" max="8498" width="1.7109375" style="4" customWidth="1"/>
    <col min="8499" max="8501" width="5.140625" style="4" customWidth="1"/>
    <col min="8502" max="8502" width="1.7109375" style="4" customWidth="1"/>
    <col min="8503" max="8504" width="5" style="4" customWidth="1"/>
    <col min="8505" max="8505" width="5.28515625" style="4" customWidth="1"/>
    <col min="8506" max="8704" width="11.42578125" style="4"/>
    <col min="8705" max="8705" width="16.140625" style="4" customWidth="1"/>
    <col min="8706" max="8706" width="6" style="4" customWidth="1"/>
    <col min="8707" max="8707" width="6" style="4" bestFit="1" customWidth="1"/>
    <col min="8708" max="8708" width="5.7109375" style="4" bestFit="1" customWidth="1"/>
    <col min="8709" max="8709" width="1.7109375" style="4" customWidth="1"/>
    <col min="8710" max="8710" width="6" style="4" bestFit="1" customWidth="1"/>
    <col min="8711" max="8712" width="5" style="4" customWidth="1"/>
    <col min="8713" max="8713" width="1.7109375" style="4" customWidth="1"/>
    <col min="8714" max="8716" width="5" style="4" customWidth="1"/>
    <col min="8717" max="8717" width="1.7109375" style="4" customWidth="1"/>
    <col min="8718" max="8720" width="5.140625" style="4" bestFit="1" customWidth="1"/>
    <col min="8721" max="8721" width="1.7109375" style="4" customWidth="1"/>
    <col min="8722" max="8724" width="5.140625" style="4" bestFit="1" customWidth="1"/>
    <col min="8725" max="8725" width="1.7109375" style="4" customWidth="1"/>
    <col min="8726" max="8728" width="5.140625" style="4" bestFit="1" customWidth="1"/>
    <col min="8729" max="8729" width="1.7109375" style="4" customWidth="1"/>
    <col min="8730" max="8730" width="4.85546875" style="4" bestFit="1" customWidth="1"/>
    <col min="8731" max="8732" width="4.42578125" style="4" customWidth="1"/>
    <col min="8733" max="8733" width="8.85546875" style="4" customWidth="1"/>
    <col min="8734" max="8734" width="12" style="4" customWidth="1"/>
    <col min="8735" max="8737" width="6" style="4" customWidth="1"/>
    <col min="8738" max="8738" width="1.7109375" style="4" customWidth="1"/>
    <col min="8739" max="8739" width="6.140625" style="4" customWidth="1"/>
    <col min="8740" max="8741" width="5.140625" style="4" customWidth="1"/>
    <col min="8742" max="8742" width="1.7109375" style="4" customWidth="1"/>
    <col min="8743" max="8745" width="5" style="4" customWidth="1"/>
    <col min="8746" max="8746" width="1.7109375" style="4" customWidth="1"/>
    <col min="8747" max="8749" width="5" style="4" customWidth="1"/>
    <col min="8750" max="8750" width="1.7109375" style="4" customWidth="1"/>
    <col min="8751" max="8753" width="5" style="4" customWidth="1"/>
    <col min="8754" max="8754" width="1.7109375" style="4" customWidth="1"/>
    <col min="8755" max="8757" width="5.140625" style="4" customWidth="1"/>
    <col min="8758" max="8758" width="1.7109375" style="4" customWidth="1"/>
    <col min="8759" max="8760" width="5" style="4" customWidth="1"/>
    <col min="8761" max="8761" width="5.28515625" style="4" customWidth="1"/>
    <col min="8762" max="8960" width="11.42578125" style="4"/>
    <col min="8961" max="8961" width="16.140625" style="4" customWidth="1"/>
    <col min="8962" max="8962" width="6" style="4" customWidth="1"/>
    <col min="8963" max="8963" width="6" style="4" bestFit="1" customWidth="1"/>
    <col min="8964" max="8964" width="5.7109375" style="4" bestFit="1" customWidth="1"/>
    <col min="8965" max="8965" width="1.7109375" style="4" customWidth="1"/>
    <col min="8966" max="8966" width="6" style="4" bestFit="1" customWidth="1"/>
    <col min="8967" max="8968" width="5" style="4" customWidth="1"/>
    <col min="8969" max="8969" width="1.7109375" style="4" customWidth="1"/>
    <col min="8970" max="8972" width="5" style="4" customWidth="1"/>
    <col min="8973" max="8973" width="1.7109375" style="4" customWidth="1"/>
    <col min="8974" max="8976" width="5.140625" style="4" bestFit="1" customWidth="1"/>
    <col min="8977" max="8977" width="1.7109375" style="4" customWidth="1"/>
    <col min="8978" max="8980" width="5.140625" style="4" bestFit="1" customWidth="1"/>
    <col min="8981" max="8981" width="1.7109375" style="4" customWidth="1"/>
    <col min="8982" max="8984" width="5.140625" style="4" bestFit="1" customWidth="1"/>
    <col min="8985" max="8985" width="1.7109375" style="4" customWidth="1"/>
    <col min="8986" max="8986" width="4.85546875" style="4" bestFit="1" customWidth="1"/>
    <col min="8987" max="8988" width="4.42578125" style="4" customWidth="1"/>
    <col min="8989" max="8989" width="8.85546875" style="4" customWidth="1"/>
    <col min="8990" max="8990" width="12" style="4" customWidth="1"/>
    <col min="8991" max="8993" width="6" style="4" customWidth="1"/>
    <col min="8994" max="8994" width="1.7109375" style="4" customWidth="1"/>
    <col min="8995" max="8995" width="6.140625" style="4" customWidth="1"/>
    <col min="8996" max="8997" width="5.140625" style="4" customWidth="1"/>
    <col min="8998" max="8998" width="1.7109375" style="4" customWidth="1"/>
    <col min="8999" max="9001" width="5" style="4" customWidth="1"/>
    <col min="9002" max="9002" width="1.7109375" style="4" customWidth="1"/>
    <col min="9003" max="9005" width="5" style="4" customWidth="1"/>
    <col min="9006" max="9006" width="1.7109375" style="4" customWidth="1"/>
    <col min="9007" max="9009" width="5" style="4" customWidth="1"/>
    <col min="9010" max="9010" width="1.7109375" style="4" customWidth="1"/>
    <col min="9011" max="9013" width="5.140625" style="4" customWidth="1"/>
    <col min="9014" max="9014" width="1.7109375" style="4" customWidth="1"/>
    <col min="9015" max="9016" width="5" style="4" customWidth="1"/>
    <col min="9017" max="9017" width="5.28515625" style="4" customWidth="1"/>
    <col min="9018" max="9216" width="11.42578125" style="4"/>
    <col min="9217" max="9217" width="16.140625" style="4" customWidth="1"/>
    <col min="9218" max="9218" width="6" style="4" customWidth="1"/>
    <col min="9219" max="9219" width="6" style="4" bestFit="1" customWidth="1"/>
    <col min="9220" max="9220" width="5.7109375" style="4" bestFit="1" customWidth="1"/>
    <col min="9221" max="9221" width="1.7109375" style="4" customWidth="1"/>
    <col min="9222" max="9222" width="6" style="4" bestFit="1" customWidth="1"/>
    <col min="9223" max="9224" width="5" style="4" customWidth="1"/>
    <col min="9225" max="9225" width="1.7109375" style="4" customWidth="1"/>
    <col min="9226" max="9228" width="5" style="4" customWidth="1"/>
    <col min="9229" max="9229" width="1.7109375" style="4" customWidth="1"/>
    <col min="9230" max="9232" width="5.140625" style="4" bestFit="1" customWidth="1"/>
    <col min="9233" max="9233" width="1.7109375" style="4" customWidth="1"/>
    <col min="9234" max="9236" width="5.140625" style="4" bestFit="1" customWidth="1"/>
    <col min="9237" max="9237" width="1.7109375" style="4" customWidth="1"/>
    <col min="9238" max="9240" width="5.140625" style="4" bestFit="1" customWidth="1"/>
    <col min="9241" max="9241" width="1.7109375" style="4" customWidth="1"/>
    <col min="9242" max="9242" width="4.85546875" style="4" bestFit="1" customWidth="1"/>
    <col min="9243" max="9244" width="4.42578125" style="4" customWidth="1"/>
    <col min="9245" max="9245" width="8.85546875" style="4" customWidth="1"/>
    <col min="9246" max="9246" width="12" style="4" customWidth="1"/>
    <col min="9247" max="9249" width="6" style="4" customWidth="1"/>
    <col min="9250" max="9250" width="1.7109375" style="4" customWidth="1"/>
    <col min="9251" max="9251" width="6.140625" style="4" customWidth="1"/>
    <col min="9252" max="9253" width="5.140625" style="4" customWidth="1"/>
    <col min="9254" max="9254" width="1.7109375" style="4" customWidth="1"/>
    <col min="9255" max="9257" width="5" style="4" customWidth="1"/>
    <col min="9258" max="9258" width="1.7109375" style="4" customWidth="1"/>
    <col min="9259" max="9261" width="5" style="4" customWidth="1"/>
    <col min="9262" max="9262" width="1.7109375" style="4" customWidth="1"/>
    <col min="9263" max="9265" width="5" style="4" customWidth="1"/>
    <col min="9266" max="9266" width="1.7109375" style="4" customWidth="1"/>
    <col min="9267" max="9269" width="5.140625" style="4" customWidth="1"/>
    <col min="9270" max="9270" width="1.7109375" style="4" customWidth="1"/>
    <col min="9271" max="9272" width="5" style="4" customWidth="1"/>
    <col min="9273" max="9273" width="5.28515625" style="4" customWidth="1"/>
    <col min="9274" max="9472" width="11.42578125" style="4"/>
    <col min="9473" max="9473" width="16.140625" style="4" customWidth="1"/>
    <col min="9474" max="9474" width="6" style="4" customWidth="1"/>
    <col min="9475" max="9475" width="6" style="4" bestFit="1" customWidth="1"/>
    <col min="9476" max="9476" width="5.7109375" style="4" bestFit="1" customWidth="1"/>
    <col min="9477" max="9477" width="1.7109375" style="4" customWidth="1"/>
    <col min="9478" max="9478" width="6" style="4" bestFit="1" customWidth="1"/>
    <col min="9479" max="9480" width="5" style="4" customWidth="1"/>
    <col min="9481" max="9481" width="1.7109375" style="4" customWidth="1"/>
    <col min="9482" max="9484" width="5" style="4" customWidth="1"/>
    <col min="9485" max="9485" width="1.7109375" style="4" customWidth="1"/>
    <col min="9486" max="9488" width="5.140625" style="4" bestFit="1" customWidth="1"/>
    <col min="9489" max="9489" width="1.7109375" style="4" customWidth="1"/>
    <col min="9490" max="9492" width="5.140625" style="4" bestFit="1" customWidth="1"/>
    <col min="9493" max="9493" width="1.7109375" style="4" customWidth="1"/>
    <col min="9494" max="9496" width="5.140625" style="4" bestFit="1" customWidth="1"/>
    <col min="9497" max="9497" width="1.7109375" style="4" customWidth="1"/>
    <col min="9498" max="9498" width="4.85546875" style="4" bestFit="1" customWidth="1"/>
    <col min="9499" max="9500" width="4.42578125" style="4" customWidth="1"/>
    <col min="9501" max="9501" width="8.85546875" style="4" customWidth="1"/>
    <col min="9502" max="9502" width="12" style="4" customWidth="1"/>
    <col min="9503" max="9505" width="6" style="4" customWidth="1"/>
    <col min="9506" max="9506" width="1.7109375" style="4" customWidth="1"/>
    <col min="9507" max="9507" width="6.140625" style="4" customWidth="1"/>
    <col min="9508" max="9509" width="5.140625" style="4" customWidth="1"/>
    <col min="9510" max="9510" width="1.7109375" style="4" customWidth="1"/>
    <col min="9511" max="9513" width="5" style="4" customWidth="1"/>
    <col min="9514" max="9514" width="1.7109375" style="4" customWidth="1"/>
    <col min="9515" max="9517" width="5" style="4" customWidth="1"/>
    <col min="9518" max="9518" width="1.7109375" style="4" customWidth="1"/>
    <col min="9519" max="9521" width="5" style="4" customWidth="1"/>
    <col min="9522" max="9522" width="1.7109375" style="4" customWidth="1"/>
    <col min="9523" max="9525" width="5.140625" style="4" customWidth="1"/>
    <col min="9526" max="9526" width="1.7109375" style="4" customWidth="1"/>
    <col min="9527" max="9528" width="5" style="4" customWidth="1"/>
    <col min="9529" max="9529" width="5.28515625" style="4" customWidth="1"/>
    <col min="9530" max="9728" width="11.42578125" style="4"/>
    <col min="9729" max="9729" width="16.140625" style="4" customWidth="1"/>
    <col min="9730" max="9730" width="6" style="4" customWidth="1"/>
    <col min="9731" max="9731" width="6" style="4" bestFit="1" customWidth="1"/>
    <col min="9732" max="9732" width="5.7109375" style="4" bestFit="1" customWidth="1"/>
    <col min="9733" max="9733" width="1.7109375" style="4" customWidth="1"/>
    <col min="9734" max="9734" width="6" style="4" bestFit="1" customWidth="1"/>
    <col min="9735" max="9736" width="5" style="4" customWidth="1"/>
    <col min="9737" max="9737" width="1.7109375" style="4" customWidth="1"/>
    <col min="9738" max="9740" width="5" style="4" customWidth="1"/>
    <col min="9741" max="9741" width="1.7109375" style="4" customWidth="1"/>
    <col min="9742" max="9744" width="5.140625" style="4" bestFit="1" customWidth="1"/>
    <col min="9745" max="9745" width="1.7109375" style="4" customWidth="1"/>
    <col min="9746" max="9748" width="5.140625" style="4" bestFit="1" customWidth="1"/>
    <col min="9749" max="9749" width="1.7109375" style="4" customWidth="1"/>
    <col min="9750" max="9752" width="5.140625" style="4" bestFit="1" customWidth="1"/>
    <col min="9753" max="9753" width="1.7109375" style="4" customWidth="1"/>
    <col min="9754" max="9754" width="4.85546875" style="4" bestFit="1" customWidth="1"/>
    <col min="9755" max="9756" width="4.42578125" style="4" customWidth="1"/>
    <col min="9757" max="9757" width="8.85546875" style="4" customWidth="1"/>
    <col min="9758" max="9758" width="12" style="4" customWidth="1"/>
    <col min="9759" max="9761" width="6" style="4" customWidth="1"/>
    <col min="9762" max="9762" width="1.7109375" style="4" customWidth="1"/>
    <col min="9763" max="9763" width="6.140625" style="4" customWidth="1"/>
    <col min="9764" max="9765" width="5.140625" style="4" customWidth="1"/>
    <col min="9766" max="9766" width="1.7109375" style="4" customWidth="1"/>
    <col min="9767" max="9769" width="5" style="4" customWidth="1"/>
    <col min="9770" max="9770" width="1.7109375" style="4" customWidth="1"/>
    <col min="9771" max="9773" width="5" style="4" customWidth="1"/>
    <col min="9774" max="9774" width="1.7109375" style="4" customWidth="1"/>
    <col min="9775" max="9777" width="5" style="4" customWidth="1"/>
    <col min="9778" max="9778" width="1.7109375" style="4" customWidth="1"/>
    <col min="9779" max="9781" width="5.140625" style="4" customWidth="1"/>
    <col min="9782" max="9782" width="1.7109375" style="4" customWidth="1"/>
    <col min="9783" max="9784" width="5" style="4" customWidth="1"/>
    <col min="9785" max="9785" width="5.28515625" style="4" customWidth="1"/>
    <col min="9786" max="9984" width="11.42578125" style="4"/>
    <col min="9985" max="9985" width="16.140625" style="4" customWidth="1"/>
    <col min="9986" max="9986" width="6" style="4" customWidth="1"/>
    <col min="9987" max="9987" width="6" style="4" bestFit="1" customWidth="1"/>
    <col min="9988" max="9988" width="5.7109375" style="4" bestFit="1" customWidth="1"/>
    <col min="9989" max="9989" width="1.7109375" style="4" customWidth="1"/>
    <col min="9990" max="9990" width="6" style="4" bestFit="1" customWidth="1"/>
    <col min="9991" max="9992" width="5" style="4" customWidth="1"/>
    <col min="9993" max="9993" width="1.7109375" style="4" customWidth="1"/>
    <col min="9994" max="9996" width="5" style="4" customWidth="1"/>
    <col min="9997" max="9997" width="1.7109375" style="4" customWidth="1"/>
    <col min="9998" max="10000" width="5.140625" style="4" bestFit="1" customWidth="1"/>
    <col min="10001" max="10001" width="1.7109375" style="4" customWidth="1"/>
    <col min="10002" max="10004" width="5.140625" style="4" bestFit="1" customWidth="1"/>
    <col min="10005" max="10005" width="1.7109375" style="4" customWidth="1"/>
    <col min="10006" max="10008" width="5.140625" style="4" bestFit="1" customWidth="1"/>
    <col min="10009" max="10009" width="1.7109375" style="4" customWidth="1"/>
    <col min="10010" max="10010" width="4.85546875" style="4" bestFit="1" customWidth="1"/>
    <col min="10011" max="10012" width="4.42578125" style="4" customWidth="1"/>
    <col min="10013" max="10013" width="8.85546875" style="4" customWidth="1"/>
    <col min="10014" max="10014" width="12" style="4" customWidth="1"/>
    <col min="10015" max="10017" width="6" style="4" customWidth="1"/>
    <col min="10018" max="10018" width="1.7109375" style="4" customWidth="1"/>
    <col min="10019" max="10019" width="6.140625" style="4" customWidth="1"/>
    <col min="10020" max="10021" width="5.140625" style="4" customWidth="1"/>
    <col min="10022" max="10022" width="1.7109375" style="4" customWidth="1"/>
    <col min="10023" max="10025" width="5" style="4" customWidth="1"/>
    <col min="10026" max="10026" width="1.7109375" style="4" customWidth="1"/>
    <col min="10027" max="10029" width="5" style="4" customWidth="1"/>
    <col min="10030" max="10030" width="1.7109375" style="4" customWidth="1"/>
    <col min="10031" max="10033" width="5" style="4" customWidth="1"/>
    <col min="10034" max="10034" width="1.7109375" style="4" customWidth="1"/>
    <col min="10035" max="10037" width="5.140625" style="4" customWidth="1"/>
    <col min="10038" max="10038" width="1.7109375" style="4" customWidth="1"/>
    <col min="10039" max="10040" width="5" style="4" customWidth="1"/>
    <col min="10041" max="10041" width="5.28515625" style="4" customWidth="1"/>
    <col min="10042" max="10240" width="11.42578125" style="4"/>
    <col min="10241" max="10241" width="16.140625" style="4" customWidth="1"/>
    <col min="10242" max="10242" width="6" style="4" customWidth="1"/>
    <col min="10243" max="10243" width="6" style="4" bestFit="1" customWidth="1"/>
    <col min="10244" max="10244" width="5.7109375" style="4" bestFit="1" customWidth="1"/>
    <col min="10245" max="10245" width="1.7109375" style="4" customWidth="1"/>
    <col min="10246" max="10246" width="6" style="4" bestFit="1" customWidth="1"/>
    <col min="10247" max="10248" width="5" style="4" customWidth="1"/>
    <col min="10249" max="10249" width="1.7109375" style="4" customWidth="1"/>
    <col min="10250" max="10252" width="5" style="4" customWidth="1"/>
    <col min="10253" max="10253" width="1.7109375" style="4" customWidth="1"/>
    <col min="10254" max="10256" width="5.140625" style="4" bestFit="1" customWidth="1"/>
    <col min="10257" max="10257" width="1.7109375" style="4" customWidth="1"/>
    <col min="10258" max="10260" width="5.140625" style="4" bestFit="1" customWidth="1"/>
    <col min="10261" max="10261" width="1.7109375" style="4" customWidth="1"/>
    <col min="10262" max="10264" width="5.140625" style="4" bestFit="1" customWidth="1"/>
    <col min="10265" max="10265" width="1.7109375" style="4" customWidth="1"/>
    <col min="10266" max="10266" width="4.85546875" style="4" bestFit="1" customWidth="1"/>
    <col min="10267" max="10268" width="4.42578125" style="4" customWidth="1"/>
    <col min="10269" max="10269" width="8.85546875" style="4" customWidth="1"/>
    <col min="10270" max="10270" width="12" style="4" customWidth="1"/>
    <col min="10271" max="10273" width="6" style="4" customWidth="1"/>
    <col min="10274" max="10274" width="1.7109375" style="4" customWidth="1"/>
    <col min="10275" max="10275" width="6.140625" style="4" customWidth="1"/>
    <col min="10276" max="10277" width="5.140625" style="4" customWidth="1"/>
    <col min="10278" max="10278" width="1.7109375" style="4" customWidth="1"/>
    <col min="10279" max="10281" width="5" style="4" customWidth="1"/>
    <col min="10282" max="10282" width="1.7109375" style="4" customWidth="1"/>
    <col min="10283" max="10285" width="5" style="4" customWidth="1"/>
    <col min="10286" max="10286" width="1.7109375" style="4" customWidth="1"/>
    <col min="10287" max="10289" width="5" style="4" customWidth="1"/>
    <col min="10290" max="10290" width="1.7109375" style="4" customWidth="1"/>
    <col min="10291" max="10293" width="5.140625" style="4" customWidth="1"/>
    <col min="10294" max="10294" width="1.7109375" style="4" customWidth="1"/>
    <col min="10295" max="10296" width="5" style="4" customWidth="1"/>
    <col min="10297" max="10297" width="5.28515625" style="4" customWidth="1"/>
    <col min="10298" max="10496" width="11.42578125" style="4"/>
    <col min="10497" max="10497" width="16.140625" style="4" customWidth="1"/>
    <col min="10498" max="10498" width="6" style="4" customWidth="1"/>
    <col min="10499" max="10499" width="6" style="4" bestFit="1" customWidth="1"/>
    <col min="10500" max="10500" width="5.7109375" style="4" bestFit="1" customWidth="1"/>
    <col min="10501" max="10501" width="1.7109375" style="4" customWidth="1"/>
    <col min="10502" max="10502" width="6" style="4" bestFit="1" customWidth="1"/>
    <col min="10503" max="10504" width="5" style="4" customWidth="1"/>
    <col min="10505" max="10505" width="1.7109375" style="4" customWidth="1"/>
    <col min="10506" max="10508" width="5" style="4" customWidth="1"/>
    <col min="10509" max="10509" width="1.7109375" style="4" customWidth="1"/>
    <col min="10510" max="10512" width="5.140625" style="4" bestFit="1" customWidth="1"/>
    <col min="10513" max="10513" width="1.7109375" style="4" customWidth="1"/>
    <col min="10514" max="10516" width="5.140625" style="4" bestFit="1" customWidth="1"/>
    <col min="10517" max="10517" width="1.7109375" style="4" customWidth="1"/>
    <col min="10518" max="10520" width="5.140625" style="4" bestFit="1" customWidth="1"/>
    <col min="10521" max="10521" width="1.7109375" style="4" customWidth="1"/>
    <col min="10522" max="10522" width="4.85546875" style="4" bestFit="1" customWidth="1"/>
    <col min="10523" max="10524" width="4.42578125" style="4" customWidth="1"/>
    <col min="10525" max="10525" width="8.85546875" style="4" customWidth="1"/>
    <col min="10526" max="10526" width="12" style="4" customWidth="1"/>
    <col min="10527" max="10529" width="6" style="4" customWidth="1"/>
    <col min="10530" max="10530" width="1.7109375" style="4" customWidth="1"/>
    <col min="10531" max="10531" width="6.140625" style="4" customWidth="1"/>
    <col min="10532" max="10533" width="5.140625" style="4" customWidth="1"/>
    <col min="10534" max="10534" width="1.7109375" style="4" customWidth="1"/>
    <col min="10535" max="10537" width="5" style="4" customWidth="1"/>
    <col min="10538" max="10538" width="1.7109375" style="4" customWidth="1"/>
    <col min="10539" max="10541" width="5" style="4" customWidth="1"/>
    <col min="10542" max="10542" width="1.7109375" style="4" customWidth="1"/>
    <col min="10543" max="10545" width="5" style="4" customWidth="1"/>
    <col min="10546" max="10546" width="1.7109375" style="4" customWidth="1"/>
    <col min="10547" max="10549" width="5.140625" style="4" customWidth="1"/>
    <col min="10550" max="10550" width="1.7109375" style="4" customWidth="1"/>
    <col min="10551" max="10552" width="5" style="4" customWidth="1"/>
    <col min="10553" max="10553" width="5.28515625" style="4" customWidth="1"/>
    <col min="10554" max="10752" width="11.42578125" style="4"/>
    <col min="10753" max="10753" width="16.140625" style="4" customWidth="1"/>
    <col min="10754" max="10754" width="6" style="4" customWidth="1"/>
    <col min="10755" max="10755" width="6" style="4" bestFit="1" customWidth="1"/>
    <col min="10756" max="10756" width="5.7109375" style="4" bestFit="1" customWidth="1"/>
    <col min="10757" max="10757" width="1.7109375" style="4" customWidth="1"/>
    <col min="10758" max="10758" width="6" style="4" bestFit="1" customWidth="1"/>
    <col min="10759" max="10760" width="5" style="4" customWidth="1"/>
    <col min="10761" max="10761" width="1.7109375" style="4" customWidth="1"/>
    <col min="10762" max="10764" width="5" style="4" customWidth="1"/>
    <col min="10765" max="10765" width="1.7109375" style="4" customWidth="1"/>
    <col min="10766" max="10768" width="5.140625" style="4" bestFit="1" customWidth="1"/>
    <col min="10769" max="10769" width="1.7109375" style="4" customWidth="1"/>
    <col min="10770" max="10772" width="5.140625" style="4" bestFit="1" customWidth="1"/>
    <col min="10773" max="10773" width="1.7109375" style="4" customWidth="1"/>
    <col min="10774" max="10776" width="5.140625" style="4" bestFit="1" customWidth="1"/>
    <col min="10777" max="10777" width="1.7109375" style="4" customWidth="1"/>
    <col min="10778" max="10778" width="4.85546875" style="4" bestFit="1" customWidth="1"/>
    <col min="10779" max="10780" width="4.42578125" style="4" customWidth="1"/>
    <col min="10781" max="10781" width="8.85546875" style="4" customWidth="1"/>
    <col min="10782" max="10782" width="12" style="4" customWidth="1"/>
    <col min="10783" max="10785" width="6" style="4" customWidth="1"/>
    <col min="10786" max="10786" width="1.7109375" style="4" customWidth="1"/>
    <col min="10787" max="10787" width="6.140625" style="4" customWidth="1"/>
    <col min="10788" max="10789" width="5.140625" style="4" customWidth="1"/>
    <col min="10790" max="10790" width="1.7109375" style="4" customWidth="1"/>
    <col min="10791" max="10793" width="5" style="4" customWidth="1"/>
    <col min="10794" max="10794" width="1.7109375" style="4" customWidth="1"/>
    <col min="10795" max="10797" width="5" style="4" customWidth="1"/>
    <col min="10798" max="10798" width="1.7109375" style="4" customWidth="1"/>
    <col min="10799" max="10801" width="5" style="4" customWidth="1"/>
    <col min="10802" max="10802" width="1.7109375" style="4" customWidth="1"/>
    <col min="10803" max="10805" width="5.140625" style="4" customWidth="1"/>
    <col min="10806" max="10806" width="1.7109375" style="4" customWidth="1"/>
    <col min="10807" max="10808" width="5" style="4" customWidth="1"/>
    <col min="10809" max="10809" width="5.28515625" style="4" customWidth="1"/>
    <col min="10810" max="11008" width="11.42578125" style="4"/>
    <col min="11009" max="11009" width="16.140625" style="4" customWidth="1"/>
    <col min="11010" max="11010" width="6" style="4" customWidth="1"/>
    <col min="11011" max="11011" width="6" style="4" bestFit="1" customWidth="1"/>
    <col min="11012" max="11012" width="5.7109375" style="4" bestFit="1" customWidth="1"/>
    <col min="11013" max="11013" width="1.7109375" style="4" customWidth="1"/>
    <col min="11014" max="11014" width="6" style="4" bestFit="1" customWidth="1"/>
    <col min="11015" max="11016" width="5" style="4" customWidth="1"/>
    <col min="11017" max="11017" width="1.7109375" style="4" customWidth="1"/>
    <col min="11018" max="11020" width="5" style="4" customWidth="1"/>
    <col min="11021" max="11021" width="1.7109375" style="4" customWidth="1"/>
    <col min="11022" max="11024" width="5.140625" style="4" bestFit="1" customWidth="1"/>
    <col min="11025" max="11025" width="1.7109375" style="4" customWidth="1"/>
    <col min="11026" max="11028" width="5.140625" style="4" bestFit="1" customWidth="1"/>
    <col min="11029" max="11029" width="1.7109375" style="4" customWidth="1"/>
    <col min="11030" max="11032" width="5.140625" style="4" bestFit="1" customWidth="1"/>
    <col min="11033" max="11033" width="1.7109375" style="4" customWidth="1"/>
    <col min="11034" max="11034" width="4.85546875" style="4" bestFit="1" customWidth="1"/>
    <col min="11035" max="11036" width="4.42578125" style="4" customWidth="1"/>
    <col min="11037" max="11037" width="8.85546875" style="4" customWidth="1"/>
    <col min="11038" max="11038" width="12" style="4" customWidth="1"/>
    <col min="11039" max="11041" width="6" style="4" customWidth="1"/>
    <col min="11042" max="11042" width="1.7109375" style="4" customWidth="1"/>
    <col min="11043" max="11043" width="6.140625" style="4" customWidth="1"/>
    <col min="11044" max="11045" width="5.140625" style="4" customWidth="1"/>
    <col min="11046" max="11046" width="1.7109375" style="4" customWidth="1"/>
    <col min="11047" max="11049" width="5" style="4" customWidth="1"/>
    <col min="11050" max="11050" width="1.7109375" style="4" customWidth="1"/>
    <col min="11051" max="11053" width="5" style="4" customWidth="1"/>
    <col min="11054" max="11054" width="1.7109375" style="4" customWidth="1"/>
    <col min="11055" max="11057" width="5" style="4" customWidth="1"/>
    <col min="11058" max="11058" width="1.7109375" style="4" customWidth="1"/>
    <col min="11059" max="11061" width="5.140625" style="4" customWidth="1"/>
    <col min="11062" max="11062" width="1.7109375" style="4" customWidth="1"/>
    <col min="11063" max="11064" width="5" style="4" customWidth="1"/>
    <col min="11065" max="11065" width="5.28515625" style="4" customWidth="1"/>
    <col min="11066" max="11264" width="11.42578125" style="4"/>
    <col min="11265" max="11265" width="16.140625" style="4" customWidth="1"/>
    <col min="11266" max="11266" width="6" style="4" customWidth="1"/>
    <col min="11267" max="11267" width="6" style="4" bestFit="1" customWidth="1"/>
    <col min="11268" max="11268" width="5.7109375" style="4" bestFit="1" customWidth="1"/>
    <col min="11269" max="11269" width="1.7109375" style="4" customWidth="1"/>
    <col min="11270" max="11270" width="6" style="4" bestFit="1" customWidth="1"/>
    <col min="11271" max="11272" width="5" style="4" customWidth="1"/>
    <col min="11273" max="11273" width="1.7109375" style="4" customWidth="1"/>
    <col min="11274" max="11276" width="5" style="4" customWidth="1"/>
    <col min="11277" max="11277" width="1.7109375" style="4" customWidth="1"/>
    <col min="11278" max="11280" width="5.140625" style="4" bestFit="1" customWidth="1"/>
    <col min="11281" max="11281" width="1.7109375" style="4" customWidth="1"/>
    <col min="11282" max="11284" width="5.140625" style="4" bestFit="1" customWidth="1"/>
    <col min="11285" max="11285" width="1.7109375" style="4" customWidth="1"/>
    <col min="11286" max="11288" width="5.140625" style="4" bestFit="1" customWidth="1"/>
    <col min="11289" max="11289" width="1.7109375" style="4" customWidth="1"/>
    <col min="11290" max="11290" width="4.85546875" style="4" bestFit="1" customWidth="1"/>
    <col min="11291" max="11292" width="4.42578125" style="4" customWidth="1"/>
    <col min="11293" max="11293" width="8.85546875" style="4" customWidth="1"/>
    <col min="11294" max="11294" width="12" style="4" customWidth="1"/>
    <col min="11295" max="11297" width="6" style="4" customWidth="1"/>
    <col min="11298" max="11298" width="1.7109375" style="4" customWidth="1"/>
    <col min="11299" max="11299" width="6.140625" style="4" customWidth="1"/>
    <col min="11300" max="11301" width="5.140625" style="4" customWidth="1"/>
    <col min="11302" max="11302" width="1.7109375" style="4" customWidth="1"/>
    <col min="11303" max="11305" width="5" style="4" customWidth="1"/>
    <col min="11306" max="11306" width="1.7109375" style="4" customWidth="1"/>
    <col min="11307" max="11309" width="5" style="4" customWidth="1"/>
    <col min="11310" max="11310" width="1.7109375" style="4" customWidth="1"/>
    <col min="11311" max="11313" width="5" style="4" customWidth="1"/>
    <col min="11314" max="11314" width="1.7109375" style="4" customWidth="1"/>
    <col min="11315" max="11317" width="5.140625" style="4" customWidth="1"/>
    <col min="11318" max="11318" width="1.7109375" style="4" customWidth="1"/>
    <col min="11319" max="11320" width="5" style="4" customWidth="1"/>
    <col min="11321" max="11321" width="5.28515625" style="4" customWidth="1"/>
    <col min="11322" max="11520" width="11.42578125" style="4"/>
    <col min="11521" max="11521" width="16.140625" style="4" customWidth="1"/>
    <col min="11522" max="11522" width="6" style="4" customWidth="1"/>
    <col min="11523" max="11523" width="6" style="4" bestFit="1" customWidth="1"/>
    <col min="11524" max="11524" width="5.7109375" style="4" bestFit="1" customWidth="1"/>
    <col min="11525" max="11525" width="1.7109375" style="4" customWidth="1"/>
    <col min="11526" max="11526" width="6" style="4" bestFit="1" customWidth="1"/>
    <col min="11527" max="11528" width="5" style="4" customWidth="1"/>
    <col min="11529" max="11529" width="1.7109375" style="4" customWidth="1"/>
    <col min="11530" max="11532" width="5" style="4" customWidth="1"/>
    <col min="11533" max="11533" width="1.7109375" style="4" customWidth="1"/>
    <col min="11534" max="11536" width="5.140625" style="4" bestFit="1" customWidth="1"/>
    <col min="11537" max="11537" width="1.7109375" style="4" customWidth="1"/>
    <col min="11538" max="11540" width="5.140625" style="4" bestFit="1" customWidth="1"/>
    <col min="11541" max="11541" width="1.7109375" style="4" customWidth="1"/>
    <col min="11542" max="11544" width="5.140625" style="4" bestFit="1" customWidth="1"/>
    <col min="11545" max="11545" width="1.7109375" style="4" customWidth="1"/>
    <col min="11546" max="11546" width="4.85546875" style="4" bestFit="1" customWidth="1"/>
    <col min="11547" max="11548" width="4.42578125" style="4" customWidth="1"/>
    <col min="11549" max="11549" width="8.85546875" style="4" customWidth="1"/>
    <col min="11550" max="11550" width="12" style="4" customWidth="1"/>
    <col min="11551" max="11553" width="6" style="4" customWidth="1"/>
    <col min="11554" max="11554" width="1.7109375" style="4" customWidth="1"/>
    <col min="11555" max="11555" width="6.140625" style="4" customWidth="1"/>
    <col min="11556" max="11557" width="5.140625" style="4" customWidth="1"/>
    <col min="11558" max="11558" width="1.7109375" style="4" customWidth="1"/>
    <col min="11559" max="11561" width="5" style="4" customWidth="1"/>
    <col min="11562" max="11562" width="1.7109375" style="4" customWidth="1"/>
    <col min="11563" max="11565" width="5" style="4" customWidth="1"/>
    <col min="11566" max="11566" width="1.7109375" style="4" customWidth="1"/>
    <col min="11567" max="11569" width="5" style="4" customWidth="1"/>
    <col min="11570" max="11570" width="1.7109375" style="4" customWidth="1"/>
    <col min="11571" max="11573" width="5.140625" style="4" customWidth="1"/>
    <col min="11574" max="11574" width="1.7109375" style="4" customWidth="1"/>
    <col min="11575" max="11576" width="5" style="4" customWidth="1"/>
    <col min="11577" max="11577" width="5.28515625" style="4" customWidth="1"/>
    <col min="11578" max="11776" width="11.42578125" style="4"/>
    <col min="11777" max="11777" width="16.140625" style="4" customWidth="1"/>
    <col min="11778" max="11778" width="6" style="4" customWidth="1"/>
    <col min="11779" max="11779" width="6" style="4" bestFit="1" customWidth="1"/>
    <col min="11780" max="11780" width="5.7109375" style="4" bestFit="1" customWidth="1"/>
    <col min="11781" max="11781" width="1.7109375" style="4" customWidth="1"/>
    <col min="11782" max="11782" width="6" style="4" bestFit="1" customWidth="1"/>
    <col min="11783" max="11784" width="5" style="4" customWidth="1"/>
    <col min="11785" max="11785" width="1.7109375" style="4" customWidth="1"/>
    <col min="11786" max="11788" width="5" style="4" customWidth="1"/>
    <col min="11789" max="11789" width="1.7109375" style="4" customWidth="1"/>
    <col min="11790" max="11792" width="5.140625" style="4" bestFit="1" customWidth="1"/>
    <col min="11793" max="11793" width="1.7109375" style="4" customWidth="1"/>
    <col min="11794" max="11796" width="5.140625" style="4" bestFit="1" customWidth="1"/>
    <col min="11797" max="11797" width="1.7109375" style="4" customWidth="1"/>
    <col min="11798" max="11800" width="5.140625" style="4" bestFit="1" customWidth="1"/>
    <col min="11801" max="11801" width="1.7109375" style="4" customWidth="1"/>
    <col min="11802" max="11802" width="4.85546875" style="4" bestFit="1" customWidth="1"/>
    <col min="11803" max="11804" width="4.42578125" style="4" customWidth="1"/>
    <col min="11805" max="11805" width="8.85546875" style="4" customWidth="1"/>
    <col min="11806" max="11806" width="12" style="4" customWidth="1"/>
    <col min="11807" max="11809" width="6" style="4" customWidth="1"/>
    <col min="11810" max="11810" width="1.7109375" style="4" customWidth="1"/>
    <col min="11811" max="11811" width="6.140625" style="4" customWidth="1"/>
    <col min="11812" max="11813" width="5.140625" style="4" customWidth="1"/>
    <col min="11814" max="11814" width="1.7109375" style="4" customWidth="1"/>
    <col min="11815" max="11817" width="5" style="4" customWidth="1"/>
    <col min="11818" max="11818" width="1.7109375" style="4" customWidth="1"/>
    <col min="11819" max="11821" width="5" style="4" customWidth="1"/>
    <col min="11822" max="11822" width="1.7109375" style="4" customWidth="1"/>
    <col min="11823" max="11825" width="5" style="4" customWidth="1"/>
    <col min="11826" max="11826" width="1.7109375" style="4" customWidth="1"/>
    <col min="11827" max="11829" width="5.140625" style="4" customWidth="1"/>
    <col min="11830" max="11830" width="1.7109375" style="4" customWidth="1"/>
    <col min="11831" max="11832" width="5" style="4" customWidth="1"/>
    <col min="11833" max="11833" width="5.28515625" style="4" customWidth="1"/>
    <col min="11834" max="12032" width="11.42578125" style="4"/>
    <col min="12033" max="12033" width="16.140625" style="4" customWidth="1"/>
    <col min="12034" max="12034" width="6" style="4" customWidth="1"/>
    <col min="12035" max="12035" width="6" style="4" bestFit="1" customWidth="1"/>
    <col min="12036" max="12036" width="5.7109375" style="4" bestFit="1" customWidth="1"/>
    <col min="12037" max="12037" width="1.7109375" style="4" customWidth="1"/>
    <col min="12038" max="12038" width="6" style="4" bestFit="1" customWidth="1"/>
    <col min="12039" max="12040" width="5" style="4" customWidth="1"/>
    <col min="12041" max="12041" width="1.7109375" style="4" customWidth="1"/>
    <col min="12042" max="12044" width="5" style="4" customWidth="1"/>
    <col min="12045" max="12045" width="1.7109375" style="4" customWidth="1"/>
    <col min="12046" max="12048" width="5.140625" style="4" bestFit="1" customWidth="1"/>
    <col min="12049" max="12049" width="1.7109375" style="4" customWidth="1"/>
    <col min="12050" max="12052" width="5.140625" style="4" bestFit="1" customWidth="1"/>
    <col min="12053" max="12053" width="1.7109375" style="4" customWidth="1"/>
    <col min="12054" max="12056" width="5.140625" style="4" bestFit="1" customWidth="1"/>
    <col min="12057" max="12057" width="1.7109375" style="4" customWidth="1"/>
    <col min="12058" max="12058" width="4.85546875" style="4" bestFit="1" customWidth="1"/>
    <col min="12059" max="12060" width="4.42578125" style="4" customWidth="1"/>
    <col min="12061" max="12061" width="8.85546875" style="4" customWidth="1"/>
    <col min="12062" max="12062" width="12" style="4" customWidth="1"/>
    <col min="12063" max="12065" width="6" style="4" customWidth="1"/>
    <col min="12066" max="12066" width="1.7109375" style="4" customWidth="1"/>
    <col min="12067" max="12067" width="6.140625" style="4" customWidth="1"/>
    <col min="12068" max="12069" width="5.140625" style="4" customWidth="1"/>
    <col min="12070" max="12070" width="1.7109375" style="4" customWidth="1"/>
    <col min="12071" max="12073" width="5" style="4" customWidth="1"/>
    <col min="12074" max="12074" width="1.7109375" style="4" customWidth="1"/>
    <col min="12075" max="12077" width="5" style="4" customWidth="1"/>
    <col min="12078" max="12078" width="1.7109375" style="4" customWidth="1"/>
    <col min="12079" max="12081" width="5" style="4" customWidth="1"/>
    <col min="12082" max="12082" width="1.7109375" style="4" customWidth="1"/>
    <col min="12083" max="12085" width="5.140625" style="4" customWidth="1"/>
    <col min="12086" max="12086" width="1.7109375" style="4" customWidth="1"/>
    <col min="12087" max="12088" width="5" style="4" customWidth="1"/>
    <col min="12089" max="12089" width="5.28515625" style="4" customWidth="1"/>
    <col min="12090" max="12288" width="11.42578125" style="4"/>
    <col min="12289" max="12289" width="16.140625" style="4" customWidth="1"/>
    <col min="12290" max="12290" width="6" style="4" customWidth="1"/>
    <col min="12291" max="12291" width="6" style="4" bestFit="1" customWidth="1"/>
    <col min="12292" max="12292" width="5.7109375" style="4" bestFit="1" customWidth="1"/>
    <col min="12293" max="12293" width="1.7109375" style="4" customWidth="1"/>
    <col min="12294" max="12294" width="6" style="4" bestFit="1" customWidth="1"/>
    <col min="12295" max="12296" width="5" style="4" customWidth="1"/>
    <col min="12297" max="12297" width="1.7109375" style="4" customWidth="1"/>
    <col min="12298" max="12300" width="5" style="4" customWidth="1"/>
    <col min="12301" max="12301" width="1.7109375" style="4" customWidth="1"/>
    <col min="12302" max="12304" width="5.140625" style="4" bestFit="1" customWidth="1"/>
    <col min="12305" max="12305" width="1.7109375" style="4" customWidth="1"/>
    <col min="12306" max="12308" width="5.140625" style="4" bestFit="1" customWidth="1"/>
    <col min="12309" max="12309" width="1.7109375" style="4" customWidth="1"/>
    <col min="12310" max="12312" width="5.140625" style="4" bestFit="1" customWidth="1"/>
    <col min="12313" max="12313" width="1.7109375" style="4" customWidth="1"/>
    <col min="12314" max="12314" width="4.85546875" style="4" bestFit="1" customWidth="1"/>
    <col min="12315" max="12316" width="4.42578125" style="4" customWidth="1"/>
    <col min="12317" max="12317" width="8.85546875" style="4" customWidth="1"/>
    <col min="12318" max="12318" width="12" style="4" customWidth="1"/>
    <col min="12319" max="12321" width="6" style="4" customWidth="1"/>
    <col min="12322" max="12322" width="1.7109375" style="4" customWidth="1"/>
    <col min="12323" max="12323" width="6.140625" style="4" customWidth="1"/>
    <col min="12324" max="12325" width="5.140625" style="4" customWidth="1"/>
    <col min="12326" max="12326" width="1.7109375" style="4" customWidth="1"/>
    <col min="12327" max="12329" width="5" style="4" customWidth="1"/>
    <col min="12330" max="12330" width="1.7109375" style="4" customWidth="1"/>
    <col min="12331" max="12333" width="5" style="4" customWidth="1"/>
    <col min="12334" max="12334" width="1.7109375" style="4" customWidth="1"/>
    <col min="12335" max="12337" width="5" style="4" customWidth="1"/>
    <col min="12338" max="12338" width="1.7109375" style="4" customWidth="1"/>
    <col min="12339" max="12341" width="5.140625" style="4" customWidth="1"/>
    <col min="12342" max="12342" width="1.7109375" style="4" customWidth="1"/>
    <col min="12343" max="12344" width="5" style="4" customWidth="1"/>
    <col min="12345" max="12345" width="5.28515625" style="4" customWidth="1"/>
    <col min="12346" max="12544" width="11.42578125" style="4"/>
    <col min="12545" max="12545" width="16.140625" style="4" customWidth="1"/>
    <col min="12546" max="12546" width="6" style="4" customWidth="1"/>
    <col min="12547" max="12547" width="6" style="4" bestFit="1" customWidth="1"/>
    <col min="12548" max="12548" width="5.7109375" style="4" bestFit="1" customWidth="1"/>
    <col min="12549" max="12549" width="1.7109375" style="4" customWidth="1"/>
    <col min="12550" max="12550" width="6" style="4" bestFit="1" customWidth="1"/>
    <col min="12551" max="12552" width="5" style="4" customWidth="1"/>
    <col min="12553" max="12553" width="1.7109375" style="4" customWidth="1"/>
    <col min="12554" max="12556" width="5" style="4" customWidth="1"/>
    <col min="12557" max="12557" width="1.7109375" style="4" customWidth="1"/>
    <col min="12558" max="12560" width="5.140625" style="4" bestFit="1" customWidth="1"/>
    <col min="12561" max="12561" width="1.7109375" style="4" customWidth="1"/>
    <col min="12562" max="12564" width="5.140625" style="4" bestFit="1" customWidth="1"/>
    <col min="12565" max="12565" width="1.7109375" style="4" customWidth="1"/>
    <col min="12566" max="12568" width="5.140625" style="4" bestFit="1" customWidth="1"/>
    <col min="12569" max="12569" width="1.7109375" style="4" customWidth="1"/>
    <col min="12570" max="12570" width="4.85546875" style="4" bestFit="1" customWidth="1"/>
    <col min="12571" max="12572" width="4.42578125" style="4" customWidth="1"/>
    <col min="12573" max="12573" width="8.85546875" style="4" customWidth="1"/>
    <col min="12574" max="12574" width="12" style="4" customWidth="1"/>
    <col min="12575" max="12577" width="6" style="4" customWidth="1"/>
    <col min="12578" max="12578" width="1.7109375" style="4" customWidth="1"/>
    <col min="12579" max="12579" width="6.140625" style="4" customWidth="1"/>
    <col min="12580" max="12581" width="5.140625" style="4" customWidth="1"/>
    <col min="12582" max="12582" width="1.7109375" style="4" customWidth="1"/>
    <col min="12583" max="12585" width="5" style="4" customWidth="1"/>
    <col min="12586" max="12586" width="1.7109375" style="4" customWidth="1"/>
    <col min="12587" max="12589" width="5" style="4" customWidth="1"/>
    <col min="12590" max="12590" width="1.7109375" style="4" customWidth="1"/>
    <col min="12591" max="12593" width="5" style="4" customWidth="1"/>
    <col min="12594" max="12594" width="1.7109375" style="4" customWidth="1"/>
    <col min="12595" max="12597" width="5.140625" style="4" customWidth="1"/>
    <col min="12598" max="12598" width="1.7109375" style="4" customWidth="1"/>
    <col min="12599" max="12600" width="5" style="4" customWidth="1"/>
    <col min="12601" max="12601" width="5.28515625" style="4" customWidth="1"/>
    <col min="12602" max="12800" width="11.42578125" style="4"/>
    <col min="12801" max="12801" width="16.140625" style="4" customWidth="1"/>
    <col min="12802" max="12802" width="6" style="4" customWidth="1"/>
    <col min="12803" max="12803" width="6" style="4" bestFit="1" customWidth="1"/>
    <col min="12804" max="12804" width="5.7109375" style="4" bestFit="1" customWidth="1"/>
    <col min="12805" max="12805" width="1.7109375" style="4" customWidth="1"/>
    <col min="12806" max="12806" width="6" style="4" bestFit="1" customWidth="1"/>
    <col min="12807" max="12808" width="5" style="4" customWidth="1"/>
    <col min="12809" max="12809" width="1.7109375" style="4" customWidth="1"/>
    <col min="12810" max="12812" width="5" style="4" customWidth="1"/>
    <col min="12813" max="12813" width="1.7109375" style="4" customWidth="1"/>
    <col min="12814" max="12816" width="5.140625" style="4" bestFit="1" customWidth="1"/>
    <col min="12817" max="12817" width="1.7109375" style="4" customWidth="1"/>
    <col min="12818" max="12820" width="5.140625" style="4" bestFit="1" customWidth="1"/>
    <col min="12821" max="12821" width="1.7109375" style="4" customWidth="1"/>
    <col min="12822" max="12824" width="5.140625" style="4" bestFit="1" customWidth="1"/>
    <col min="12825" max="12825" width="1.7109375" style="4" customWidth="1"/>
    <col min="12826" max="12826" width="4.85546875" style="4" bestFit="1" customWidth="1"/>
    <col min="12827" max="12828" width="4.42578125" style="4" customWidth="1"/>
    <col min="12829" max="12829" width="8.85546875" style="4" customWidth="1"/>
    <col min="12830" max="12830" width="12" style="4" customWidth="1"/>
    <col min="12831" max="12833" width="6" style="4" customWidth="1"/>
    <col min="12834" max="12834" width="1.7109375" style="4" customWidth="1"/>
    <col min="12835" max="12835" width="6.140625" style="4" customWidth="1"/>
    <col min="12836" max="12837" width="5.140625" style="4" customWidth="1"/>
    <col min="12838" max="12838" width="1.7109375" style="4" customWidth="1"/>
    <col min="12839" max="12841" width="5" style="4" customWidth="1"/>
    <col min="12842" max="12842" width="1.7109375" style="4" customWidth="1"/>
    <col min="12843" max="12845" width="5" style="4" customWidth="1"/>
    <col min="12846" max="12846" width="1.7109375" style="4" customWidth="1"/>
    <col min="12847" max="12849" width="5" style="4" customWidth="1"/>
    <col min="12850" max="12850" width="1.7109375" style="4" customWidth="1"/>
    <col min="12851" max="12853" width="5.140625" style="4" customWidth="1"/>
    <col min="12854" max="12854" width="1.7109375" style="4" customWidth="1"/>
    <col min="12855" max="12856" width="5" style="4" customWidth="1"/>
    <col min="12857" max="12857" width="5.28515625" style="4" customWidth="1"/>
    <col min="12858" max="13056" width="11.42578125" style="4"/>
    <col min="13057" max="13057" width="16.140625" style="4" customWidth="1"/>
    <col min="13058" max="13058" width="6" style="4" customWidth="1"/>
    <col min="13059" max="13059" width="6" style="4" bestFit="1" customWidth="1"/>
    <col min="13060" max="13060" width="5.7109375" style="4" bestFit="1" customWidth="1"/>
    <col min="13061" max="13061" width="1.7109375" style="4" customWidth="1"/>
    <col min="13062" max="13062" width="6" style="4" bestFit="1" customWidth="1"/>
    <col min="13063" max="13064" width="5" style="4" customWidth="1"/>
    <col min="13065" max="13065" width="1.7109375" style="4" customWidth="1"/>
    <col min="13066" max="13068" width="5" style="4" customWidth="1"/>
    <col min="13069" max="13069" width="1.7109375" style="4" customWidth="1"/>
    <col min="13070" max="13072" width="5.140625" style="4" bestFit="1" customWidth="1"/>
    <col min="13073" max="13073" width="1.7109375" style="4" customWidth="1"/>
    <col min="13074" max="13076" width="5.140625" style="4" bestFit="1" customWidth="1"/>
    <col min="13077" max="13077" width="1.7109375" style="4" customWidth="1"/>
    <col min="13078" max="13080" width="5.140625" style="4" bestFit="1" customWidth="1"/>
    <col min="13081" max="13081" width="1.7109375" style="4" customWidth="1"/>
    <col min="13082" max="13082" width="4.85546875" style="4" bestFit="1" customWidth="1"/>
    <col min="13083" max="13084" width="4.42578125" style="4" customWidth="1"/>
    <col min="13085" max="13085" width="8.85546875" style="4" customWidth="1"/>
    <col min="13086" max="13086" width="12" style="4" customWidth="1"/>
    <col min="13087" max="13089" width="6" style="4" customWidth="1"/>
    <col min="13090" max="13090" width="1.7109375" style="4" customWidth="1"/>
    <col min="13091" max="13091" width="6.140625" style="4" customWidth="1"/>
    <col min="13092" max="13093" width="5.140625" style="4" customWidth="1"/>
    <col min="13094" max="13094" width="1.7109375" style="4" customWidth="1"/>
    <col min="13095" max="13097" width="5" style="4" customWidth="1"/>
    <col min="13098" max="13098" width="1.7109375" style="4" customWidth="1"/>
    <col min="13099" max="13101" width="5" style="4" customWidth="1"/>
    <col min="13102" max="13102" width="1.7109375" style="4" customWidth="1"/>
    <col min="13103" max="13105" width="5" style="4" customWidth="1"/>
    <col min="13106" max="13106" width="1.7109375" style="4" customWidth="1"/>
    <col min="13107" max="13109" width="5.140625" style="4" customWidth="1"/>
    <col min="13110" max="13110" width="1.7109375" style="4" customWidth="1"/>
    <col min="13111" max="13112" width="5" style="4" customWidth="1"/>
    <col min="13113" max="13113" width="5.28515625" style="4" customWidth="1"/>
    <col min="13114" max="13312" width="11.42578125" style="4"/>
    <col min="13313" max="13313" width="16.140625" style="4" customWidth="1"/>
    <col min="13314" max="13314" width="6" style="4" customWidth="1"/>
    <col min="13315" max="13315" width="6" style="4" bestFit="1" customWidth="1"/>
    <col min="13316" max="13316" width="5.7109375" style="4" bestFit="1" customWidth="1"/>
    <col min="13317" max="13317" width="1.7109375" style="4" customWidth="1"/>
    <col min="13318" max="13318" width="6" style="4" bestFit="1" customWidth="1"/>
    <col min="13319" max="13320" width="5" style="4" customWidth="1"/>
    <col min="13321" max="13321" width="1.7109375" style="4" customWidth="1"/>
    <col min="13322" max="13324" width="5" style="4" customWidth="1"/>
    <col min="13325" max="13325" width="1.7109375" style="4" customWidth="1"/>
    <col min="13326" max="13328" width="5.140625" style="4" bestFit="1" customWidth="1"/>
    <col min="13329" max="13329" width="1.7109375" style="4" customWidth="1"/>
    <col min="13330" max="13332" width="5.140625" style="4" bestFit="1" customWidth="1"/>
    <col min="13333" max="13333" width="1.7109375" style="4" customWidth="1"/>
    <col min="13334" max="13336" width="5.140625" style="4" bestFit="1" customWidth="1"/>
    <col min="13337" max="13337" width="1.7109375" style="4" customWidth="1"/>
    <col min="13338" max="13338" width="4.85546875" style="4" bestFit="1" customWidth="1"/>
    <col min="13339" max="13340" width="4.42578125" style="4" customWidth="1"/>
    <col min="13341" max="13341" width="8.85546875" style="4" customWidth="1"/>
    <col min="13342" max="13342" width="12" style="4" customWidth="1"/>
    <col min="13343" max="13345" width="6" style="4" customWidth="1"/>
    <col min="13346" max="13346" width="1.7109375" style="4" customWidth="1"/>
    <col min="13347" max="13347" width="6.140625" style="4" customWidth="1"/>
    <col min="13348" max="13349" width="5.140625" style="4" customWidth="1"/>
    <col min="13350" max="13350" width="1.7109375" style="4" customWidth="1"/>
    <col min="13351" max="13353" width="5" style="4" customWidth="1"/>
    <col min="13354" max="13354" width="1.7109375" style="4" customWidth="1"/>
    <col min="13355" max="13357" width="5" style="4" customWidth="1"/>
    <col min="13358" max="13358" width="1.7109375" style="4" customWidth="1"/>
    <col min="13359" max="13361" width="5" style="4" customWidth="1"/>
    <col min="13362" max="13362" width="1.7109375" style="4" customWidth="1"/>
    <col min="13363" max="13365" width="5.140625" style="4" customWidth="1"/>
    <col min="13366" max="13366" width="1.7109375" style="4" customWidth="1"/>
    <col min="13367" max="13368" width="5" style="4" customWidth="1"/>
    <col min="13369" max="13369" width="5.28515625" style="4" customWidth="1"/>
    <col min="13370" max="13568" width="11.42578125" style="4"/>
    <col min="13569" max="13569" width="16.140625" style="4" customWidth="1"/>
    <col min="13570" max="13570" width="6" style="4" customWidth="1"/>
    <col min="13571" max="13571" width="6" style="4" bestFit="1" customWidth="1"/>
    <col min="13572" max="13572" width="5.7109375" style="4" bestFit="1" customWidth="1"/>
    <col min="13573" max="13573" width="1.7109375" style="4" customWidth="1"/>
    <col min="13574" max="13574" width="6" style="4" bestFit="1" customWidth="1"/>
    <col min="13575" max="13576" width="5" style="4" customWidth="1"/>
    <col min="13577" max="13577" width="1.7109375" style="4" customWidth="1"/>
    <col min="13578" max="13580" width="5" style="4" customWidth="1"/>
    <col min="13581" max="13581" width="1.7109375" style="4" customWidth="1"/>
    <col min="13582" max="13584" width="5.140625" style="4" bestFit="1" customWidth="1"/>
    <col min="13585" max="13585" width="1.7109375" style="4" customWidth="1"/>
    <col min="13586" max="13588" width="5.140625" style="4" bestFit="1" customWidth="1"/>
    <col min="13589" max="13589" width="1.7109375" style="4" customWidth="1"/>
    <col min="13590" max="13592" width="5.140625" style="4" bestFit="1" customWidth="1"/>
    <col min="13593" max="13593" width="1.7109375" style="4" customWidth="1"/>
    <col min="13594" max="13594" width="4.85546875" style="4" bestFit="1" customWidth="1"/>
    <col min="13595" max="13596" width="4.42578125" style="4" customWidth="1"/>
    <col min="13597" max="13597" width="8.85546875" style="4" customWidth="1"/>
    <col min="13598" max="13598" width="12" style="4" customWidth="1"/>
    <col min="13599" max="13601" width="6" style="4" customWidth="1"/>
    <col min="13602" max="13602" width="1.7109375" style="4" customWidth="1"/>
    <col min="13603" max="13603" width="6.140625" style="4" customWidth="1"/>
    <col min="13604" max="13605" width="5.140625" style="4" customWidth="1"/>
    <col min="13606" max="13606" width="1.7109375" style="4" customWidth="1"/>
    <col min="13607" max="13609" width="5" style="4" customWidth="1"/>
    <col min="13610" max="13610" width="1.7109375" style="4" customWidth="1"/>
    <col min="13611" max="13613" width="5" style="4" customWidth="1"/>
    <col min="13614" max="13614" width="1.7109375" style="4" customWidth="1"/>
    <col min="13615" max="13617" width="5" style="4" customWidth="1"/>
    <col min="13618" max="13618" width="1.7109375" style="4" customWidth="1"/>
    <col min="13619" max="13621" width="5.140625" style="4" customWidth="1"/>
    <col min="13622" max="13622" width="1.7109375" style="4" customWidth="1"/>
    <col min="13623" max="13624" width="5" style="4" customWidth="1"/>
    <col min="13625" max="13625" width="5.28515625" style="4" customWidth="1"/>
    <col min="13626" max="13824" width="11.42578125" style="4"/>
    <col min="13825" max="13825" width="16.140625" style="4" customWidth="1"/>
    <col min="13826" max="13826" width="6" style="4" customWidth="1"/>
    <col min="13827" max="13827" width="6" style="4" bestFit="1" customWidth="1"/>
    <col min="13828" max="13828" width="5.7109375" style="4" bestFit="1" customWidth="1"/>
    <col min="13829" max="13829" width="1.7109375" style="4" customWidth="1"/>
    <col min="13830" max="13830" width="6" style="4" bestFit="1" customWidth="1"/>
    <col min="13831" max="13832" width="5" style="4" customWidth="1"/>
    <col min="13833" max="13833" width="1.7109375" style="4" customWidth="1"/>
    <col min="13834" max="13836" width="5" style="4" customWidth="1"/>
    <col min="13837" max="13837" width="1.7109375" style="4" customWidth="1"/>
    <col min="13838" max="13840" width="5.140625" style="4" bestFit="1" customWidth="1"/>
    <col min="13841" max="13841" width="1.7109375" style="4" customWidth="1"/>
    <col min="13842" max="13844" width="5.140625" style="4" bestFit="1" customWidth="1"/>
    <col min="13845" max="13845" width="1.7109375" style="4" customWidth="1"/>
    <col min="13846" max="13848" width="5.140625" style="4" bestFit="1" customWidth="1"/>
    <col min="13849" max="13849" width="1.7109375" style="4" customWidth="1"/>
    <col min="13850" max="13850" width="4.85546875" style="4" bestFit="1" customWidth="1"/>
    <col min="13851" max="13852" width="4.42578125" style="4" customWidth="1"/>
    <col min="13853" max="13853" width="8.85546875" style="4" customWidth="1"/>
    <col min="13854" max="13854" width="12" style="4" customWidth="1"/>
    <col min="13855" max="13857" width="6" style="4" customWidth="1"/>
    <col min="13858" max="13858" width="1.7109375" style="4" customWidth="1"/>
    <col min="13859" max="13859" width="6.140625" style="4" customWidth="1"/>
    <col min="13860" max="13861" width="5.140625" style="4" customWidth="1"/>
    <col min="13862" max="13862" width="1.7109375" style="4" customWidth="1"/>
    <col min="13863" max="13865" width="5" style="4" customWidth="1"/>
    <col min="13866" max="13866" width="1.7109375" style="4" customWidth="1"/>
    <col min="13867" max="13869" width="5" style="4" customWidth="1"/>
    <col min="13870" max="13870" width="1.7109375" style="4" customWidth="1"/>
    <col min="13871" max="13873" width="5" style="4" customWidth="1"/>
    <col min="13874" max="13874" width="1.7109375" style="4" customWidth="1"/>
    <col min="13875" max="13877" width="5.140625" style="4" customWidth="1"/>
    <col min="13878" max="13878" width="1.7109375" style="4" customWidth="1"/>
    <col min="13879" max="13880" width="5" style="4" customWidth="1"/>
    <col min="13881" max="13881" width="5.28515625" style="4" customWidth="1"/>
    <col min="13882" max="14080" width="11.42578125" style="4"/>
    <col min="14081" max="14081" width="16.140625" style="4" customWidth="1"/>
    <col min="14082" max="14082" width="6" style="4" customWidth="1"/>
    <col min="14083" max="14083" width="6" style="4" bestFit="1" customWidth="1"/>
    <col min="14084" max="14084" width="5.7109375" style="4" bestFit="1" customWidth="1"/>
    <col min="14085" max="14085" width="1.7109375" style="4" customWidth="1"/>
    <col min="14086" max="14086" width="6" style="4" bestFit="1" customWidth="1"/>
    <col min="14087" max="14088" width="5" style="4" customWidth="1"/>
    <col min="14089" max="14089" width="1.7109375" style="4" customWidth="1"/>
    <col min="14090" max="14092" width="5" style="4" customWidth="1"/>
    <col min="14093" max="14093" width="1.7109375" style="4" customWidth="1"/>
    <col min="14094" max="14096" width="5.140625" style="4" bestFit="1" customWidth="1"/>
    <col min="14097" max="14097" width="1.7109375" style="4" customWidth="1"/>
    <col min="14098" max="14100" width="5.140625" style="4" bestFit="1" customWidth="1"/>
    <col min="14101" max="14101" width="1.7109375" style="4" customWidth="1"/>
    <col min="14102" max="14104" width="5.140625" style="4" bestFit="1" customWidth="1"/>
    <col min="14105" max="14105" width="1.7109375" style="4" customWidth="1"/>
    <col min="14106" max="14106" width="4.85546875" style="4" bestFit="1" customWidth="1"/>
    <col min="14107" max="14108" width="4.42578125" style="4" customWidth="1"/>
    <col min="14109" max="14109" width="8.85546875" style="4" customWidth="1"/>
    <col min="14110" max="14110" width="12" style="4" customWidth="1"/>
    <col min="14111" max="14113" width="6" style="4" customWidth="1"/>
    <col min="14114" max="14114" width="1.7109375" style="4" customWidth="1"/>
    <col min="14115" max="14115" width="6.140625" style="4" customWidth="1"/>
    <col min="14116" max="14117" width="5.140625" style="4" customWidth="1"/>
    <col min="14118" max="14118" width="1.7109375" style="4" customWidth="1"/>
    <col min="14119" max="14121" width="5" style="4" customWidth="1"/>
    <col min="14122" max="14122" width="1.7109375" style="4" customWidth="1"/>
    <col min="14123" max="14125" width="5" style="4" customWidth="1"/>
    <col min="14126" max="14126" width="1.7109375" style="4" customWidth="1"/>
    <col min="14127" max="14129" width="5" style="4" customWidth="1"/>
    <col min="14130" max="14130" width="1.7109375" style="4" customWidth="1"/>
    <col min="14131" max="14133" width="5.140625" style="4" customWidth="1"/>
    <col min="14134" max="14134" width="1.7109375" style="4" customWidth="1"/>
    <col min="14135" max="14136" width="5" style="4" customWidth="1"/>
    <col min="14137" max="14137" width="5.28515625" style="4" customWidth="1"/>
    <col min="14138" max="14336" width="11.42578125" style="4"/>
    <col min="14337" max="14337" width="16.140625" style="4" customWidth="1"/>
    <col min="14338" max="14338" width="6" style="4" customWidth="1"/>
    <col min="14339" max="14339" width="6" style="4" bestFit="1" customWidth="1"/>
    <col min="14340" max="14340" width="5.7109375" style="4" bestFit="1" customWidth="1"/>
    <col min="14341" max="14341" width="1.7109375" style="4" customWidth="1"/>
    <col min="14342" max="14342" width="6" style="4" bestFit="1" customWidth="1"/>
    <col min="14343" max="14344" width="5" style="4" customWidth="1"/>
    <col min="14345" max="14345" width="1.7109375" style="4" customWidth="1"/>
    <col min="14346" max="14348" width="5" style="4" customWidth="1"/>
    <col min="14349" max="14349" width="1.7109375" style="4" customWidth="1"/>
    <col min="14350" max="14352" width="5.140625" style="4" bestFit="1" customWidth="1"/>
    <col min="14353" max="14353" width="1.7109375" style="4" customWidth="1"/>
    <col min="14354" max="14356" width="5.140625" style="4" bestFit="1" customWidth="1"/>
    <col min="14357" max="14357" width="1.7109375" style="4" customWidth="1"/>
    <col min="14358" max="14360" width="5.140625" style="4" bestFit="1" customWidth="1"/>
    <col min="14361" max="14361" width="1.7109375" style="4" customWidth="1"/>
    <col min="14362" max="14362" width="4.85546875" style="4" bestFit="1" customWidth="1"/>
    <col min="14363" max="14364" width="4.42578125" style="4" customWidth="1"/>
    <col min="14365" max="14365" width="8.85546875" style="4" customWidth="1"/>
    <col min="14366" max="14366" width="12" style="4" customWidth="1"/>
    <col min="14367" max="14369" width="6" style="4" customWidth="1"/>
    <col min="14370" max="14370" width="1.7109375" style="4" customWidth="1"/>
    <col min="14371" max="14371" width="6.140625" style="4" customWidth="1"/>
    <col min="14372" max="14373" width="5.140625" style="4" customWidth="1"/>
    <col min="14374" max="14374" width="1.7109375" style="4" customWidth="1"/>
    <col min="14375" max="14377" width="5" style="4" customWidth="1"/>
    <col min="14378" max="14378" width="1.7109375" style="4" customWidth="1"/>
    <col min="14379" max="14381" width="5" style="4" customWidth="1"/>
    <col min="14382" max="14382" width="1.7109375" style="4" customWidth="1"/>
    <col min="14383" max="14385" width="5" style="4" customWidth="1"/>
    <col min="14386" max="14386" width="1.7109375" style="4" customWidth="1"/>
    <col min="14387" max="14389" width="5.140625" style="4" customWidth="1"/>
    <col min="14390" max="14390" width="1.7109375" style="4" customWidth="1"/>
    <col min="14391" max="14392" width="5" style="4" customWidth="1"/>
    <col min="14393" max="14393" width="5.28515625" style="4" customWidth="1"/>
    <col min="14394" max="14592" width="11.42578125" style="4"/>
    <col min="14593" max="14593" width="16.140625" style="4" customWidth="1"/>
    <col min="14594" max="14594" width="6" style="4" customWidth="1"/>
    <col min="14595" max="14595" width="6" style="4" bestFit="1" customWidth="1"/>
    <col min="14596" max="14596" width="5.7109375" style="4" bestFit="1" customWidth="1"/>
    <col min="14597" max="14597" width="1.7109375" style="4" customWidth="1"/>
    <col min="14598" max="14598" width="6" style="4" bestFit="1" customWidth="1"/>
    <col min="14599" max="14600" width="5" style="4" customWidth="1"/>
    <col min="14601" max="14601" width="1.7109375" style="4" customWidth="1"/>
    <col min="14602" max="14604" width="5" style="4" customWidth="1"/>
    <col min="14605" max="14605" width="1.7109375" style="4" customWidth="1"/>
    <col min="14606" max="14608" width="5.140625" style="4" bestFit="1" customWidth="1"/>
    <col min="14609" max="14609" width="1.7109375" style="4" customWidth="1"/>
    <col min="14610" max="14612" width="5.140625" style="4" bestFit="1" customWidth="1"/>
    <col min="14613" max="14613" width="1.7109375" style="4" customWidth="1"/>
    <col min="14614" max="14616" width="5.140625" style="4" bestFit="1" customWidth="1"/>
    <col min="14617" max="14617" width="1.7109375" style="4" customWidth="1"/>
    <col min="14618" max="14618" width="4.85546875" style="4" bestFit="1" customWidth="1"/>
    <col min="14619" max="14620" width="4.42578125" style="4" customWidth="1"/>
    <col min="14621" max="14621" width="8.85546875" style="4" customWidth="1"/>
    <col min="14622" max="14622" width="12" style="4" customWidth="1"/>
    <col min="14623" max="14625" width="6" style="4" customWidth="1"/>
    <col min="14626" max="14626" width="1.7109375" style="4" customWidth="1"/>
    <col min="14627" max="14627" width="6.140625" style="4" customWidth="1"/>
    <col min="14628" max="14629" width="5.140625" style="4" customWidth="1"/>
    <col min="14630" max="14630" width="1.7109375" style="4" customWidth="1"/>
    <col min="14631" max="14633" width="5" style="4" customWidth="1"/>
    <col min="14634" max="14634" width="1.7109375" style="4" customWidth="1"/>
    <col min="14635" max="14637" width="5" style="4" customWidth="1"/>
    <col min="14638" max="14638" width="1.7109375" style="4" customWidth="1"/>
    <col min="14639" max="14641" width="5" style="4" customWidth="1"/>
    <col min="14642" max="14642" width="1.7109375" style="4" customWidth="1"/>
    <col min="14643" max="14645" width="5.140625" style="4" customWidth="1"/>
    <col min="14646" max="14646" width="1.7109375" style="4" customWidth="1"/>
    <col min="14647" max="14648" width="5" style="4" customWidth="1"/>
    <col min="14649" max="14649" width="5.28515625" style="4" customWidth="1"/>
    <col min="14650" max="14848" width="11.42578125" style="4"/>
    <col min="14849" max="14849" width="16.140625" style="4" customWidth="1"/>
    <col min="14850" max="14850" width="6" style="4" customWidth="1"/>
    <col min="14851" max="14851" width="6" style="4" bestFit="1" customWidth="1"/>
    <col min="14852" max="14852" width="5.7109375" style="4" bestFit="1" customWidth="1"/>
    <col min="14853" max="14853" width="1.7109375" style="4" customWidth="1"/>
    <col min="14854" max="14854" width="6" style="4" bestFit="1" customWidth="1"/>
    <col min="14855" max="14856" width="5" style="4" customWidth="1"/>
    <col min="14857" max="14857" width="1.7109375" style="4" customWidth="1"/>
    <col min="14858" max="14860" width="5" style="4" customWidth="1"/>
    <col min="14861" max="14861" width="1.7109375" style="4" customWidth="1"/>
    <col min="14862" max="14864" width="5.140625" style="4" bestFit="1" customWidth="1"/>
    <col min="14865" max="14865" width="1.7109375" style="4" customWidth="1"/>
    <col min="14866" max="14868" width="5.140625" style="4" bestFit="1" customWidth="1"/>
    <col min="14869" max="14869" width="1.7109375" style="4" customWidth="1"/>
    <col min="14870" max="14872" width="5.140625" style="4" bestFit="1" customWidth="1"/>
    <col min="14873" max="14873" width="1.7109375" style="4" customWidth="1"/>
    <col min="14874" max="14874" width="4.85546875" style="4" bestFit="1" customWidth="1"/>
    <col min="14875" max="14876" width="4.42578125" style="4" customWidth="1"/>
    <col min="14877" max="14877" width="8.85546875" style="4" customWidth="1"/>
    <col min="14878" max="14878" width="12" style="4" customWidth="1"/>
    <col min="14879" max="14881" width="6" style="4" customWidth="1"/>
    <col min="14882" max="14882" width="1.7109375" style="4" customWidth="1"/>
    <col min="14883" max="14883" width="6.140625" style="4" customWidth="1"/>
    <col min="14884" max="14885" width="5.140625" style="4" customWidth="1"/>
    <col min="14886" max="14886" width="1.7109375" style="4" customWidth="1"/>
    <col min="14887" max="14889" width="5" style="4" customWidth="1"/>
    <col min="14890" max="14890" width="1.7109375" style="4" customWidth="1"/>
    <col min="14891" max="14893" width="5" style="4" customWidth="1"/>
    <col min="14894" max="14894" width="1.7109375" style="4" customWidth="1"/>
    <col min="14895" max="14897" width="5" style="4" customWidth="1"/>
    <col min="14898" max="14898" width="1.7109375" style="4" customWidth="1"/>
    <col min="14899" max="14901" width="5.140625" style="4" customWidth="1"/>
    <col min="14902" max="14902" width="1.7109375" style="4" customWidth="1"/>
    <col min="14903" max="14904" width="5" style="4" customWidth="1"/>
    <col min="14905" max="14905" width="5.28515625" style="4" customWidth="1"/>
    <col min="14906" max="15104" width="11.42578125" style="4"/>
    <col min="15105" max="15105" width="16.140625" style="4" customWidth="1"/>
    <col min="15106" max="15106" width="6" style="4" customWidth="1"/>
    <col min="15107" max="15107" width="6" style="4" bestFit="1" customWidth="1"/>
    <col min="15108" max="15108" width="5.7109375" style="4" bestFit="1" customWidth="1"/>
    <col min="15109" max="15109" width="1.7109375" style="4" customWidth="1"/>
    <col min="15110" max="15110" width="6" style="4" bestFit="1" customWidth="1"/>
    <col min="15111" max="15112" width="5" style="4" customWidth="1"/>
    <col min="15113" max="15113" width="1.7109375" style="4" customWidth="1"/>
    <col min="15114" max="15116" width="5" style="4" customWidth="1"/>
    <col min="15117" max="15117" width="1.7109375" style="4" customWidth="1"/>
    <col min="15118" max="15120" width="5.140625" style="4" bestFit="1" customWidth="1"/>
    <col min="15121" max="15121" width="1.7109375" style="4" customWidth="1"/>
    <col min="15122" max="15124" width="5.140625" style="4" bestFit="1" customWidth="1"/>
    <col min="15125" max="15125" width="1.7109375" style="4" customWidth="1"/>
    <col min="15126" max="15128" width="5.140625" style="4" bestFit="1" customWidth="1"/>
    <col min="15129" max="15129" width="1.7109375" style="4" customWidth="1"/>
    <col min="15130" max="15130" width="4.85546875" style="4" bestFit="1" customWidth="1"/>
    <col min="15131" max="15132" width="4.42578125" style="4" customWidth="1"/>
    <col min="15133" max="15133" width="8.85546875" style="4" customWidth="1"/>
    <col min="15134" max="15134" width="12" style="4" customWidth="1"/>
    <col min="15135" max="15137" width="6" style="4" customWidth="1"/>
    <col min="15138" max="15138" width="1.7109375" style="4" customWidth="1"/>
    <col min="15139" max="15139" width="6.140625" style="4" customWidth="1"/>
    <col min="15140" max="15141" width="5.140625" style="4" customWidth="1"/>
    <col min="15142" max="15142" width="1.7109375" style="4" customWidth="1"/>
    <col min="15143" max="15145" width="5" style="4" customWidth="1"/>
    <col min="15146" max="15146" width="1.7109375" style="4" customWidth="1"/>
    <col min="15147" max="15149" width="5" style="4" customWidth="1"/>
    <col min="15150" max="15150" width="1.7109375" style="4" customWidth="1"/>
    <col min="15151" max="15153" width="5" style="4" customWidth="1"/>
    <col min="15154" max="15154" width="1.7109375" style="4" customWidth="1"/>
    <col min="15155" max="15157" width="5.140625" style="4" customWidth="1"/>
    <col min="15158" max="15158" width="1.7109375" style="4" customWidth="1"/>
    <col min="15159" max="15160" width="5" style="4" customWidth="1"/>
    <col min="15161" max="15161" width="5.28515625" style="4" customWidth="1"/>
    <col min="15162" max="15360" width="11.42578125" style="4"/>
    <col min="15361" max="15361" width="16.140625" style="4" customWidth="1"/>
    <col min="15362" max="15362" width="6" style="4" customWidth="1"/>
    <col min="15363" max="15363" width="6" style="4" bestFit="1" customWidth="1"/>
    <col min="15364" max="15364" width="5.7109375" style="4" bestFit="1" customWidth="1"/>
    <col min="15365" max="15365" width="1.7109375" style="4" customWidth="1"/>
    <col min="15366" max="15366" width="6" style="4" bestFit="1" customWidth="1"/>
    <col min="15367" max="15368" width="5" style="4" customWidth="1"/>
    <col min="15369" max="15369" width="1.7109375" style="4" customWidth="1"/>
    <col min="15370" max="15372" width="5" style="4" customWidth="1"/>
    <col min="15373" max="15373" width="1.7109375" style="4" customWidth="1"/>
    <col min="15374" max="15376" width="5.140625" style="4" bestFit="1" customWidth="1"/>
    <col min="15377" max="15377" width="1.7109375" style="4" customWidth="1"/>
    <col min="15378" max="15380" width="5.140625" style="4" bestFit="1" customWidth="1"/>
    <col min="15381" max="15381" width="1.7109375" style="4" customWidth="1"/>
    <col min="15382" max="15384" width="5.140625" style="4" bestFit="1" customWidth="1"/>
    <col min="15385" max="15385" width="1.7109375" style="4" customWidth="1"/>
    <col min="15386" max="15386" width="4.85546875" style="4" bestFit="1" customWidth="1"/>
    <col min="15387" max="15388" width="4.42578125" style="4" customWidth="1"/>
    <col min="15389" max="15389" width="8.85546875" style="4" customWidth="1"/>
    <col min="15390" max="15390" width="12" style="4" customWidth="1"/>
    <col min="15391" max="15393" width="6" style="4" customWidth="1"/>
    <col min="15394" max="15394" width="1.7109375" style="4" customWidth="1"/>
    <col min="15395" max="15395" width="6.140625" style="4" customWidth="1"/>
    <col min="15396" max="15397" width="5.140625" style="4" customWidth="1"/>
    <col min="15398" max="15398" width="1.7109375" style="4" customWidth="1"/>
    <col min="15399" max="15401" width="5" style="4" customWidth="1"/>
    <col min="15402" max="15402" width="1.7109375" style="4" customWidth="1"/>
    <col min="15403" max="15405" width="5" style="4" customWidth="1"/>
    <col min="15406" max="15406" width="1.7109375" style="4" customWidth="1"/>
    <col min="15407" max="15409" width="5" style="4" customWidth="1"/>
    <col min="15410" max="15410" width="1.7109375" style="4" customWidth="1"/>
    <col min="15411" max="15413" width="5.140625" style="4" customWidth="1"/>
    <col min="15414" max="15414" width="1.7109375" style="4" customWidth="1"/>
    <col min="15415" max="15416" width="5" style="4" customWidth="1"/>
    <col min="15417" max="15417" width="5.28515625" style="4" customWidth="1"/>
    <col min="15418" max="15616" width="11.42578125" style="4"/>
    <col min="15617" max="15617" width="16.140625" style="4" customWidth="1"/>
    <col min="15618" max="15618" width="6" style="4" customWidth="1"/>
    <col min="15619" max="15619" width="6" style="4" bestFit="1" customWidth="1"/>
    <col min="15620" max="15620" width="5.7109375" style="4" bestFit="1" customWidth="1"/>
    <col min="15621" max="15621" width="1.7109375" style="4" customWidth="1"/>
    <col min="15622" max="15622" width="6" style="4" bestFit="1" customWidth="1"/>
    <col min="15623" max="15624" width="5" style="4" customWidth="1"/>
    <col min="15625" max="15625" width="1.7109375" style="4" customWidth="1"/>
    <col min="15626" max="15628" width="5" style="4" customWidth="1"/>
    <col min="15629" max="15629" width="1.7109375" style="4" customWidth="1"/>
    <col min="15630" max="15632" width="5.140625" style="4" bestFit="1" customWidth="1"/>
    <col min="15633" max="15633" width="1.7109375" style="4" customWidth="1"/>
    <col min="15634" max="15636" width="5.140625" style="4" bestFit="1" customWidth="1"/>
    <col min="15637" max="15637" width="1.7109375" style="4" customWidth="1"/>
    <col min="15638" max="15640" width="5.140625" style="4" bestFit="1" customWidth="1"/>
    <col min="15641" max="15641" width="1.7109375" style="4" customWidth="1"/>
    <col min="15642" max="15642" width="4.85546875" style="4" bestFit="1" customWidth="1"/>
    <col min="15643" max="15644" width="4.42578125" style="4" customWidth="1"/>
    <col min="15645" max="15645" width="8.85546875" style="4" customWidth="1"/>
    <col min="15646" max="15646" width="12" style="4" customWidth="1"/>
    <col min="15647" max="15649" width="6" style="4" customWidth="1"/>
    <col min="15650" max="15650" width="1.7109375" style="4" customWidth="1"/>
    <col min="15651" max="15651" width="6.140625" style="4" customWidth="1"/>
    <col min="15652" max="15653" width="5.140625" style="4" customWidth="1"/>
    <col min="15654" max="15654" width="1.7109375" style="4" customWidth="1"/>
    <col min="15655" max="15657" width="5" style="4" customWidth="1"/>
    <col min="15658" max="15658" width="1.7109375" style="4" customWidth="1"/>
    <col min="15659" max="15661" width="5" style="4" customWidth="1"/>
    <col min="15662" max="15662" width="1.7109375" style="4" customWidth="1"/>
    <col min="15663" max="15665" width="5" style="4" customWidth="1"/>
    <col min="15666" max="15666" width="1.7109375" style="4" customWidth="1"/>
    <col min="15667" max="15669" width="5.140625" style="4" customWidth="1"/>
    <col min="15670" max="15670" width="1.7109375" style="4" customWidth="1"/>
    <col min="15671" max="15672" width="5" style="4" customWidth="1"/>
    <col min="15673" max="15673" width="5.28515625" style="4" customWidth="1"/>
    <col min="15674" max="15872" width="11.42578125" style="4"/>
    <col min="15873" max="15873" width="16.140625" style="4" customWidth="1"/>
    <col min="15874" max="15874" width="6" style="4" customWidth="1"/>
    <col min="15875" max="15875" width="6" style="4" bestFit="1" customWidth="1"/>
    <col min="15876" max="15876" width="5.7109375" style="4" bestFit="1" customWidth="1"/>
    <col min="15877" max="15877" width="1.7109375" style="4" customWidth="1"/>
    <col min="15878" max="15878" width="6" style="4" bestFit="1" customWidth="1"/>
    <col min="15879" max="15880" width="5" style="4" customWidth="1"/>
    <col min="15881" max="15881" width="1.7109375" style="4" customWidth="1"/>
    <col min="15882" max="15884" width="5" style="4" customWidth="1"/>
    <col min="15885" max="15885" width="1.7109375" style="4" customWidth="1"/>
    <col min="15886" max="15888" width="5.140625" style="4" bestFit="1" customWidth="1"/>
    <col min="15889" max="15889" width="1.7109375" style="4" customWidth="1"/>
    <col min="15890" max="15892" width="5.140625" style="4" bestFit="1" customWidth="1"/>
    <col min="15893" max="15893" width="1.7109375" style="4" customWidth="1"/>
    <col min="15894" max="15896" width="5.140625" style="4" bestFit="1" customWidth="1"/>
    <col min="15897" max="15897" width="1.7109375" style="4" customWidth="1"/>
    <col min="15898" max="15898" width="4.85546875" style="4" bestFit="1" customWidth="1"/>
    <col min="15899" max="15900" width="4.42578125" style="4" customWidth="1"/>
    <col min="15901" max="15901" width="8.85546875" style="4" customWidth="1"/>
    <col min="15902" max="15902" width="12" style="4" customWidth="1"/>
    <col min="15903" max="15905" width="6" style="4" customWidth="1"/>
    <col min="15906" max="15906" width="1.7109375" style="4" customWidth="1"/>
    <col min="15907" max="15907" width="6.140625" style="4" customWidth="1"/>
    <col min="15908" max="15909" width="5.140625" style="4" customWidth="1"/>
    <col min="15910" max="15910" width="1.7109375" style="4" customWidth="1"/>
    <col min="15911" max="15913" width="5" style="4" customWidth="1"/>
    <col min="15914" max="15914" width="1.7109375" style="4" customWidth="1"/>
    <col min="15915" max="15917" width="5" style="4" customWidth="1"/>
    <col min="15918" max="15918" width="1.7109375" style="4" customWidth="1"/>
    <col min="15919" max="15921" width="5" style="4" customWidth="1"/>
    <col min="15922" max="15922" width="1.7109375" style="4" customWidth="1"/>
    <col min="15923" max="15925" width="5.140625" style="4" customWidth="1"/>
    <col min="15926" max="15926" width="1.7109375" style="4" customWidth="1"/>
    <col min="15927" max="15928" width="5" style="4" customWidth="1"/>
    <col min="15929" max="15929" width="5.28515625" style="4" customWidth="1"/>
    <col min="15930" max="16128" width="11.42578125" style="4"/>
    <col min="16129" max="16129" width="16.140625" style="4" customWidth="1"/>
    <col min="16130" max="16130" width="6" style="4" customWidth="1"/>
    <col min="16131" max="16131" width="6" style="4" bestFit="1" customWidth="1"/>
    <col min="16132" max="16132" width="5.7109375" style="4" bestFit="1" customWidth="1"/>
    <col min="16133" max="16133" width="1.7109375" style="4" customWidth="1"/>
    <col min="16134" max="16134" width="6" style="4" bestFit="1" customWidth="1"/>
    <col min="16135" max="16136" width="5" style="4" customWidth="1"/>
    <col min="16137" max="16137" width="1.7109375" style="4" customWidth="1"/>
    <col min="16138" max="16140" width="5" style="4" customWidth="1"/>
    <col min="16141" max="16141" width="1.7109375" style="4" customWidth="1"/>
    <col min="16142" max="16144" width="5.140625" style="4" bestFit="1" customWidth="1"/>
    <col min="16145" max="16145" width="1.7109375" style="4" customWidth="1"/>
    <col min="16146" max="16148" width="5.140625" style="4" bestFit="1" customWidth="1"/>
    <col min="16149" max="16149" width="1.7109375" style="4" customWidth="1"/>
    <col min="16150" max="16152" width="5.140625" style="4" bestFit="1" customWidth="1"/>
    <col min="16153" max="16153" width="1.7109375" style="4" customWidth="1"/>
    <col min="16154" max="16154" width="4.85546875" style="4" bestFit="1" customWidth="1"/>
    <col min="16155" max="16156" width="4.42578125" style="4" customWidth="1"/>
    <col min="16157" max="16157" width="8.85546875" style="4" customWidth="1"/>
    <col min="16158" max="16158" width="12" style="4" customWidth="1"/>
    <col min="16159" max="16161" width="6" style="4" customWidth="1"/>
    <col min="16162" max="16162" width="1.7109375" style="4" customWidth="1"/>
    <col min="16163" max="16163" width="6.140625" style="4" customWidth="1"/>
    <col min="16164" max="16165" width="5.140625" style="4" customWidth="1"/>
    <col min="16166" max="16166" width="1.7109375" style="4" customWidth="1"/>
    <col min="16167" max="16169" width="5" style="4" customWidth="1"/>
    <col min="16170" max="16170" width="1.7109375" style="4" customWidth="1"/>
    <col min="16171" max="16173" width="5" style="4" customWidth="1"/>
    <col min="16174" max="16174" width="1.7109375" style="4" customWidth="1"/>
    <col min="16175" max="16177" width="5" style="4" customWidth="1"/>
    <col min="16178" max="16178" width="1.7109375" style="4" customWidth="1"/>
    <col min="16179" max="16181" width="5.140625" style="4" customWidth="1"/>
    <col min="16182" max="16182" width="1.7109375" style="4" customWidth="1"/>
    <col min="16183" max="16184" width="5" style="4" customWidth="1"/>
    <col min="16185" max="16185" width="5.28515625" style="4" customWidth="1"/>
    <col min="16186" max="16384" width="11.42578125" style="4"/>
  </cols>
  <sheetData>
    <row r="1" spans="1:59" ht="14.25" customHeight="1" thickBot="1" x14ac:dyDescent="0.3">
      <c r="A1" s="318" t="s">
        <v>156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G1" s="258" t="s">
        <v>232</v>
      </c>
    </row>
    <row r="2" spans="1:59" ht="14.25" x14ac:dyDescent="0.25">
      <c r="A2" s="318" t="s">
        <v>220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D2" s="347" t="s">
        <v>99</v>
      </c>
      <c r="AE2" s="347"/>
      <c r="AF2" s="347"/>
      <c r="AG2" s="347"/>
      <c r="AH2" s="347"/>
      <c r="AI2" s="347"/>
      <c r="AJ2" s="347"/>
      <c r="AK2" s="347"/>
      <c r="AL2" s="347"/>
      <c r="AM2" s="347"/>
      <c r="AN2" s="347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  <c r="BE2" s="347"/>
    </row>
    <row r="3" spans="1:59" ht="14.25" x14ac:dyDescent="0.25">
      <c r="A3" s="318" t="s">
        <v>131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D3" s="347" t="s">
        <v>221</v>
      </c>
      <c r="AE3" s="347"/>
      <c r="AF3" s="347"/>
      <c r="AG3" s="347"/>
      <c r="AH3" s="347"/>
      <c r="AI3" s="347"/>
      <c r="AJ3" s="347"/>
      <c r="AK3" s="347"/>
      <c r="AL3" s="347"/>
      <c r="AM3" s="347"/>
      <c r="AN3" s="347"/>
      <c r="AO3" s="347"/>
      <c r="AP3" s="347"/>
      <c r="AQ3" s="347"/>
      <c r="AR3" s="347"/>
      <c r="AS3" s="347"/>
      <c r="AT3" s="347"/>
      <c r="AU3" s="347"/>
      <c r="AV3" s="347"/>
      <c r="AW3" s="347"/>
      <c r="AX3" s="347"/>
      <c r="AY3" s="347"/>
      <c r="AZ3" s="347"/>
      <c r="BA3" s="347"/>
      <c r="BB3" s="347"/>
      <c r="BC3" s="347"/>
      <c r="BD3" s="347"/>
      <c r="BE3" s="347"/>
    </row>
    <row r="4" spans="1:59" ht="14.25" x14ac:dyDescent="0.25">
      <c r="A4" s="318" t="s">
        <v>133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26" t="s">
        <v>176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26" t="s">
        <v>175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3.5" thickBot="1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ht="15" customHeight="1" thickBot="1" x14ac:dyDescent="0.3">
      <c r="A8" s="309" t="s">
        <v>145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6" t="s">
        <v>145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ht="15" customHeight="1" thickBot="1" x14ac:dyDescent="0.3">
      <c r="A9" s="309"/>
      <c r="B9" s="235" t="s">
        <v>32</v>
      </c>
      <c r="C9" s="235" t="s">
        <v>33</v>
      </c>
      <c r="D9" s="235" t="s">
        <v>34</v>
      </c>
      <c r="E9" s="235"/>
      <c r="F9" s="235" t="s">
        <v>32</v>
      </c>
      <c r="G9" s="235" t="s">
        <v>33</v>
      </c>
      <c r="H9" s="235" t="s">
        <v>34</v>
      </c>
      <c r="I9" s="235"/>
      <c r="J9" s="235" t="s">
        <v>32</v>
      </c>
      <c r="K9" s="235" t="s">
        <v>33</v>
      </c>
      <c r="L9" s="235" t="s">
        <v>34</v>
      </c>
      <c r="M9" s="235"/>
      <c r="N9" s="235" t="s">
        <v>32</v>
      </c>
      <c r="O9" s="235" t="s">
        <v>33</v>
      </c>
      <c r="P9" s="235" t="s">
        <v>34</v>
      </c>
      <c r="Q9" s="235"/>
      <c r="R9" s="235" t="s">
        <v>32</v>
      </c>
      <c r="S9" s="235" t="s">
        <v>33</v>
      </c>
      <c r="T9" s="235" t="s">
        <v>34</v>
      </c>
      <c r="U9" s="235"/>
      <c r="V9" s="235" t="s">
        <v>32</v>
      </c>
      <c r="W9" s="235" t="s">
        <v>33</v>
      </c>
      <c r="X9" s="235" t="s">
        <v>34</v>
      </c>
      <c r="Y9" s="235"/>
      <c r="Z9" s="235" t="s">
        <v>32</v>
      </c>
      <c r="AA9" s="235" t="s">
        <v>33</v>
      </c>
      <c r="AB9" s="235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ht="15" customHeight="1" x14ac:dyDescent="0.25">
      <c r="A10" s="2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D10" s="148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7"/>
    </row>
    <row r="11" spans="1:59" s="26" customFormat="1" ht="15" customHeight="1" x14ac:dyDescent="0.25">
      <c r="A11" s="32" t="s">
        <v>50</v>
      </c>
      <c r="B11" s="109">
        <f>SUM(B13:B39)</f>
        <v>116</v>
      </c>
      <c r="C11" s="109">
        <f>SUM(C13:C39)</f>
        <v>67</v>
      </c>
      <c r="D11" s="109">
        <f>SUM(D13:D39)</f>
        <v>49</v>
      </c>
      <c r="E11" s="109"/>
      <c r="F11" s="289">
        <f>SUM(F13:F39)</f>
        <v>0</v>
      </c>
      <c r="G11" s="289">
        <f>SUM(G13:G39)</f>
        <v>0</v>
      </c>
      <c r="H11" s="289">
        <f>SUM(H13:H39)</f>
        <v>0</v>
      </c>
      <c r="I11" s="289"/>
      <c r="J11" s="289">
        <f>SUM(J13:J39)</f>
        <v>0</v>
      </c>
      <c r="K11" s="289">
        <f>SUM(K13:K39)</f>
        <v>0</v>
      </c>
      <c r="L11" s="289">
        <f>SUM(L13:L39)</f>
        <v>0</v>
      </c>
      <c r="M11" s="289"/>
      <c r="N11" s="289">
        <f>SUM(N13:N39)</f>
        <v>0</v>
      </c>
      <c r="O11" s="289">
        <f>SUM(O13:O39)</f>
        <v>0</v>
      </c>
      <c r="P11" s="289">
        <f>SUM(P13:P39)</f>
        <v>0</v>
      </c>
      <c r="Q11" s="109"/>
      <c r="R11" s="109">
        <f>SUM(R13:R39)</f>
        <v>64</v>
      </c>
      <c r="S11" s="109">
        <f>SUM(S13:S39)</f>
        <v>41</v>
      </c>
      <c r="T11" s="109">
        <f>SUM(T13:T39)</f>
        <v>23</v>
      </c>
      <c r="U11" s="109"/>
      <c r="V11" s="109">
        <f>SUM(V13:V39)</f>
        <v>33</v>
      </c>
      <c r="W11" s="109">
        <f>SUM(W13:W39)</f>
        <v>16</v>
      </c>
      <c r="X11" s="109">
        <f>SUM(X13:X39)</f>
        <v>17</v>
      </c>
      <c r="Y11" s="109"/>
      <c r="Z11" s="109">
        <f>SUM(Z13:Z39)</f>
        <v>19</v>
      </c>
      <c r="AA11" s="109">
        <f>SUM(AA13:AA39)</f>
        <v>10</v>
      </c>
      <c r="AB11" s="109">
        <f>SUM(AB13:AB39)</f>
        <v>9</v>
      </c>
      <c r="AD11" s="185" t="s">
        <v>50</v>
      </c>
      <c r="AE11" s="143">
        <f>SUM(AE13:AE38)</f>
        <v>13363</v>
      </c>
      <c r="AF11" s="143">
        <f>SUM(AF13:AF38)</f>
        <v>5135</v>
      </c>
      <c r="AG11" s="143">
        <f>SUM(AG13:AG38)</f>
        <v>8228</v>
      </c>
      <c r="AH11" s="143"/>
      <c r="AI11" s="143">
        <f>SUM(AI13:AI38)</f>
        <v>0</v>
      </c>
      <c r="AJ11" s="143">
        <f>SUM(AJ13:AJ38)</f>
        <v>0</v>
      </c>
      <c r="AK11" s="144">
        <f>+AI11-AJ11</f>
        <v>0</v>
      </c>
      <c r="AL11" s="143"/>
      <c r="AM11" s="143">
        <f>SUM(AM13:AM38)</f>
        <v>0</v>
      </c>
      <c r="AN11" s="143">
        <f>SUM(AN13:AN38)</f>
        <v>0</v>
      </c>
      <c r="AO11" s="144">
        <f>+AM11-AN11</f>
        <v>0</v>
      </c>
      <c r="AP11" s="143"/>
      <c r="AQ11" s="143">
        <f>SUM(AQ13:AQ38)</f>
        <v>0</v>
      </c>
      <c r="AR11" s="143">
        <f>SUM(AR13:AR38)</f>
        <v>0</v>
      </c>
      <c r="AS11" s="144">
        <f>+AQ11-AR11</f>
        <v>0</v>
      </c>
      <c r="AT11" s="143"/>
      <c r="AU11" s="143">
        <f>SUM(AU13:AU38)</f>
        <v>6727</v>
      </c>
      <c r="AV11" s="143">
        <f>SUM(AV13:AV38)</f>
        <v>2693</v>
      </c>
      <c r="AW11" s="144">
        <f>+AU11-AV11</f>
        <v>4034</v>
      </c>
      <c r="AX11" s="143"/>
      <c r="AY11" s="143">
        <f>SUM(AY13:AY38)</f>
        <v>3662</v>
      </c>
      <c r="AZ11" s="143">
        <f>SUM(AZ13:AZ38)</f>
        <v>1403</v>
      </c>
      <c r="BA11" s="144">
        <f>+AY11-AZ11</f>
        <v>2259</v>
      </c>
      <c r="BB11" s="143"/>
      <c r="BC11" s="143">
        <f>SUM(BC13:BC38)</f>
        <v>2974</v>
      </c>
      <c r="BD11" s="143">
        <f>SUM(BD13:BD38)</f>
        <v>1039</v>
      </c>
      <c r="BE11" s="144">
        <f>+BC11-BD11</f>
        <v>1935</v>
      </c>
    </row>
    <row r="12" spans="1:59" ht="15" customHeight="1" x14ac:dyDescent="0.25">
      <c r="A12" s="25"/>
      <c r="B12" s="28"/>
      <c r="C12" s="28"/>
      <c r="D12" s="28"/>
      <c r="E12" s="28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D12" s="145"/>
      <c r="AE12" s="143"/>
      <c r="AF12" s="143"/>
      <c r="AG12" s="143"/>
      <c r="AH12" s="143"/>
      <c r="AI12" s="143"/>
      <c r="AJ12" s="143"/>
      <c r="AK12" s="190"/>
      <c r="AL12" s="143"/>
      <c r="AM12" s="143"/>
      <c r="AN12" s="143"/>
      <c r="AO12" s="190"/>
      <c r="AP12" s="143"/>
      <c r="AQ12" s="143"/>
      <c r="AR12" s="143"/>
      <c r="AS12" s="190"/>
      <c r="AT12" s="143"/>
      <c r="AU12" s="143"/>
      <c r="AV12" s="143"/>
      <c r="AW12" s="190"/>
      <c r="AX12" s="143"/>
      <c r="AY12" s="143"/>
      <c r="AZ12" s="143"/>
      <c r="BA12" s="190"/>
      <c r="BB12" s="143"/>
      <c r="BC12" s="143"/>
      <c r="BD12" s="143"/>
      <c r="BE12" s="190"/>
    </row>
    <row r="13" spans="1:59" ht="15" customHeight="1" x14ac:dyDescent="0.25">
      <c r="A13" s="4" t="s">
        <v>51</v>
      </c>
      <c r="B13" s="276">
        <v>0</v>
      </c>
      <c r="C13" s="276">
        <v>0</v>
      </c>
      <c r="D13" s="276">
        <v>0</v>
      </c>
      <c r="E13" s="28"/>
      <c r="F13" s="276">
        <v>0</v>
      </c>
      <c r="G13" s="276">
        <v>0</v>
      </c>
      <c r="H13" s="279">
        <f>+F13-G13</f>
        <v>0</v>
      </c>
      <c r="I13" s="276"/>
      <c r="J13" s="276">
        <v>0</v>
      </c>
      <c r="K13" s="276">
        <v>0</v>
      </c>
      <c r="L13" s="279">
        <f>+J13-K13</f>
        <v>0</v>
      </c>
      <c r="M13" s="276"/>
      <c r="N13" s="276">
        <v>0</v>
      </c>
      <c r="O13" s="276">
        <v>0</v>
      </c>
      <c r="P13" s="279">
        <f>+N13-O13</f>
        <v>0</v>
      </c>
      <c r="Q13" s="28"/>
      <c r="R13" s="276">
        <v>0</v>
      </c>
      <c r="S13" s="276">
        <v>0</v>
      </c>
      <c r="T13" s="279">
        <f>+R13-S13</f>
        <v>0</v>
      </c>
      <c r="U13" s="28"/>
      <c r="V13" s="276">
        <v>0</v>
      </c>
      <c r="W13" s="276">
        <v>0</v>
      </c>
      <c r="X13" s="279">
        <f>+V13-W13</f>
        <v>0</v>
      </c>
      <c r="Y13" s="276"/>
      <c r="Z13" s="276">
        <v>0</v>
      </c>
      <c r="AA13" s="276">
        <v>0</v>
      </c>
      <c r="AB13" s="279">
        <f>+Z13-AA13</f>
        <v>0</v>
      </c>
      <c r="AD13" s="145" t="s">
        <v>51</v>
      </c>
      <c r="AE13" s="146">
        <v>346</v>
      </c>
      <c r="AF13" s="146">
        <v>134</v>
      </c>
      <c r="AG13" s="146">
        <v>212</v>
      </c>
      <c r="AH13" s="146"/>
      <c r="AI13" s="146">
        <v>0</v>
      </c>
      <c r="AJ13" s="146">
        <v>0</v>
      </c>
      <c r="AK13" s="144">
        <f>+AI13-AJ13</f>
        <v>0</v>
      </c>
      <c r="AL13" s="146"/>
      <c r="AM13" s="146">
        <v>0</v>
      </c>
      <c r="AN13" s="146">
        <v>0</v>
      </c>
      <c r="AO13" s="144">
        <f>+AM13-AN13</f>
        <v>0</v>
      </c>
      <c r="AP13" s="146"/>
      <c r="AQ13" s="146">
        <v>0</v>
      </c>
      <c r="AR13" s="146">
        <v>0</v>
      </c>
      <c r="AS13" s="144">
        <f>+AQ13-AR13</f>
        <v>0</v>
      </c>
      <c r="AT13" s="146"/>
      <c r="AU13" s="146">
        <v>150</v>
      </c>
      <c r="AV13" s="146">
        <v>67</v>
      </c>
      <c r="AW13" s="144">
        <f>+AU13-AV13</f>
        <v>83</v>
      </c>
      <c r="AX13" s="146"/>
      <c r="AY13" s="146">
        <v>124</v>
      </c>
      <c r="AZ13" s="146">
        <v>44</v>
      </c>
      <c r="BA13" s="144">
        <f>+AY13-AZ13</f>
        <v>80</v>
      </c>
      <c r="BB13" s="146"/>
      <c r="BC13" s="146">
        <v>72</v>
      </c>
      <c r="BD13" s="146">
        <v>23</v>
      </c>
      <c r="BE13" s="144">
        <f>+BC13-BD13</f>
        <v>49</v>
      </c>
    </row>
    <row r="14" spans="1:59" ht="15" customHeight="1" x14ac:dyDescent="0.25">
      <c r="A14" s="4" t="s">
        <v>52</v>
      </c>
      <c r="B14" s="276">
        <v>0</v>
      </c>
      <c r="C14" s="276">
        <v>0</v>
      </c>
      <c r="D14" s="276">
        <v>0</v>
      </c>
      <c r="E14" s="28"/>
      <c r="F14" s="276">
        <v>0</v>
      </c>
      <c r="G14" s="276">
        <v>0</v>
      </c>
      <c r="H14" s="279">
        <f t="shared" ref="H14:H39" si="0">+F14-G14</f>
        <v>0</v>
      </c>
      <c r="I14" s="276"/>
      <c r="J14" s="276">
        <v>0</v>
      </c>
      <c r="K14" s="276">
        <v>0</v>
      </c>
      <c r="L14" s="279">
        <f t="shared" ref="L14:L39" si="1">+J14-K14</f>
        <v>0</v>
      </c>
      <c r="M14" s="276"/>
      <c r="N14" s="276">
        <v>0</v>
      </c>
      <c r="O14" s="276">
        <v>0</v>
      </c>
      <c r="P14" s="279">
        <f t="shared" ref="P14:P39" si="2">+N14-O14</f>
        <v>0</v>
      </c>
      <c r="Q14" s="28"/>
      <c r="R14" s="276">
        <v>0</v>
      </c>
      <c r="S14" s="276">
        <v>0</v>
      </c>
      <c r="T14" s="279">
        <f t="shared" ref="T14:T39" si="3">+R14-S14</f>
        <v>0</v>
      </c>
      <c r="U14" s="28"/>
      <c r="V14" s="276">
        <v>0</v>
      </c>
      <c r="W14" s="276">
        <v>0</v>
      </c>
      <c r="X14" s="279">
        <f t="shared" ref="X14:X39" si="4">+V14-W14</f>
        <v>0</v>
      </c>
      <c r="Y14" s="276"/>
      <c r="Z14" s="276">
        <v>0</v>
      </c>
      <c r="AA14" s="276">
        <v>0</v>
      </c>
      <c r="AB14" s="279">
        <f t="shared" ref="AB14:AB39" si="5">+Z14-AA14</f>
        <v>0</v>
      </c>
      <c r="AD14" s="145" t="s">
        <v>52</v>
      </c>
      <c r="AE14" s="146">
        <v>498</v>
      </c>
      <c r="AF14" s="146">
        <v>183</v>
      </c>
      <c r="AG14" s="146">
        <v>315</v>
      </c>
      <c r="AH14" s="146"/>
      <c r="AI14" s="146">
        <v>0</v>
      </c>
      <c r="AJ14" s="146">
        <v>0</v>
      </c>
      <c r="AK14" s="144">
        <f t="shared" ref="AK14:AK38" si="6">+AI14-AJ14</f>
        <v>0</v>
      </c>
      <c r="AL14" s="146"/>
      <c r="AM14" s="146">
        <v>0</v>
      </c>
      <c r="AN14" s="146">
        <v>0</v>
      </c>
      <c r="AO14" s="144">
        <f t="shared" ref="AO14:AO38" si="7">+AM14-AN14</f>
        <v>0</v>
      </c>
      <c r="AP14" s="146"/>
      <c r="AQ14" s="146">
        <v>0</v>
      </c>
      <c r="AR14" s="146">
        <v>0</v>
      </c>
      <c r="AS14" s="144">
        <f t="shared" ref="AS14:AS38" si="8">+AQ14-AR14</f>
        <v>0</v>
      </c>
      <c r="AT14" s="146"/>
      <c r="AU14" s="146">
        <v>227</v>
      </c>
      <c r="AV14" s="146">
        <v>75</v>
      </c>
      <c r="AW14" s="144">
        <f t="shared" ref="AW14:AW38" si="9">+AU14-AV14</f>
        <v>152</v>
      </c>
      <c r="AX14" s="146"/>
      <c r="AY14" s="146">
        <v>115</v>
      </c>
      <c r="AZ14" s="146">
        <v>41</v>
      </c>
      <c r="BA14" s="144">
        <f t="shared" ref="BA14:BA38" si="10">+AY14-AZ14</f>
        <v>74</v>
      </c>
      <c r="BB14" s="146"/>
      <c r="BC14" s="146">
        <v>156</v>
      </c>
      <c r="BD14" s="146">
        <v>67</v>
      </c>
      <c r="BE14" s="144">
        <f t="shared" ref="BE14:BE38" si="11">+BC14-BD14</f>
        <v>89</v>
      </c>
    </row>
    <row r="15" spans="1:59" ht="15" customHeight="1" x14ac:dyDescent="0.25">
      <c r="A15" s="4" t="s">
        <v>53</v>
      </c>
      <c r="B15" s="276">
        <v>0</v>
      </c>
      <c r="C15" s="276">
        <v>0</v>
      </c>
      <c r="D15" s="276">
        <v>0</v>
      </c>
      <c r="E15" s="28"/>
      <c r="F15" s="276">
        <v>0</v>
      </c>
      <c r="G15" s="276">
        <v>0</v>
      </c>
      <c r="H15" s="279">
        <f t="shared" si="0"/>
        <v>0</v>
      </c>
      <c r="I15" s="276"/>
      <c r="J15" s="276">
        <v>0</v>
      </c>
      <c r="K15" s="276">
        <v>0</v>
      </c>
      <c r="L15" s="279">
        <f t="shared" si="1"/>
        <v>0</v>
      </c>
      <c r="M15" s="276"/>
      <c r="N15" s="276">
        <v>0</v>
      </c>
      <c r="O15" s="276">
        <v>0</v>
      </c>
      <c r="P15" s="279">
        <f t="shared" si="2"/>
        <v>0</v>
      </c>
      <c r="Q15" s="28"/>
      <c r="R15" s="276">
        <v>0</v>
      </c>
      <c r="S15" s="276">
        <v>0</v>
      </c>
      <c r="T15" s="279">
        <f t="shared" si="3"/>
        <v>0</v>
      </c>
      <c r="U15" s="28"/>
      <c r="V15" s="276">
        <v>0</v>
      </c>
      <c r="W15" s="276">
        <v>0</v>
      </c>
      <c r="X15" s="279">
        <f t="shared" si="4"/>
        <v>0</v>
      </c>
      <c r="Y15" s="276"/>
      <c r="Z15" s="276">
        <v>0</v>
      </c>
      <c r="AA15" s="276">
        <v>0</v>
      </c>
      <c r="AB15" s="279">
        <f t="shared" si="5"/>
        <v>0</v>
      </c>
      <c r="AD15" s="145" t="s">
        <v>198</v>
      </c>
      <c r="AE15" s="146">
        <v>161</v>
      </c>
      <c r="AF15" s="146">
        <v>44</v>
      </c>
      <c r="AG15" s="146">
        <v>117</v>
      </c>
      <c r="AH15" s="146"/>
      <c r="AI15" s="146">
        <v>0</v>
      </c>
      <c r="AJ15" s="146">
        <v>0</v>
      </c>
      <c r="AK15" s="144">
        <f t="shared" si="6"/>
        <v>0</v>
      </c>
      <c r="AL15" s="146"/>
      <c r="AM15" s="146">
        <v>0</v>
      </c>
      <c r="AN15" s="146">
        <v>0</v>
      </c>
      <c r="AO15" s="144">
        <f t="shared" si="7"/>
        <v>0</v>
      </c>
      <c r="AP15" s="146"/>
      <c r="AQ15" s="146">
        <v>0</v>
      </c>
      <c r="AR15" s="146">
        <v>0</v>
      </c>
      <c r="AS15" s="144">
        <f t="shared" si="8"/>
        <v>0</v>
      </c>
      <c r="AT15" s="146"/>
      <c r="AU15" s="146">
        <v>70</v>
      </c>
      <c r="AV15" s="146">
        <v>17</v>
      </c>
      <c r="AW15" s="144">
        <f t="shared" si="9"/>
        <v>53</v>
      </c>
      <c r="AX15" s="146"/>
      <c r="AY15" s="146">
        <v>56</v>
      </c>
      <c r="AZ15" s="146">
        <v>15</v>
      </c>
      <c r="BA15" s="144">
        <f t="shared" si="10"/>
        <v>41</v>
      </c>
      <c r="BB15" s="146"/>
      <c r="BC15" s="146">
        <v>35</v>
      </c>
      <c r="BD15" s="146">
        <v>12</v>
      </c>
      <c r="BE15" s="144">
        <f t="shared" si="11"/>
        <v>23</v>
      </c>
    </row>
    <row r="16" spans="1:59" ht="15" customHeight="1" x14ac:dyDescent="0.25">
      <c r="A16" s="4" t="s">
        <v>54</v>
      </c>
      <c r="B16" s="28">
        <v>2</v>
      </c>
      <c r="C16" s="28">
        <v>2</v>
      </c>
      <c r="D16" s="28">
        <v>0</v>
      </c>
      <c r="E16" s="28"/>
      <c r="F16" s="276">
        <v>0</v>
      </c>
      <c r="G16" s="276">
        <v>0</v>
      </c>
      <c r="H16" s="279">
        <f t="shared" si="0"/>
        <v>0</v>
      </c>
      <c r="I16" s="276"/>
      <c r="J16" s="276">
        <v>0</v>
      </c>
      <c r="K16" s="276">
        <v>0</v>
      </c>
      <c r="L16" s="279">
        <f t="shared" si="1"/>
        <v>0</v>
      </c>
      <c r="M16" s="276"/>
      <c r="N16" s="276">
        <v>0</v>
      </c>
      <c r="O16" s="276">
        <v>0</v>
      </c>
      <c r="P16" s="279">
        <f t="shared" si="2"/>
        <v>0</v>
      </c>
      <c r="Q16" s="28"/>
      <c r="R16" s="276">
        <v>0</v>
      </c>
      <c r="S16" s="276">
        <v>0</v>
      </c>
      <c r="T16" s="279">
        <f t="shared" si="3"/>
        <v>0</v>
      </c>
      <c r="U16" s="28"/>
      <c r="V16" s="28">
        <v>1</v>
      </c>
      <c r="W16" s="28">
        <v>1</v>
      </c>
      <c r="X16" s="241">
        <f t="shared" si="4"/>
        <v>0</v>
      </c>
      <c r="Y16" s="28"/>
      <c r="Z16" s="28">
        <v>1</v>
      </c>
      <c r="AA16" s="28">
        <v>1</v>
      </c>
      <c r="AB16" s="241">
        <f t="shared" si="5"/>
        <v>0</v>
      </c>
      <c r="AD16" s="145" t="s">
        <v>54</v>
      </c>
      <c r="AE16" s="146">
        <v>1006</v>
      </c>
      <c r="AF16" s="146">
        <v>398</v>
      </c>
      <c r="AG16" s="146">
        <v>608</v>
      </c>
      <c r="AH16" s="146"/>
      <c r="AI16" s="146">
        <v>0</v>
      </c>
      <c r="AJ16" s="146">
        <v>0</v>
      </c>
      <c r="AK16" s="144">
        <f t="shared" si="6"/>
        <v>0</v>
      </c>
      <c r="AL16" s="146"/>
      <c r="AM16" s="146">
        <v>0</v>
      </c>
      <c r="AN16" s="146">
        <v>0</v>
      </c>
      <c r="AO16" s="144">
        <f t="shared" si="7"/>
        <v>0</v>
      </c>
      <c r="AP16" s="146"/>
      <c r="AQ16" s="146">
        <v>0</v>
      </c>
      <c r="AR16" s="146">
        <v>0</v>
      </c>
      <c r="AS16" s="144">
        <f t="shared" si="8"/>
        <v>0</v>
      </c>
      <c r="AT16" s="146"/>
      <c r="AU16" s="146">
        <v>485</v>
      </c>
      <c r="AV16" s="146">
        <v>200</v>
      </c>
      <c r="AW16" s="144">
        <f t="shared" si="9"/>
        <v>285</v>
      </c>
      <c r="AX16" s="146"/>
      <c r="AY16" s="146">
        <v>238</v>
      </c>
      <c r="AZ16" s="146">
        <v>102</v>
      </c>
      <c r="BA16" s="144">
        <f t="shared" si="10"/>
        <v>136</v>
      </c>
      <c r="BB16" s="146"/>
      <c r="BC16" s="146">
        <v>283</v>
      </c>
      <c r="BD16" s="146">
        <v>96</v>
      </c>
      <c r="BE16" s="144">
        <f t="shared" si="11"/>
        <v>187</v>
      </c>
    </row>
    <row r="17" spans="1:57" ht="15" customHeight="1" x14ac:dyDescent="0.25">
      <c r="A17" s="4" t="s">
        <v>55</v>
      </c>
      <c r="B17" s="276">
        <v>0</v>
      </c>
      <c r="C17" s="276">
        <v>0</v>
      </c>
      <c r="D17" s="276">
        <v>0</v>
      </c>
      <c r="E17" s="28"/>
      <c r="F17" s="276">
        <v>0</v>
      </c>
      <c r="G17" s="276">
        <v>0</v>
      </c>
      <c r="H17" s="279">
        <f t="shared" si="0"/>
        <v>0</v>
      </c>
      <c r="I17" s="276"/>
      <c r="J17" s="276">
        <v>0</v>
      </c>
      <c r="K17" s="276">
        <v>0</v>
      </c>
      <c r="L17" s="279">
        <f t="shared" si="1"/>
        <v>0</v>
      </c>
      <c r="M17" s="276"/>
      <c r="N17" s="276">
        <v>0</v>
      </c>
      <c r="O17" s="276">
        <v>0</v>
      </c>
      <c r="P17" s="279">
        <f t="shared" si="2"/>
        <v>0</v>
      </c>
      <c r="Q17" s="28"/>
      <c r="R17" s="276">
        <v>0</v>
      </c>
      <c r="S17" s="276">
        <v>0</v>
      </c>
      <c r="T17" s="279">
        <f t="shared" si="3"/>
        <v>0</v>
      </c>
      <c r="U17" s="28"/>
      <c r="V17" s="276">
        <v>0</v>
      </c>
      <c r="W17" s="276">
        <v>0</v>
      </c>
      <c r="X17" s="279">
        <f t="shared" si="4"/>
        <v>0</v>
      </c>
      <c r="Y17" s="276"/>
      <c r="Z17" s="276">
        <v>0</v>
      </c>
      <c r="AA17" s="276">
        <v>0</v>
      </c>
      <c r="AB17" s="279">
        <f t="shared" si="5"/>
        <v>0</v>
      </c>
      <c r="AD17" s="145" t="s">
        <v>55</v>
      </c>
      <c r="AE17" s="146">
        <v>157</v>
      </c>
      <c r="AF17" s="146">
        <v>48</v>
      </c>
      <c r="AG17" s="146">
        <v>109</v>
      </c>
      <c r="AH17" s="146"/>
      <c r="AI17" s="146">
        <v>0</v>
      </c>
      <c r="AJ17" s="146">
        <v>0</v>
      </c>
      <c r="AK17" s="144">
        <f t="shared" si="6"/>
        <v>0</v>
      </c>
      <c r="AL17" s="146"/>
      <c r="AM17" s="146">
        <v>0</v>
      </c>
      <c r="AN17" s="146">
        <v>0</v>
      </c>
      <c r="AO17" s="144">
        <f t="shared" si="7"/>
        <v>0</v>
      </c>
      <c r="AP17" s="146"/>
      <c r="AQ17" s="146">
        <v>0</v>
      </c>
      <c r="AR17" s="146">
        <v>0</v>
      </c>
      <c r="AS17" s="144">
        <f t="shared" si="8"/>
        <v>0</v>
      </c>
      <c r="AT17" s="146"/>
      <c r="AU17" s="146">
        <v>92</v>
      </c>
      <c r="AV17" s="146">
        <v>29</v>
      </c>
      <c r="AW17" s="144">
        <f t="shared" si="9"/>
        <v>63</v>
      </c>
      <c r="AX17" s="146"/>
      <c r="AY17" s="146">
        <v>31</v>
      </c>
      <c r="AZ17" s="146">
        <v>9</v>
      </c>
      <c r="BA17" s="144">
        <f t="shared" si="10"/>
        <v>22</v>
      </c>
      <c r="BB17" s="146"/>
      <c r="BC17" s="146">
        <v>34</v>
      </c>
      <c r="BD17" s="146">
        <v>10</v>
      </c>
      <c r="BE17" s="144">
        <f t="shared" si="11"/>
        <v>24</v>
      </c>
    </row>
    <row r="18" spans="1:57" ht="15" customHeight="1" x14ac:dyDescent="0.25">
      <c r="A18" s="4" t="s">
        <v>56</v>
      </c>
      <c r="B18" s="276">
        <v>0</v>
      </c>
      <c r="C18" s="276">
        <v>0</v>
      </c>
      <c r="D18" s="276">
        <v>0</v>
      </c>
      <c r="E18" s="28"/>
      <c r="F18" s="276">
        <v>0</v>
      </c>
      <c r="G18" s="276">
        <v>0</v>
      </c>
      <c r="H18" s="279">
        <f t="shared" si="0"/>
        <v>0</v>
      </c>
      <c r="I18" s="276"/>
      <c r="J18" s="276">
        <v>0</v>
      </c>
      <c r="K18" s="276">
        <v>0</v>
      </c>
      <c r="L18" s="279">
        <f t="shared" si="1"/>
        <v>0</v>
      </c>
      <c r="M18" s="276"/>
      <c r="N18" s="276">
        <v>0</v>
      </c>
      <c r="O18" s="276">
        <v>0</v>
      </c>
      <c r="P18" s="279">
        <f t="shared" si="2"/>
        <v>0</v>
      </c>
      <c r="Q18" s="28"/>
      <c r="R18" s="276">
        <v>0</v>
      </c>
      <c r="S18" s="276">
        <v>0</v>
      </c>
      <c r="T18" s="279">
        <f t="shared" si="3"/>
        <v>0</v>
      </c>
      <c r="U18" s="28"/>
      <c r="V18" s="276">
        <v>0</v>
      </c>
      <c r="W18" s="276">
        <v>0</v>
      </c>
      <c r="X18" s="279">
        <f t="shared" si="4"/>
        <v>0</v>
      </c>
      <c r="Y18" s="276"/>
      <c r="Z18" s="276">
        <v>0</v>
      </c>
      <c r="AA18" s="276">
        <v>0</v>
      </c>
      <c r="AB18" s="279">
        <f t="shared" si="5"/>
        <v>0</v>
      </c>
      <c r="AD18" s="145" t="s">
        <v>56</v>
      </c>
      <c r="AE18" s="146">
        <v>371</v>
      </c>
      <c r="AF18" s="146">
        <v>154</v>
      </c>
      <c r="AG18" s="146">
        <v>217</v>
      </c>
      <c r="AH18" s="146"/>
      <c r="AI18" s="146">
        <v>0</v>
      </c>
      <c r="AJ18" s="146">
        <v>0</v>
      </c>
      <c r="AK18" s="144">
        <f t="shared" si="6"/>
        <v>0</v>
      </c>
      <c r="AL18" s="146"/>
      <c r="AM18" s="146">
        <v>0</v>
      </c>
      <c r="AN18" s="146">
        <v>0</v>
      </c>
      <c r="AO18" s="144">
        <f t="shared" si="7"/>
        <v>0</v>
      </c>
      <c r="AP18" s="146"/>
      <c r="AQ18" s="146">
        <v>0</v>
      </c>
      <c r="AR18" s="146">
        <v>0</v>
      </c>
      <c r="AS18" s="144">
        <f t="shared" si="8"/>
        <v>0</v>
      </c>
      <c r="AT18" s="146"/>
      <c r="AU18" s="146">
        <v>192</v>
      </c>
      <c r="AV18" s="146">
        <v>84</v>
      </c>
      <c r="AW18" s="144">
        <f t="shared" si="9"/>
        <v>108</v>
      </c>
      <c r="AX18" s="146"/>
      <c r="AY18" s="146">
        <v>122</v>
      </c>
      <c r="AZ18" s="146">
        <v>54</v>
      </c>
      <c r="BA18" s="144">
        <f t="shared" si="10"/>
        <v>68</v>
      </c>
      <c r="BB18" s="146"/>
      <c r="BC18" s="146">
        <v>57</v>
      </c>
      <c r="BD18" s="146">
        <v>16</v>
      </c>
      <c r="BE18" s="144">
        <f t="shared" si="11"/>
        <v>41</v>
      </c>
    </row>
    <row r="19" spans="1:57" ht="15" customHeight="1" x14ac:dyDescent="0.25">
      <c r="A19" s="4" t="s">
        <v>57</v>
      </c>
      <c r="B19" s="276">
        <v>0</v>
      </c>
      <c r="C19" s="276">
        <v>0</v>
      </c>
      <c r="D19" s="276">
        <v>0</v>
      </c>
      <c r="E19" s="28"/>
      <c r="F19" s="276">
        <v>0</v>
      </c>
      <c r="G19" s="276">
        <v>0</v>
      </c>
      <c r="H19" s="279">
        <f t="shared" si="0"/>
        <v>0</v>
      </c>
      <c r="I19" s="276"/>
      <c r="J19" s="276">
        <v>0</v>
      </c>
      <c r="K19" s="276">
        <v>0</v>
      </c>
      <c r="L19" s="279">
        <f t="shared" si="1"/>
        <v>0</v>
      </c>
      <c r="M19" s="276"/>
      <c r="N19" s="276">
        <v>0</v>
      </c>
      <c r="O19" s="276">
        <v>0</v>
      </c>
      <c r="P19" s="279">
        <f t="shared" si="2"/>
        <v>0</v>
      </c>
      <c r="Q19" s="28"/>
      <c r="R19" s="276">
        <v>0</v>
      </c>
      <c r="S19" s="276">
        <v>0</v>
      </c>
      <c r="T19" s="279">
        <f t="shared" si="3"/>
        <v>0</v>
      </c>
      <c r="U19" s="28"/>
      <c r="V19" s="276">
        <v>0</v>
      </c>
      <c r="W19" s="276">
        <v>0</v>
      </c>
      <c r="X19" s="279">
        <f t="shared" si="4"/>
        <v>0</v>
      </c>
      <c r="Y19" s="276"/>
      <c r="Z19" s="276">
        <v>0</v>
      </c>
      <c r="AA19" s="276">
        <v>0</v>
      </c>
      <c r="AB19" s="279">
        <f t="shared" si="5"/>
        <v>0</v>
      </c>
      <c r="AD19" s="145" t="s">
        <v>57</v>
      </c>
      <c r="AE19" s="146">
        <v>192</v>
      </c>
      <c r="AF19" s="146">
        <v>67</v>
      </c>
      <c r="AG19" s="146">
        <v>125</v>
      </c>
      <c r="AH19" s="146"/>
      <c r="AI19" s="146">
        <v>0</v>
      </c>
      <c r="AJ19" s="146">
        <v>0</v>
      </c>
      <c r="AK19" s="144">
        <f t="shared" si="6"/>
        <v>0</v>
      </c>
      <c r="AL19" s="146"/>
      <c r="AM19" s="146">
        <v>0</v>
      </c>
      <c r="AN19" s="146">
        <v>0</v>
      </c>
      <c r="AO19" s="144">
        <f t="shared" si="7"/>
        <v>0</v>
      </c>
      <c r="AP19" s="146"/>
      <c r="AQ19" s="146">
        <v>0</v>
      </c>
      <c r="AR19" s="146">
        <v>0</v>
      </c>
      <c r="AS19" s="144">
        <f t="shared" si="8"/>
        <v>0</v>
      </c>
      <c r="AT19" s="146"/>
      <c r="AU19" s="146">
        <v>99</v>
      </c>
      <c r="AV19" s="146">
        <v>37</v>
      </c>
      <c r="AW19" s="144">
        <f t="shared" si="9"/>
        <v>62</v>
      </c>
      <c r="AX19" s="146"/>
      <c r="AY19" s="146">
        <v>52</v>
      </c>
      <c r="AZ19" s="146">
        <v>18</v>
      </c>
      <c r="BA19" s="144">
        <f t="shared" si="10"/>
        <v>34</v>
      </c>
      <c r="BB19" s="146"/>
      <c r="BC19" s="146">
        <v>41</v>
      </c>
      <c r="BD19" s="146">
        <v>12</v>
      </c>
      <c r="BE19" s="144">
        <f t="shared" si="11"/>
        <v>29</v>
      </c>
    </row>
    <row r="20" spans="1:57" ht="15" customHeight="1" x14ac:dyDescent="0.25">
      <c r="A20" s="4" t="s">
        <v>58</v>
      </c>
      <c r="B20" s="28">
        <v>83</v>
      </c>
      <c r="C20" s="28">
        <v>50</v>
      </c>
      <c r="D20" s="28">
        <v>33</v>
      </c>
      <c r="E20" s="28"/>
      <c r="F20" s="276">
        <v>0</v>
      </c>
      <c r="G20" s="276">
        <v>0</v>
      </c>
      <c r="H20" s="279">
        <f t="shared" si="0"/>
        <v>0</v>
      </c>
      <c r="I20" s="276"/>
      <c r="J20" s="276">
        <v>0</v>
      </c>
      <c r="K20" s="276">
        <v>0</v>
      </c>
      <c r="L20" s="279">
        <f t="shared" si="1"/>
        <v>0</v>
      </c>
      <c r="M20" s="276"/>
      <c r="N20" s="276">
        <v>0</v>
      </c>
      <c r="O20" s="276">
        <v>0</v>
      </c>
      <c r="P20" s="279">
        <f t="shared" si="2"/>
        <v>0</v>
      </c>
      <c r="Q20" s="28"/>
      <c r="R20" s="28">
        <v>58</v>
      </c>
      <c r="S20" s="28">
        <v>36</v>
      </c>
      <c r="T20" s="241">
        <f t="shared" si="3"/>
        <v>22</v>
      </c>
      <c r="U20" s="28"/>
      <c r="V20" s="28">
        <v>13</v>
      </c>
      <c r="W20" s="28">
        <v>6</v>
      </c>
      <c r="X20" s="241">
        <f t="shared" si="4"/>
        <v>7</v>
      </c>
      <c r="Y20" s="28"/>
      <c r="Z20" s="28">
        <v>12</v>
      </c>
      <c r="AA20" s="28">
        <v>8</v>
      </c>
      <c r="AB20" s="241">
        <f t="shared" si="5"/>
        <v>4</v>
      </c>
      <c r="AD20" s="145" t="s">
        <v>58</v>
      </c>
      <c r="AE20" s="146">
        <v>1449</v>
      </c>
      <c r="AF20" s="146">
        <v>690</v>
      </c>
      <c r="AG20" s="146">
        <v>759</v>
      </c>
      <c r="AH20" s="146"/>
      <c r="AI20" s="146">
        <v>0</v>
      </c>
      <c r="AJ20" s="146">
        <v>0</v>
      </c>
      <c r="AK20" s="144">
        <f t="shared" si="6"/>
        <v>0</v>
      </c>
      <c r="AL20" s="146"/>
      <c r="AM20" s="146">
        <v>0</v>
      </c>
      <c r="AN20" s="146">
        <v>0</v>
      </c>
      <c r="AO20" s="144">
        <f t="shared" si="7"/>
        <v>0</v>
      </c>
      <c r="AP20" s="146"/>
      <c r="AQ20" s="146">
        <v>0</v>
      </c>
      <c r="AR20" s="146">
        <v>0</v>
      </c>
      <c r="AS20" s="144">
        <f t="shared" si="8"/>
        <v>0</v>
      </c>
      <c r="AT20" s="146"/>
      <c r="AU20" s="146">
        <v>656</v>
      </c>
      <c r="AV20" s="146">
        <v>319</v>
      </c>
      <c r="AW20" s="144">
        <f t="shared" si="9"/>
        <v>337</v>
      </c>
      <c r="AX20" s="146"/>
      <c r="AY20" s="146">
        <v>445</v>
      </c>
      <c r="AZ20" s="146">
        <v>226</v>
      </c>
      <c r="BA20" s="144">
        <f t="shared" si="10"/>
        <v>219</v>
      </c>
      <c r="BB20" s="146"/>
      <c r="BC20" s="146">
        <v>348</v>
      </c>
      <c r="BD20" s="146">
        <v>145</v>
      </c>
      <c r="BE20" s="144">
        <f t="shared" si="11"/>
        <v>203</v>
      </c>
    </row>
    <row r="21" spans="1:57" ht="15" customHeight="1" x14ac:dyDescent="0.25">
      <c r="A21" s="4" t="s">
        <v>59</v>
      </c>
      <c r="B21" s="276">
        <v>0</v>
      </c>
      <c r="C21" s="276">
        <v>0</v>
      </c>
      <c r="D21" s="276">
        <v>0</v>
      </c>
      <c r="E21" s="28"/>
      <c r="F21" s="276">
        <v>0</v>
      </c>
      <c r="G21" s="276">
        <v>0</v>
      </c>
      <c r="H21" s="279">
        <f t="shared" si="0"/>
        <v>0</v>
      </c>
      <c r="I21" s="276"/>
      <c r="J21" s="276">
        <v>0</v>
      </c>
      <c r="K21" s="276">
        <v>0</v>
      </c>
      <c r="L21" s="279">
        <f t="shared" si="1"/>
        <v>0</v>
      </c>
      <c r="M21" s="276"/>
      <c r="N21" s="276">
        <v>0</v>
      </c>
      <c r="O21" s="276">
        <v>0</v>
      </c>
      <c r="P21" s="279">
        <f t="shared" si="2"/>
        <v>0</v>
      </c>
      <c r="Q21" s="28"/>
      <c r="R21" s="276">
        <v>0</v>
      </c>
      <c r="S21" s="276">
        <v>0</v>
      </c>
      <c r="T21" s="279">
        <f t="shared" si="3"/>
        <v>0</v>
      </c>
      <c r="U21" s="28"/>
      <c r="V21" s="276">
        <v>0</v>
      </c>
      <c r="W21" s="276">
        <v>0</v>
      </c>
      <c r="X21" s="279">
        <f t="shared" si="4"/>
        <v>0</v>
      </c>
      <c r="Y21" s="28"/>
      <c r="Z21" s="276">
        <v>0</v>
      </c>
      <c r="AA21" s="276">
        <v>0</v>
      </c>
      <c r="AB21" s="279">
        <f t="shared" si="5"/>
        <v>0</v>
      </c>
      <c r="AD21" s="145" t="s">
        <v>59</v>
      </c>
      <c r="AE21" s="146">
        <v>578</v>
      </c>
      <c r="AF21" s="146">
        <v>264</v>
      </c>
      <c r="AG21" s="146">
        <v>314</v>
      </c>
      <c r="AH21" s="146"/>
      <c r="AI21" s="146">
        <v>0</v>
      </c>
      <c r="AJ21" s="146">
        <v>0</v>
      </c>
      <c r="AK21" s="144">
        <f t="shared" si="6"/>
        <v>0</v>
      </c>
      <c r="AL21" s="146"/>
      <c r="AM21" s="146">
        <v>0</v>
      </c>
      <c r="AN21" s="146">
        <v>0</v>
      </c>
      <c r="AO21" s="144">
        <f t="shared" si="7"/>
        <v>0</v>
      </c>
      <c r="AP21" s="146"/>
      <c r="AQ21" s="146">
        <v>0</v>
      </c>
      <c r="AR21" s="146">
        <v>0</v>
      </c>
      <c r="AS21" s="144">
        <f t="shared" si="8"/>
        <v>0</v>
      </c>
      <c r="AT21" s="146"/>
      <c r="AU21" s="146">
        <v>257</v>
      </c>
      <c r="AV21" s="146">
        <v>130</v>
      </c>
      <c r="AW21" s="144">
        <f t="shared" si="9"/>
        <v>127</v>
      </c>
      <c r="AX21" s="146"/>
      <c r="AY21" s="146">
        <v>144</v>
      </c>
      <c r="AZ21" s="146">
        <v>61</v>
      </c>
      <c r="BA21" s="144">
        <f t="shared" si="10"/>
        <v>83</v>
      </c>
      <c r="BB21" s="146"/>
      <c r="BC21" s="146">
        <v>177</v>
      </c>
      <c r="BD21" s="146">
        <v>73</v>
      </c>
      <c r="BE21" s="144">
        <f t="shared" si="11"/>
        <v>104</v>
      </c>
    </row>
    <row r="22" spans="1:57" ht="15" customHeight="1" x14ac:dyDescent="0.25">
      <c r="A22" s="4" t="s">
        <v>60</v>
      </c>
      <c r="B22" s="276">
        <v>0</v>
      </c>
      <c r="C22" s="276">
        <v>0</v>
      </c>
      <c r="D22" s="276">
        <v>0</v>
      </c>
      <c r="E22" s="28"/>
      <c r="F22" s="276">
        <v>0</v>
      </c>
      <c r="G22" s="276">
        <v>0</v>
      </c>
      <c r="H22" s="279">
        <f t="shared" si="0"/>
        <v>0</v>
      </c>
      <c r="I22" s="276"/>
      <c r="J22" s="276">
        <v>0</v>
      </c>
      <c r="K22" s="276">
        <v>0</v>
      </c>
      <c r="L22" s="279">
        <f t="shared" si="1"/>
        <v>0</v>
      </c>
      <c r="M22" s="276"/>
      <c r="N22" s="276">
        <v>0</v>
      </c>
      <c r="O22" s="276">
        <v>0</v>
      </c>
      <c r="P22" s="279">
        <f t="shared" si="2"/>
        <v>0</v>
      </c>
      <c r="Q22" s="28"/>
      <c r="R22" s="276">
        <v>0</v>
      </c>
      <c r="S22" s="276">
        <v>0</v>
      </c>
      <c r="T22" s="279">
        <f t="shared" si="3"/>
        <v>0</v>
      </c>
      <c r="U22" s="28"/>
      <c r="V22" s="276">
        <v>0</v>
      </c>
      <c r="W22" s="276">
        <v>0</v>
      </c>
      <c r="X22" s="279">
        <f t="shared" si="4"/>
        <v>0</v>
      </c>
      <c r="Y22" s="28"/>
      <c r="Z22" s="276">
        <v>0</v>
      </c>
      <c r="AA22" s="276">
        <v>0</v>
      </c>
      <c r="AB22" s="279">
        <f t="shared" si="5"/>
        <v>0</v>
      </c>
      <c r="AD22" s="145" t="s">
        <v>60</v>
      </c>
      <c r="AE22" s="146">
        <v>769</v>
      </c>
      <c r="AF22" s="146">
        <v>233</v>
      </c>
      <c r="AG22" s="146">
        <v>536</v>
      </c>
      <c r="AH22" s="146"/>
      <c r="AI22" s="146">
        <v>0</v>
      </c>
      <c r="AJ22" s="146">
        <v>0</v>
      </c>
      <c r="AK22" s="144">
        <f t="shared" si="6"/>
        <v>0</v>
      </c>
      <c r="AL22" s="146"/>
      <c r="AM22" s="146">
        <v>0</v>
      </c>
      <c r="AN22" s="146">
        <v>0</v>
      </c>
      <c r="AO22" s="144">
        <f t="shared" si="7"/>
        <v>0</v>
      </c>
      <c r="AP22" s="146"/>
      <c r="AQ22" s="146">
        <v>0</v>
      </c>
      <c r="AR22" s="146">
        <v>0</v>
      </c>
      <c r="AS22" s="144">
        <f t="shared" si="8"/>
        <v>0</v>
      </c>
      <c r="AT22" s="146"/>
      <c r="AU22" s="146">
        <v>419</v>
      </c>
      <c r="AV22" s="146">
        <v>133</v>
      </c>
      <c r="AW22" s="144">
        <f t="shared" si="9"/>
        <v>286</v>
      </c>
      <c r="AX22" s="146"/>
      <c r="AY22" s="146">
        <v>205</v>
      </c>
      <c r="AZ22" s="146">
        <v>58</v>
      </c>
      <c r="BA22" s="144">
        <f t="shared" si="10"/>
        <v>147</v>
      </c>
      <c r="BB22" s="146"/>
      <c r="BC22" s="146">
        <v>145</v>
      </c>
      <c r="BD22" s="146">
        <v>42</v>
      </c>
      <c r="BE22" s="144">
        <f t="shared" si="11"/>
        <v>103</v>
      </c>
    </row>
    <row r="23" spans="1:57" ht="15" customHeight="1" x14ac:dyDescent="0.25">
      <c r="A23" s="4" t="s">
        <v>61</v>
      </c>
      <c r="B23" s="276">
        <v>0</v>
      </c>
      <c r="C23" s="276">
        <v>0</v>
      </c>
      <c r="D23" s="276">
        <v>0</v>
      </c>
      <c r="E23" s="28"/>
      <c r="F23" s="276">
        <v>0</v>
      </c>
      <c r="G23" s="276">
        <v>0</v>
      </c>
      <c r="H23" s="279">
        <f t="shared" si="0"/>
        <v>0</v>
      </c>
      <c r="I23" s="276"/>
      <c r="J23" s="276">
        <v>0</v>
      </c>
      <c r="K23" s="276">
        <v>0</v>
      </c>
      <c r="L23" s="279">
        <f t="shared" si="1"/>
        <v>0</v>
      </c>
      <c r="M23" s="276"/>
      <c r="N23" s="276">
        <v>0</v>
      </c>
      <c r="O23" s="276">
        <v>0</v>
      </c>
      <c r="P23" s="279">
        <f t="shared" si="2"/>
        <v>0</v>
      </c>
      <c r="Q23" s="28"/>
      <c r="R23" s="276">
        <v>0</v>
      </c>
      <c r="S23" s="276">
        <v>0</v>
      </c>
      <c r="T23" s="279">
        <f t="shared" si="3"/>
        <v>0</v>
      </c>
      <c r="U23" s="28"/>
      <c r="V23" s="276">
        <v>0</v>
      </c>
      <c r="W23" s="276">
        <v>0</v>
      </c>
      <c r="X23" s="279">
        <f t="shared" si="4"/>
        <v>0</v>
      </c>
      <c r="Y23" s="28"/>
      <c r="Z23" s="276">
        <v>0</v>
      </c>
      <c r="AA23" s="276">
        <v>0</v>
      </c>
      <c r="AB23" s="279">
        <f t="shared" si="5"/>
        <v>0</v>
      </c>
      <c r="AD23" s="145" t="s">
        <v>199</v>
      </c>
      <c r="AE23" s="146">
        <v>188</v>
      </c>
      <c r="AF23" s="146">
        <v>39</v>
      </c>
      <c r="AG23" s="146">
        <v>149</v>
      </c>
      <c r="AH23" s="146"/>
      <c r="AI23" s="146">
        <v>0</v>
      </c>
      <c r="AJ23" s="146">
        <v>0</v>
      </c>
      <c r="AK23" s="144">
        <f t="shared" si="6"/>
        <v>0</v>
      </c>
      <c r="AL23" s="146"/>
      <c r="AM23" s="146">
        <v>0</v>
      </c>
      <c r="AN23" s="146">
        <v>0</v>
      </c>
      <c r="AO23" s="144">
        <f t="shared" si="7"/>
        <v>0</v>
      </c>
      <c r="AP23" s="146"/>
      <c r="AQ23" s="146">
        <v>0</v>
      </c>
      <c r="AR23" s="146">
        <v>0</v>
      </c>
      <c r="AS23" s="144">
        <f t="shared" si="8"/>
        <v>0</v>
      </c>
      <c r="AT23" s="146"/>
      <c r="AU23" s="146">
        <v>97</v>
      </c>
      <c r="AV23" s="146">
        <v>24</v>
      </c>
      <c r="AW23" s="144">
        <f t="shared" si="9"/>
        <v>73</v>
      </c>
      <c r="AX23" s="146"/>
      <c r="AY23" s="146">
        <v>53</v>
      </c>
      <c r="AZ23" s="146">
        <v>10</v>
      </c>
      <c r="BA23" s="144">
        <f t="shared" si="10"/>
        <v>43</v>
      </c>
      <c r="BB23" s="146"/>
      <c r="BC23" s="146">
        <v>38</v>
      </c>
      <c r="BD23" s="146">
        <v>5</v>
      </c>
      <c r="BE23" s="144">
        <f t="shared" si="11"/>
        <v>33</v>
      </c>
    </row>
    <row r="24" spans="1:57" ht="15" customHeight="1" x14ac:dyDescent="0.25">
      <c r="A24" s="93" t="s">
        <v>62</v>
      </c>
      <c r="B24" s="28">
        <v>11</v>
      </c>
      <c r="C24" s="28">
        <v>5</v>
      </c>
      <c r="D24" s="28">
        <v>6</v>
      </c>
      <c r="E24" s="28"/>
      <c r="F24" s="276">
        <v>0</v>
      </c>
      <c r="G24" s="276">
        <v>0</v>
      </c>
      <c r="H24" s="279">
        <f t="shared" si="0"/>
        <v>0</v>
      </c>
      <c r="I24" s="276"/>
      <c r="J24" s="276">
        <v>0</v>
      </c>
      <c r="K24" s="276">
        <v>0</v>
      </c>
      <c r="L24" s="279">
        <f t="shared" si="1"/>
        <v>0</v>
      </c>
      <c r="M24" s="276"/>
      <c r="N24" s="276">
        <v>0</v>
      </c>
      <c r="O24" s="276">
        <v>0</v>
      </c>
      <c r="P24" s="279">
        <f t="shared" si="2"/>
        <v>0</v>
      </c>
      <c r="Q24" s="28"/>
      <c r="R24" s="28">
        <v>4</v>
      </c>
      <c r="S24" s="28">
        <v>3</v>
      </c>
      <c r="T24" s="241">
        <f t="shared" si="3"/>
        <v>1</v>
      </c>
      <c r="U24" s="28"/>
      <c r="V24" s="28">
        <v>7</v>
      </c>
      <c r="W24" s="28">
        <v>2</v>
      </c>
      <c r="X24" s="241">
        <f t="shared" si="4"/>
        <v>5</v>
      </c>
      <c r="Y24" s="28"/>
      <c r="Z24" s="276">
        <v>0</v>
      </c>
      <c r="AA24" s="276">
        <v>0</v>
      </c>
      <c r="AB24" s="279">
        <f t="shared" si="5"/>
        <v>0</v>
      </c>
      <c r="AD24" s="186" t="s">
        <v>62</v>
      </c>
      <c r="AE24" s="146">
        <v>1467</v>
      </c>
      <c r="AF24" s="146">
        <v>659</v>
      </c>
      <c r="AG24" s="146">
        <v>808</v>
      </c>
      <c r="AH24" s="146"/>
      <c r="AI24" s="146">
        <v>0</v>
      </c>
      <c r="AJ24" s="146">
        <v>0</v>
      </c>
      <c r="AK24" s="144">
        <f t="shared" si="6"/>
        <v>0</v>
      </c>
      <c r="AL24" s="146"/>
      <c r="AM24" s="146">
        <v>0</v>
      </c>
      <c r="AN24" s="146">
        <v>0</v>
      </c>
      <c r="AO24" s="144">
        <f t="shared" si="7"/>
        <v>0</v>
      </c>
      <c r="AP24" s="146"/>
      <c r="AQ24" s="146">
        <v>0</v>
      </c>
      <c r="AR24" s="146">
        <v>0</v>
      </c>
      <c r="AS24" s="144">
        <f t="shared" si="8"/>
        <v>0</v>
      </c>
      <c r="AT24" s="146"/>
      <c r="AU24" s="146">
        <v>661</v>
      </c>
      <c r="AV24" s="146">
        <v>306</v>
      </c>
      <c r="AW24" s="144">
        <f t="shared" si="9"/>
        <v>355</v>
      </c>
      <c r="AX24" s="146"/>
      <c r="AY24" s="146">
        <v>438</v>
      </c>
      <c r="AZ24" s="146">
        <v>195</v>
      </c>
      <c r="BA24" s="144">
        <f t="shared" si="10"/>
        <v>243</v>
      </c>
      <c r="BB24" s="146"/>
      <c r="BC24" s="146">
        <v>368</v>
      </c>
      <c r="BD24" s="146">
        <v>158</v>
      </c>
      <c r="BE24" s="144">
        <f t="shared" si="11"/>
        <v>210</v>
      </c>
    </row>
    <row r="25" spans="1:57" ht="15" customHeight="1" x14ac:dyDescent="0.25">
      <c r="A25" s="4" t="s">
        <v>63</v>
      </c>
      <c r="B25" s="28">
        <v>0</v>
      </c>
      <c r="C25" s="28">
        <v>0</v>
      </c>
      <c r="D25" s="28">
        <v>0</v>
      </c>
      <c r="E25" s="28"/>
      <c r="F25" s="276">
        <v>0</v>
      </c>
      <c r="G25" s="276">
        <v>0</v>
      </c>
      <c r="H25" s="279">
        <f t="shared" si="0"/>
        <v>0</v>
      </c>
      <c r="I25" s="276"/>
      <c r="J25" s="276">
        <v>0</v>
      </c>
      <c r="K25" s="276">
        <v>0</v>
      </c>
      <c r="L25" s="279">
        <f t="shared" si="1"/>
        <v>0</v>
      </c>
      <c r="M25" s="276"/>
      <c r="N25" s="276">
        <v>0</v>
      </c>
      <c r="O25" s="276">
        <v>0</v>
      </c>
      <c r="P25" s="279">
        <f t="shared" si="2"/>
        <v>0</v>
      </c>
      <c r="Q25" s="28"/>
      <c r="R25" s="276">
        <v>0</v>
      </c>
      <c r="S25" s="276">
        <v>0</v>
      </c>
      <c r="T25" s="279">
        <f t="shared" si="3"/>
        <v>0</v>
      </c>
      <c r="U25" s="276"/>
      <c r="V25" s="276">
        <v>0</v>
      </c>
      <c r="W25" s="276">
        <v>0</v>
      </c>
      <c r="X25" s="279">
        <f t="shared" si="4"/>
        <v>0</v>
      </c>
      <c r="Y25" s="28"/>
      <c r="Z25" s="276">
        <v>0</v>
      </c>
      <c r="AA25" s="276">
        <v>0</v>
      </c>
      <c r="AB25" s="279">
        <f t="shared" si="5"/>
        <v>0</v>
      </c>
      <c r="AD25" s="189" t="s">
        <v>63</v>
      </c>
      <c r="AE25" s="146">
        <v>68</v>
      </c>
      <c r="AF25" s="146">
        <v>11</v>
      </c>
      <c r="AG25" s="146">
        <v>57</v>
      </c>
      <c r="AH25" s="146"/>
      <c r="AI25" s="146">
        <v>0</v>
      </c>
      <c r="AJ25" s="146">
        <v>0</v>
      </c>
      <c r="AK25" s="144">
        <f t="shared" si="6"/>
        <v>0</v>
      </c>
      <c r="AL25" s="146"/>
      <c r="AM25" s="146">
        <v>0</v>
      </c>
      <c r="AN25" s="146">
        <v>0</v>
      </c>
      <c r="AO25" s="144">
        <f t="shared" si="7"/>
        <v>0</v>
      </c>
      <c r="AP25" s="146"/>
      <c r="AQ25" s="146">
        <v>0</v>
      </c>
      <c r="AR25" s="146">
        <v>0</v>
      </c>
      <c r="AS25" s="144">
        <f t="shared" si="8"/>
        <v>0</v>
      </c>
      <c r="AT25" s="146"/>
      <c r="AU25" s="146">
        <v>39</v>
      </c>
      <c r="AV25" s="146">
        <v>2</v>
      </c>
      <c r="AW25" s="144">
        <f t="shared" si="9"/>
        <v>37</v>
      </c>
      <c r="AX25" s="146"/>
      <c r="AY25" s="146">
        <v>21</v>
      </c>
      <c r="AZ25" s="146">
        <v>5</v>
      </c>
      <c r="BA25" s="144">
        <f t="shared" si="10"/>
        <v>16</v>
      </c>
      <c r="BB25" s="146"/>
      <c r="BC25" s="146">
        <v>8</v>
      </c>
      <c r="BD25" s="146">
        <v>4</v>
      </c>
      <c r="BE25" s="144">
        <f t="shared" si="11"/>
        <v>4</v>
      </c>
    </row>
    <row r="26" spans="1:57" ht="15" customHeight="1" x14ac:dyDescent="0.25">
      <c r="A26" s="4" t="s">
        <v>64</v>
      </c>
      <c r="B26" s="28">
        <v>1</v>
      </c>
      <c r="C26" s="28">
        <v>1</v>
      </c>
      <c r="D26" s="28">
        <v>0</v>
      </c>
      <c r="E26" s="28"/>
      <c r="F26" s="276">
        <v>0</v>
      </c>
      <c r="G26" s="276">
        <v>0</v>
      </c>
      <c r="H26" s="279">
        <f t="shared" si="0"/>
        <v>0</v>
      </c>
      <c r="I26" s="276"/>
      <c r="J26" s="276">
        <v>0</v>
      </c>
      <c r="K26" s="276">
        <v>0</v>
      </c>
      <c r="L26" s="279">
        <f t="shared" si="1"/>
        <v>0</v>
      </c>
      <c r="M26" s="276"/>
      <c r="N26" s="276">
        <v>0</v>
      </c>
      <c r="O26" s="276">
        <v>0</v>
      </c>
      <c r="P26" s="279">
        <f t="shared" si="2"/>
        <v>0</v>
      </c>
      <c r="Q26" s="28"/>
      <c r="R26" s="28">
        <v>1</v>
      </c>
      <c r="S26" s="28">
        <v>1</v>
      </c>
      <c r="T26" s="241">
        <f t="shared" si="3"/>
        <v>0</v>
      </c>
      <c r="U26" s="28"/>
      <c r="V26" s="276">
        <v>0</v>
      </c>
      <c r="W26" s="276">
        <v>0</v>
      </c>
      <c r="X26" s="279">
        <f t="shared" si="4"/>
        <v>0</v>
      </c>
      <c r="Y26" s="28"/>
      <c r="Z26" s="276">
        <v>0</v>
      </c>
      <c r="AA26" s="276">
        <v>0</v>
      </c>
      <c r="AB26" s="279">
        <f t="shared" si="5"/>
        <v>0</v>
      </c>
      <c r="AD26" s="189" t="s">
        <v>64</v>
      </c>
      <c r="AE26" s="146">
        <v>332</v>
      </c>
      <c r="AF26" s="146">
        <v>93</v>
      </c>
      <c r="AG26" s="146">
        <v>239</v>
      </c>
      <c r="AH26" s="146"/>
      <c r="AI26" s="146">
        <v>0</v>
      </c>
      <c r="AJ26" s="146">
        <v>0</v>
      </c>
      <c r="AK26" s="144">
        <f t="shared" si="6"/>
        <v>0</v>
      </c>
      <c r="AL26" s="146"/>
      <c r="AM26" s="146">
        <v>0</v>
      </c>
      <c r="AN26" s="146">
        <v>0</v>
      </c>
      <c r="AO26" s="144">
        <f t="shared" si="7"/>
        <v>0</v>
      </c>
      <c r="AP26" s="146"/>
      <c r="AQ26" s="146">
        <v>0</v>
      </c>
      <c r="AR26" s="146">
        <v>0</v>
      </c>
      <c r="AS26" s="144">
        <f t="shared" si="8"/>
        <v>0</v>
      </c>
      <c r="AT26" s="146"/>
      <c r="AU26" s="146">
        <v>198</v>
      </c>
      <c r="AV26" s="146">
        <v>63</v>
      </c>
      <c r="AW26" s="144">
        <f t="shared" si="9"/>
        <v>135</v>
      </c>
      <c r="AX26" s="146"/>
      <c r="AY26" s="146">
        <v>57</v>
      </c>
      <c r="AZ26" s="146">
        <v>5</v>
      </c>
      <c r="BA26" s="144">
        <f t="shared" si="10"/>
        <v>52</v>
      </c>
      <c r="BB26" s="146"/>
      <c r="BC26" s="146">
        <v>77</v>
      </c>
      <c r="BD26" s="146">
        <v>25</v>
      </c>
      <c r="BE26" s="144">
        <f t="shared" si="11"/>
        <v>52</v>
      </c>
    </row>
    <row r="27" spans="1:57" ht="15" customHeight="1" x14ac:dyDescent="0.25">
      <c r="A27" s="4" t="s">
        <v>65</v>
      </c>
      <c r="B27" s="28">
        <v>1</v>
      </c>
      <c r="C27" s="28">
        <v>0</v>
      </c>
      <c r="D27" s="28">
        <v>1</v>
      </c>
      <c r="E27" s="28"/>
      <c r="F27" s="276">
        <v>0</v>
      </c>
      <c r="G27" s="276">
        <v>0</v>
      </c>
      <c r="H27" s="279">
        <f t="shared" si="0"/>
        <v>0</v>
      </c>
      <c r="I27" s="276"/>
      <c r="J27" s="276">
        <v>0</v>
      </c>
      <c r="K27" s="276">
        <v>0</v>
      </c>
      <c r="L27" s="279">
        <f t="shared" si="1"/>
        <v>0</v>
      </c>
      <c r="M27" s="276"/>
      <c r="N27" s="276">
        <v>0</v>
      </c>
      <c r="O27" s="276">
        <v>0</v>
      </c>
      <c r="P27" s="279">
        <f t="shared" si="2"/>
        <v>0</v>
      </c>
      <c r="Q27" s="28"/>
      <c r="R27" s="276">
        <v>0</v>
      </c>
      <c r="S27" s="276">
        <v>0</v>
      </c>
      <c r="T27" s="279">
        <f t="shared" si="3"/>
        <v>0</v>
      </c>
      <c r="U27" s="28"/>
      <c r="V27" s="276">
        <v>0</v>
      </c>
      <c r="W27" s="276">
        <v>0</v>
      </c>
      <c r="X27" s="279">
        <f t="shared" si="4"/>
        <v>0</v>
      </c>
      <c r="Y27" s="28"/>
      <c r="Z27" s="28">
        <v>1</v>
      </c>
      <c r="AA27" s="28">
        <v>0</v>
      </c>
      <c r="AB27" s="241">
        <f t="shared" si="5"/>
        <v>1</v>
      </c>
      <c r="AD27" s="189" t="s">
        <v>65</v>
      </c>
      <c r="AE27" s="146">
        <v>149</v>
      </c>
      <c r="AF27" s="146">
        <v>46</v>
      </c>
      <c r="AG27" s="146">
        <v>103</v>
      </c>
      <c r="AH27" s="146"/>
      <c r="AI27" s="146">
        <v>0</v>
      </c>
      <c r="AJ27" s="146">
        <v>0</v>
      </c>
      <c r="AK27" s="144">
        <f t="shared" si="6"/>
        <v>0</v>
      </c>
      <c r="AL27" s="146"/>
      <c r="AM27" s="146">
        <v>0</v>
      </c>
      <c r="AN27" s="146">
        <v>0</v>
      </c>
      <c r="AO27" s="144">
        <f t="shared" si="7"/>
        <v>0</v>
      </c>
      <c r="AP27" s="146"/>
      <c r="AQ27" s="146">
        <v>0</v>
      </c>
      <c r="AR27" s="146">
        <v>0</v>
      </c>
      <c r="AS27" s="144">
        <f t="shared" si="8"/>
        <v>0</v>
      </c>
      <c r="AT27" s="146"/>
      <c r="AU27" s="146">
        <v>70</v>
      </c>
      <c r="AV27" s="146">
        <v>26</v>
      </c>
      <c r="AW27" s="144">
        <f t="shared" si="9"/>
        <v>44</v>
      </c>
      <c r="AX27" s="146"/>
      <c r="AY27" s="146">
        <v>42</v>
      </c>
      <c r="AZ27" s="146">
        <v>12</v>
      </c>
      <c r="BA27" s="144">
        <f t="shared" si="10"/>
        <v>30</v>
      </c>
      <c r="BB27" s="146"/>
      <c r="BC27" s="146">
        <v>37</v>
      </c>
      <c r="BD27" s="146">
        <v>8</v>
      </c>
      <c r="BE27" s="144">
        <f t="shared" si="11"/>
        <v>29</v>
      </c>
    </row>
    <row r="28" spans="1:57" ht="15" customHeight="1" x14ac:dyDescent="0.25">
      <c r="A28" s="4" t="s">
        <v>66</v>
      </c>
      <c r="B28" s="276">
        <v>0</v>
      </c>
      <c r="C28" s="276">
        <v>0</v>
      </c>
      <c r="D28" s="276">
        <v>0</v>
      </c>
      <c r="E28" s="28"/>
      <c r="F28" s="276">
        <v>0</v>
      </c>
      <c r="G28" s="276">
        <v>0</v>
      </c>
      <c r="H28" s="279">
        <f t="shared" si="0"/>
        <v>0</v>
      </c>
      <c r="I28" s="276"/>
      <c r="J28" s="276">
        <v>0</v>
      </c>
      <c r="K28" s="276">
        <v>0</v>
      </c>
      <c r="L28" s="279">
        <f t="shared" si="1"/>
        <v>0</v>
      </c>
      <c r="M28" s="276"/>
      <c r="N28" s="276">
        <v>0</v>
      </c>
      <c r="O28" s="276">
        <v>0</v>
      </c>
      <c r="P28" s="279">
        <f t="shared" si="2"/>
        <v>0</v>
      </c>
      <c r="Q28" s="28"/>
      <c r="R28" s="276">
        <v>0</v>
      </c>
      <c r="S28" s="276">
        <v>0</v>
      </c>
      <c r="T28" s="279">
        <f t="shared" si="3"/>
        <v>0</v>
      </c>
      <c r="U28" s="28"/>
      <c r="V28" s="276">
        <v>0</v>
      </c>
      <c r="W28" s="276">
        <v>0</v>
      </c>
      <c r="X28" s="279">
        <f t="shared" si="4"/>
        <v>0</v>
      </c>
      <c r="Y28" s="28"/>
      <c r="Z28" s="276">
        <v>0</v>
      </c>
      <c r="AA28" s="276">
        <v>0</v>
      </c>
      <c r="AB28" s="279">
        <f t="shared" si="5"/>
        <v>0</v>
      </c>
      <c r="AD28" s="145" t="s">
        <v>66</v>
      </c>
      <c r="AE28" s="146">
        <v>245</v>
      </c>
      <c r="AF28" s="146">
        <v>112</v>
      </c>
      <c r="AG28" s="146">
        <v>133</v>
      </c>
      <c r="AH28" s="146"/>
      <c r="AI28" s="146">
        <v>0</v>
      </c>
      <c r="AJ28" s="146">
        <v>0</v>
      </c>
      <c r="AK28" s="144">
        <f t="shared" si="6"/>
        <v>0</v>
      </c>
      <c r="AL28" s="146"/>
      <c r="AM28" s="146">
        <v>0</v>
      </c>
      <c r="AN28" s="146">
        <v>0</v>
      </c>
      <c r="AO28" s="144">
        <f t="shared" si="7"/>
        <v>0</v>
      </c>
      <c r="AP28" s="146"/>
      <c r="AQ28" s="146">
        <v>0</v>
      </c>
      <c r="AR28" s="146">
        <v>0</v>
      </c>
      <c r="AS28" s="144">
        <f t="shared" si="8"/>
        <v>0</v>
      </c>
      <c r="AT28" s="146"/>
      <c r="AU28" s="146">
        <v>160</v>
      </c>
      <c r="AV28" s="146">
        <v>67</v>
      </c>
      <c r="AW28" s="144">
        <f t="shared" si="9"/>
        <v>93</v>
      </c>
      <c r="AX28" s="146"/>
      <c r="AY28" s="146">
        <v>58</v>
      </c>
      <c r="AZ28" s="146">
        <v>36</v>
      </c>
      <c r="BA28" s="144">
        <f t="shared" si="10"/>
        <v>22</v>
      </c>
      <c r="BB28" s="146"/>
      <c r="BC28" s="146">
        <v>27</v>
      </c>
      <c r="BD28" s="146">
        <v>9</v>
      </c>
      <c r="BE28" s="144">
        <f t="shared" si="11"/>
        <v>18</v>
      </c>
    </row>
    <row r="29" spans="1:57" ht="15" customHeight="1" x14ac:dyDescent="0.25">
      <c r="A29" s="4" t="s">
        <v>67</v>
      </c>
      <c r="B29" s="28">
        <v>5</v>
      </c>
      <c r="C29" s="28">
        <v>2</v>
      </c>
      <c r="D29" s="28">
        <v>3</v>
      </c>
      <c r="E29" s="28"/>
      <c r="F29" s="276">
        <v>0</v>
      </c>
      <c r="G29" s="276">
        <v>0</v>
      </c>
      <c r="H29" s="279">
        <f t="shared" si="0"/>
        <v>0</v>
      </c>
      <c r="I29" s="276"/>
      <c r="J29" s="276">
        <v>0</v>
      </c>
      <c r="K29" s="276">
        <v>0</v>
      </c>
      <c r="L29" s="279">
        <f t="shared" si="1"/>
        <v>0</v>
      </c>
      <c r="M29" s="276"/>
      <c r="N29" s="276">
        <v>0</v>
      </c>
      <c r="O29" s="276">
        <v>0</v>
      </c>
      <c r="P29" s="279">
        <f t="shared" si="2"/>
        <v>0</v>
      </c>
      <c r="Q29" s="28"/>
      <c r="R29" s="276">
        <v>0</v>
      </c>
      <c r="S29" s="276">
        <v>0</v>
      </c>
      <c r="T29" s="279">
        <f t="shared" si="3"/>
        <v>0</v>
      </c>
      <c r="U29" s="28"/>
      <c r="V29" s="28">
        <v>1</v>
      </c>
      <c r="W29" s="28">
        <v>1</v>
      </c>
      <c r="X29" s="241">
        <f t="shared" si="4"/>
        <v>0</v>
      </c>
      <c r="Y29" s="28"/>
      <c r="Z29" s="28">
        <v>4</v>
      </c>
      <c r="AA29" s="28">
        <v>1</v>
      </c>
      <c r="AB29" s="241">
        <f t="shared" si="5"/>
        <v>3</v>
      </c>
      <c r="AD29" s="145" t="s">
        <v>67</v>
      </c>
      <c r="AE29" s="146">
        <v>736</v>
      </c>
      <c r="AF29" s="146">
        <v>270</v>
      </c>
      <c r="AG29" s="146">
        <v>466</v>
      </c>
      <c r="AH29" s="146"/>
      <c r="AI29" s="146">
        <v>0</v>
      </c>
      <c r="AJ29" s="146">
        <v>0</v>
      </c>
      <c r="AK29" s="144">
        <f t="shared" si="6"/>
        <v>0</v>
      </c>
      <c r="AL29" s="146"/>
      <c r="AM29" s="146">
        <v>0</v>
      </c>
      <c r="AN29" s="146">
        <v>0</v>
      </c>
      <c r="AO29" s="144">
        <f t="shared" si="7"/>
        <v>0</v>
      </c>
      <c r="AP29" s="146"/>
      <c r="AQ29" s="146">
        <v>0</v>
      </c>
      <c r="AR29" s="146">
        <v>0</v>
      </c>
      <c r="AS29" s="144">
        <f t="shared" si="8"/>
        <v>0</v>
      </c>
      <c r="AT29" s="146"/>
      <c r="AU29" s="146">
        <v>372</v>
      </c>
      <c r="AV29" s="146">
        <v>145</v>
      </c>
      <c r="AW29" s="144">
        <f t="shared" si="9"/>
        <v>227</v>
      </c>
      <c r="AX29" s="146"/>
      <c r="AY29" s="146">
        <v>203</v>
      </c>
      <c r="AZ29" s="146">
        <v>69</v>
      </c>
      <c r="BA29" s="144">
        <f t="shared" si="10"/>
        <v>134</v>
      </c>
      <c r="BB29" s="146"/>
      <c r="BC29" s="146">
        <v>161</v>
      </c>
      <c r="BD29" s="146">
        <v>56</v>
      </c>
      <c r="BE29" s="144">
        <f t="shared" si="11"/>
        <v>105</v>
      </c>
    </row>
    <row r="30" spans="1:57" ht="15" customHeight="1" x14ac:dyDescent="0.25">
      <c r="A30" s="4" t="s">
        <v>68</v>
      </c>
      <c r="B30" s="276">
        <v>0</v>
      </c>
      <c r="C30" s="276">
        <v>0</v>
      </c>
      <c r="D30" s="276">
        <v>0</v>
      </c>
      <c r="E30" s="28"/>
      <c r="F30" s="276">
        <v>0</v>
      </c>
      <c r="G30" s="276">
        <v>0</v>
      </c>
      <c r="H30" s="279">
        <f t="shared" si="0"/>
        <v>0</v>
      </c>
      <c r="I30" s="276"/>
      <c r="J30" s="276">
        <v>0</v>
      </c>
      <c r="K30" s="276">
        <v>0</v>
      </c>
      <c r="L30" s="279">
        <f t="shared" si="1"/>
        <v>0</v>
      </c>
      <c r="M30" s="276"/>
      <c r="N30" s="276">
        <v>0</v>
      </c>
      <c r="O30" s="276">
        <v>0</v>
      </c>
      <c r="P30" s="279">
        <f t="shared" si="2"/>
        <v>0</v>
      </c>
      <c r="Q30" s="28"/>
      <c r="R30" s="276">
        <v>0</v>
      </c>
      <c r="S30" s="276">
        <v>0</v>
      </c>
      <c r="T30" s="279">
        <f t="shared" si="3"/>
        <v>0</v>
      </c>
      <c r="U30" s="28"/>
      <c r="V30" s="276">
        <v>0</v>
      </c>
      <c r="W30" s="276">
        <v>0</v>
      </c>
      <c r="X30" s="279">
        <f t="shared" si="4"/>
        <v>0</v>
      </c>
      <c r="Y30" s="276"/>
      <c r="Z30" s="276">
        <v>0</v>
      </c>
      <c r="AA30" s="276">
        <v>0</v>
      </c>
      <c r="AB30" s="279">
        <f t="shared" si="5"/>
        <v>0</v>
      </c>
      <c r="AD30" s="145" t="s">
        <v>68</v>
      </c>
      <c r="AE30" s="146">
        <v>956</v>
      </c>
      <c r="AF30" s="146">
        <v>358</v>
      </c>
      <c r="AG30" s="146">
        <v>598</v>
      </c>
      <c r="AH30" s="146"/>
      <c r="AI30" s="146">
        <v>0</v>
      </c>
      <c r="AJ30" s="146">
        <v>0</v>
      </c>
      <c r="AK30" s="144">
        <f t="shared" si="6"/>
        <v>0</v>
      </c>
      <c r="AL30" s="146"/>
      <c r="AM30" s="146">
        <v>0</v>
      </c>
      <c r="AN30" s="146">
        <v>0</v>
      </c>
      <c r="AO30" s="144">
        <f t="shared" si="7"/>
        <v>0</v>
      </c>
      <c r="AP30" s="146"/>
      <c r="AQ30" s="146">
        <v>0</v>
      </c>
      <c r="AR30" s="146">
        <v>0</v>
      </c>
      <c r="AS30" s="144">
        <f t="shared" si="8"/>
        <v>0</v>
      </c>
      <c r="AT30" s="146"/>
      <c r="AU30" s="146">
        <v>471</v>
      </c>
      <c r="AV30" s="146">
        <v>177</v>
      </c>
      <c r="AW30" s="144">
        <f t="shared" si="9"/>
        <v>294</v>
      </c>
      <c r="AX30" s="146"/>
      <c r="AY30" s="146">
        <v>272</v>
      </c>
      <c r="AZ30" s="146">
        <v>112</v>
      </c>
      <c r="BA30" s="144">
        <f t="shared" si="10"/>
        <v>160</v>
      </c>
      <c r="BB30" s="146"/>
      <c r="BC30" s="146">
        <v>213</v>
      </c>
      <c r="BD30" s="146">
        <v>69</v>
      </c>
      <c r="BE30" s="144">
        <f t="shared" si="11"/>
        <v>144</v>
      </c>
    </row>
    <row r="31" spans="1:57" ht="15" customHeight="1" x14ac:dyDescent="0.25">
      <c r="A31" s="4" t="s">
        <v>69</v>
      </c>
      <c r="B31" s="276">
        <v>0</v>
      </c>
      <c r="C31" s="276">
        <v>0</v>
      </c>
      <c r="D31" s="276">
        <v>0</v>
      </c>
      <c r="E31" s="28"/>
      <c r="F31" s="276">
        <v>0</v>
      </c>
      <c r="G31" s="276">
        <v>0</v>
      </c>
      <c r="H31" s="279">
        <f t="shared" si="0"/>
        <v>0</v>
      </c>
      <c r="I31" s="276"/>
      <c r="J31" s="276">
        <v>0</v>
      </c>
      <c r="K31" s="276">
        <v>0</v>
      </c>
      <c r="L31" s="279">
        <f t="shared" si="1"/>
        <v>0</v>
      </c>
      <c r="M31" s="276"/>
      <c r="N31" s="276">
        <v>0</v>
      </c>
      <c r="O31" s="276">
        <v>0</v>
      </c>
      <c r="P31" s="279">
        <f t="shared" si="2"/>
        <v>0</v>
      </c>
      <c r="Q31" s="28"/>
      <c r="R31" s="276">
        <v>0</v>
      </c>
      <c r="S31" s="276">
        <v>0</v>
      </c>
      <c r="T31" s="279">
        <f t="shared" si="3"/>
        <v>0</v>
      </c>
      <c r="U31" s="28"/>
      <c r="V31" s="276">
        <v>0</v>
      </c>
      <c r="W31" s="276">
        <v>0</v>
      </c>
      <c r="X31" s="279">
        <f t="shared" si="4"/>
        <v>0</v>
      </c>
      <c r="Y31" s="276"/>
      <c r="Z31" s="276">
        <v>0</v>
      </c>
      <c r="AA31" s="276">
        <v>0</v>
      </c>
      <c r="AB31" s="279">
        <f t="shared" si="5"/>
        <v>0</v>
      </c>
      <c r="AD31" s="145" t="s">
        <v>69</v>
      </c>
      <c r="AE31" s="146">
        <v>332</v>
      </c>
      <c r="AF31" s="146">
        <v>135</v>
      </c>
      <c r="AG31" s="146">
        <v>197</v>
      </c>
      <c r="AH31" s="146"/>
      <c r="AI31" s="146">
        <v>0</v>
      </c>
      <c r="AJ31" s="146">
        <v>0</v>
      </c>
      <c r="AK31" s="144">
        <f t="shared" si="6"/>
        <v>0</v>
      </c>
      <c r="AL31" s="146"/>
      <c r="AM31" s="146">
        <v>0</v>
      </c>
      <c r="AN31" s="146">
        <v>0</v>
      </c>
      <c r="AO31" s="144">
        <f t="shared" si="7"/>
        <v>0</v>
      </c>
      <c r="AP31" s="146"/>
      <c r="AQ31" s="146">
        <v>0</v>
      </c>
      <c r="AR31" s="146">
        <v>0</v>
      </c>
      <c r="AS31" s="144">
        <f t="shared" si="8"/>
        <v>0</v>
      </c>
      <c r="AT31" s="146"/>
      <c r="AU31" s="146">
        <v>171</v>
      </c>
      <c r="AV31" s="146">
        <v>83</v>
      </c>
      <c r="AW31" s="144">
        <f t="shared" si="9"/>
        <v>88</v>
      </c>
      <c r="AX31" s="146"/>
      <c r="AY31" s="146">
        <v>81</v>
      </c>
      <c r="AZ31" s="146">
        <v>28</v>
      </c>
      <c r="BA31" s="144">
        <f t="shared" si="10"/>
        <v>53</v>
      </c>
      <c r="BB31" s="146"/>
      <c r="BC31" s="146">
        <v>80</v>
      </c>
      <c r="BD31" s="146">
        <v>24</v>
      </c>
      <c r="BE31" s="144">
        <f t="shared" si="11"/>
        <v>56</v>
      </c>
    </row>
    <row r="32" spans="1:57" ht="15" customHeight="1" x14ac:dyDescent="0.25">
      <c r="A32" s="4" t="s">
        <v>70</v>
      </c>
      <c r="B32" s="276">
        <v>0</v>
      </c>
      <c r="C32" s="276">
        <v>0</v>
      </c>
      <c r="D32" s="276">
        <v>0</v>
      </c>
      <c r="E32" s="28"/>
      <c r="F32" s="276">
        <v>0</v>
      </c>
      <c r="G32" s="276">
        <v>0</v>
      </c>
      <c r="H32" s="279">
        <f t="shared" si="0"/>
        <v>0</v>
      </c>
      <c r="I32" s="276"/>
      <c r="J32" s="276">
        <v>0</v>
      </c>
      <c r="K32" s="276">
        <v>0</v>
      </c>
      <c r="L32" s="279">
        <f t="shared" si="1"/>
        <v>0</v>
      </c>
      <c r="M32" s="276"/>
      <c r="N32" s="276">
        <v>0</v>
      </c>
      <c r="O32" s="276">
        <v>0</v>
      </c>
      <c r="P32" s="279">
        <f t="shared" si="2"/>
        <v>0</v>
      </c>
      <c r="Q32" s="28"/>
      <c r="R32" s="276">
        <v>0</v>
      </c>
      <c r="S32" s="276">
        <v>0</v>
      </c>
      <c r="T32" s="279">
        <f t="shared" si="3"/>
        <v>0</v>
      </c>
      <c r="U32" s="28"/>
      <c r="V32" s="276">
        <v>0</v>
      </c>
      <c r="W32" s="276">
        <v>0</v>
      </c>
      <c r="X32" s="279">
        <f t="shared" si="4"/>
        <v>0</v>
      </c>
      <c r="Y32" s="276"/>
      <c r="Z32" s="276">
        <v>0</v>
      </c>
      <c r="AA32" s="276">
        <v>0</v>
      </c>
      <c r="AB32" s="279">
        <f t="shared" si="5"/>
        <v>0</v>
      </c>
      <c r="AD32" s="145" t="s">
        <v>70</v>
      </c>
      <c r="AE32" s="146">
        <v>424</v>
      </c>
      <c r="AF32" s="146">
        <v>199</v>
      </c>
      <c r="AG32" s="146">
        <v>225</v>
      </c>
      <c r="AH32" s="146"/>
      <c r="AI32" s="146">
        <v>0</v>
      </c>
      <c r="AJ32" s="146">
        <v>0</v>
      </c>
      <c r="AK32" s="144">
        <f t="shared" si="6"/>
        <v>0</v>
      </c>
      <c r="AL32" s="146"/>
      <c r="AM32" s="146">
        <v>0</v>
      </c>
      <c r="AN32" s="146">
        <v>0</v>
      </c>
      <c r="AO32" s="144">
        <f t="shared" si="7"/>
        <v>0</v>
      </c>
      <c r="AP32" s="146"/>
      <c r="AQ32" s="146">
        <v>0</v>
      </c>
      <c r="AR32" s="146">
        <v>0</v>
      </c>
      <c r="AS32" s="144">
        <f t="shared" si="8"/>
        <v>0</v>
      </c>
      <c r="AT32" s="146"/>
      <c r="AU32" s="146">
        <v>282</v>
      </c>
      <c r="AV32" s="146">
        <v>136</v>
      </c>
      <c r="AW32" s="144">
        <f t="shared" si="9"/>
        <v>146</v>
      </c>
      <c r="AX32" s="146"/>
      <c r="AY32" s="146">
        <v>82</v>
      </c>
      <c r="AZ32" s="146">
        <v>40</v>
      </c>
      <c r="BA32" s="144">
        <f t="shared" si="10"/>
        <v>42</v>
      </c>
      <c r="BB32" s="146"/>
      <c r="BC32" s="146">
        <v>60</v>
      </c>
      <c r="BD32" s="146">
        <v>23</v>
      </c>
      <c r="BE32" s="144">
        <f t="shared" si="11"/>
        <v>37</v>
      </c>
    </row>
    <row r="33" spans="1:59" ht="15" customHeight="1" x14ac:dyDescent="0.25">
      <c r="A33" s="4" t="s">
        <v>71</v>
      </c>
      <c r="B33" s="276">
        <v>0</v>
      </c>
      <c r="C33" s="276">
        <v>0</v>
      </c>
      <c r="D33" s="276">
        <v>0</v>
      </c>
      <c r="E33" s="28"/>
      <c r="F33" s="276">
        <v>0</v>
      </c>
      <c r="G33" s="276">
        <v>0</v>
      </c>
      <c r="H33" s="279">
        <f t="shared" si="0"/>
        <v>0</v>
      </c>
      <c r="I33" s="276"/>
      <c r="J33" s="276">
        <v>0</v>
      </c>
      <c r="K33" s="276">
        <v>0</v>
      </c>
      <c r="L33" s="279">
        <f t="shared" si="1"/>
        <v>0</v>
      </c>
      <c r="M33" s="276"/>
      <c r="N33" s="276">
        <v>0</v>
      </c>
      <c r="O33" s="276">
        <v>0</v>
      </c>
      <c r="P33" s="279">
        <f t="shared" si="2"/>
        <v>0</v>
      </c>
      <c r="Q33" s="28"/>
      <c r="R33" s="276">
        <v>0</v>
      </c>
      <c r="S33" s="276">
        <v>0</v>
      </c>
      <c r="T33" s="279">
        <f t="shared" si="3"/>
        <v>0</v>
      </c>
      <c r="U33" s="28"/>
      <c r="V33" s="276">
        <v>0</v>
      </c>
      <c r="W33" s="276">
        <v>0</v>
      </c>
      <c r="X33" s="279">
        <f t="shared" si="4"/>
        <v>0</v>
      </c>
      <c r="Y33" s="276"/>
      <c r="Z33" s="276">
        <v>0</v>
      </c>
      <c r="AA33" s="276">
        <v>0</v>
      </c>
      <c r="AB33" s="279">
        <f t="shared" si="5"/>
        <v>0</v>
      </c>
      <c r="AD33" s="145" t="s">
        <v>71</v>
      </c>
      <c r="AE33" s="146">
        <v>533</v>
      </c>
      <c r="AF33" s="146">
        <v>189</v>
      </c>
      <c r="AG33" s="146">
        <v>344</v>
      </c>
      <c r="AH33" s="146"/>
      <c r="AI33" s="146">
        <v>0</v>
      </c>
      <c r="AJ33" s="146">
        <v>0</v>
      </c>
      <c r="AK33" s="144">
        <f t="shared" si="6"/>
        <v>0</v>
      </c>
      <c r="AL33" s="146"/>
      <c r="AM33" s="146">
        <v>0</v>
      </c>
      <c r="AN33" s="146">
        <v>0</v>
      </c>
      <c r="AO33" s="144">
        <f t="shared" si="7"/>
        <v>0</v>
      </c>
      <c r="AP33" s="146"/>
      <c r="AQ33" s="146">
        <v>0</v>
      </c>
      <c r="AR33" s="146">
        <v>0</v>
      </c>
      <c r="AS33" s="144">
        <f t="shared" si="8"/>
        <v>0</v>
      </c>
      <c r="AT33" s="146"/>
      <c r="AU33" s="146">
        <v>255</v>
      </c>
      <c r="AV33" s="146">
        <v>97</v>
      </c>
      <c r="AW33" s="144">
        <f t="shared" si="9"/>
        <v>158</v>
      </c>
      <c r="AX33" s="146"/>
      <c r="AY33" s="146">
        <v>141</v>
      </c>
      <c r="AZ33" s="146">
        <v>48</v>
      </c>
      <c r="BA33" s="144">
        <f t="shared" si="10"/>
        <v>93</v>
      </c>
      <c r="BB33" s="146"/>
      <c r="BC33" s="146">
        <v>137</v>
      </c>
      <c r="BD33" s="146">
        <v>44</v>
      </c>
      <c r="BE33" s="144">
        <f t="shared" si="11"/>
        <v>93</v>
      </c>
    </row>
    <row r="34" spans="1:59" ht="15" customHeight="1" x14ac:dyDescent="0.25">
      <c r="A34" s="4" t="s">
        <v>72</v>
      </c>
      <c r="B34" s="28">
        <v>2</v>
      </c>
      <c r="C34" s="28">
        <v>1</v>
      </c>
      <c r="D34" s="28">
        <v>1</v>
      </c>
      <c r="E34" s="28"/>
      <c r="F34" s="276">
        <v>0</v>
      </c>
      <c r="G34" s="276">
        <v>0</v>
      </c>
      <c r="H34" s="279">
        <f t="shared" si="0"/>
        <v>0</v>
      </c>
      <c r="I34" s="276"/>
      <c r="J34" s="276">
        <v>0</v>
      </c>
      <c r="K34" s="276">
        <v>0</v>
      </c>
      <c r="L34" s="279">
        <f t="shared" si="1"/>
        <v>0</v>
      </c>
      <c r="M34" s="276"/>
      <c r="N34" s="276">
        <v>0</v>
      </c>
      <c r="O34" s="276">
        <v>0</v>
      </c>
      <c r="P34" s="279">
        <f t="shared" si="2"/>
        <v>0</v>
      </c>
      <c r="Q34" s="28"/>
      <c r="R34" s="276">
        <v>0</v>
      </c>
      <c r="S34" s="276">
        <v>0</v>
      </c>
      <c r="T34" s="279">
        <f t="shared" si="3"/>
        <v>0</v>
      </c>
      <c r="U34" s="28"/>
      <c r="V34" s="28">
        <v>2</v>
      </c>
      <c r="W34" s="28">
        <v>1</v>
      </c>
      <c r="X34" s="241">
        <f t="shared" si="4"/>
        <v>1</v>
      </c>
      <c r="Y34" s="28"/>
      <c r="Z34" s="276">
        <v>0</v>
      </c>
      <c r="AA34" s="276">
        <v>0</v>
      </c>
      <c r="AB34" s="279">
        <f t="shared" si="5"/>
        <v>0</v>
      </c>
      <c r="AD34" s="145" t="s">
        <v>72</v>
      </c>
      <c r="AE34" s="146">
        <v>471</v>
      </c>
      <c r="AF34" s="146">
        <v>163</v>
      </c>
      <c r="AG34" s="146">
        <v>308</v>
      </c>
      <c r="AH34" s="146"/>
      <c r="AI34" s="146">
        <v>0</v>
      </c>
      <c r="AJ34" s="146">
        <v>0</v>
      </c>
      <c r="AK34" s="144">
        <f t="shared" si="6"/>
        <v>0</v>
      </c>
      <c r="AL34" s="146"/>
      <c r="AM34" s="146">
        <v>0</v>
      </c>
      <c r="AN34" s="146">
        <v>0</v>
      </c>
      <c r="AO34" s="144">
        <f t="shared" si="7"/>
        <v>0</v>
      </c>
      <c r="AP34" s="146"/>
      <c r="AQ34" s="146">
        <v>0</v>
      </c>
      <c r="AR34" s="146">
        <v>0</v>
      </c>
      <c r="AS34" s="144">
        <f t="shared" si="8"/>
        <v>0</v>
      </c>
      <c r="AT34" s="146"/>
      <c r="AU34" s="146">
        <v>266</v>
      </c>
      <c r="AV34" s="146">
        <v>87</v>
      </c>
      <c r="AW34" s="144">
        <f t="shared" si="9"/>
        <v>179</v>
      </c>
      <c r="AX34" s="146"/>
      <c r="AY34" s="146">
        <v>134</v>
      </c>
      <c r="AZ34" s="146">
        <v>48</v>
      </c>
      <c r="BA34" s="144">
        <f t="shared" si="10"/>
        <v>86</v>
      </c>
      <c r="BB34" s="146"/>
      <c r="BC34" s="146">
        <v>71</v>
      </c>
      <c r="BD34" s="146">
        <v>28</v>
      </c>
      <c r="BE34" s="144">
        <f t="shared" si="11"/>
        <v>43</v>
      </c>
    </row>
    <row r="35" spans="1:59" ht="15" customHeight="1" x14ac:dyDescent="0.25">
      <c r="A35" s="4" t="s">
        <v>73</v>
      </c>
      <c r="B35" s="276">
        <v>0</v>
      </c>
      <c r="C35" s="276">
        <v>0</v>
      </c>
      <c r="D35" s="276">
        <v>0</v>
      </c>
      <c r="E35" s="28"/>
      <c r="F35" s="276">
        <v>0</v>
      </c>
      <c r="G35" s="276">
        <v>0</v>
      </c>
      <c r="H35" s="279">
        <f t="shared" si="0"/>
        <v>0</v>
      </c>
      <c r="I35" s="276"/>
      <c r="J35" s="276">
        <v>0</v>
      </c>
      <c r="K35" s="276">
        <v>0</v>
      </c>
      <c r="L35" s="279">
        <f t="shared" si="1"/>
        <v>0</v>
      </c>
      <c r="M35" s="276"/>
      <c r="N35" s="276">
        <v>0</v>
      </c>
      <c r="O35" s="276">
        <v>0</v>
      </c>
      <c r="P35" s="279">
        <f t="shared" si="2"/>
        <v>0</v>
      </c>
      <c r="Q35" s="28"/>
      <c r="R35" s="276">
        <v>0</v>
      </c>
      <c r="S35" s="276">
        <v>0</v>
      </c>
      <c r="T35" s="279">
        <f t="shared" si="3"/>
        <v>0</v>
      </c>
      <c r="U35" s="28"/>
      <c r="V35" s="28">
        <v>0</v>
      </c>
      <c r="W35" s="28">
        <v>0</v>
      </c>
      <c r="X35" s="241">
        <f t="shared" si="4"/>
        <v>0</v>
      </c>
      <c r="Y35" s="28"/>
      <c r="Z35" s="276">
        <v>0</v>
      </c>
      <c r="AA35" s="276">
        <v>0</v>
      </c>
      <c r="AB35" s="279">
        <f t="shared" si="5"/>
        <v>0</v>
      </c>
      <c r="AD35" s="145" t="s">
        <v>73</v>
      </c>
      <c r="AE35" s="146">
        <v>664</v>
      </c>
      <c r="AF35" s="146">
        <v>234</v>
      </c>
      <c r="AG35" s="146">
        <v>430</v>
      </c>
      <c r="AH35" s="146"/>
      <c r="AI35" s="146">
        <v>0</v>
      </c>
      <c r="AJ35" s="146">
        <v>0</v>
      </c>
      <c r="AK35" s="144">
        <f t="shared" si="6"/>
        <v>0</v>
      </c>
      <c r="AL35" s="146"/>
      <c r="AM35" s="146">
        <v>0</v>
      </c>
      <c r="AN35" s="146">
        <v>0</v>
      </c>
      <c r="AO35" s="144">
        <f t="shared" si="7"/>
        <v>0</v>
      </c>
      <c r="AP35" s="146"/>
      <c r="AQ35" s="146">
        <v>0</v>
      </c>
      <c r="AR35" s="146">
        <v>0</v>
      </c>
      <c r="AS35" s="144">
        <f t="shared" si="8"/>
        <v>0</v>
      </c>
      <c r="AT35" s="146"/>
      <c r="AU35" s="146">
        <v>342</v>
      </c>
      <c r="AV35" s="146">
        <v>147</v>
      </c>
      <c r="AW35" s="144">
        <f t="shared" si="9"/>
        <v>195</v>
      </c>
      <c r="AX35" s="146"/>
      <c r="AY35" s="146">
        <v>186</v>
      </c>
      <c r="AZ35" s="146">
        <v>44</v>
      </c>
      <c r="BA35" s="144">
        <f t="shared" si="10"/>
        <v>142</v>
      </c>
      <c r="BB35" s="146"/>
      <c r="BC35" s="146">
        <v>136</v>
      </c>
      <c r="BD35" s="146">
        <v>43</v>
      </c>
      <c r="BE35" s="144">
        <f t="shared" si="11"/>
        <v>93</v>
      </c>
    </row>
    <row r="36" spans="1:59" ht="15" customHeight="1" x14ac:dyDescent="0.25">
      <c r="A36" s="4" t="s">
        <v>74</v>
      </c>
      <c r="B36" s="28">
        <v>6</v>
      </c>
      <c r="C36" s="28">
        <v>5</v>
      </c>
      <c r="D36" s="28">
        <v>1</v>
      </c>
      <c r="E36" s="28"/>
      <c r="F36" s="276">
        <v>0</v>
      </c>
      <c r="G36" s="276">
        <v>0</v>
      </c>
      <c r="H36" s="279">
        <f t="shared" si="0"/>
        <v>0</v>
      </c>
      <c r="I36" s="276"/>
      <c r="J36" s="276">
        <v>0</v>
      </c>
      <c r="K36" s="276">
        <v>0</v>
      </c>
      <c r="L36" s="279">
        <f t="shared" si="1"/>
        <v>0</v>
      </c>
      <c r="M36" s="276"/>
      <c r="N36" s="276">
        <v>0</v>
      </c>
      <c r="O36" s="276">
        <v>0</v>
      </c>
      <c r="P36" s="279">
        <f t="shared" si="2"/>
        <v>0</v>
      </c>
      <c r="Q36" s="28"/>
      <c r="R36" s="28">
        <v>1</v>
      </c>
      <c r="S36" s="28">
        <v>1</v>
      </c>
      <c r="T36" s="241">
        <f t="shared" si="3"/>
        <v>0</v>
      </c>
      <c r="U36" s="28"/>
      <c r="V36" s="28">
        <v>5</v>
      </c>
      <c r="W36" s="28">
        <v>4</v>
      </c>
      <c r="X36" s="241">
        <f t="shared" si="4"/>
        <v>1</v>
      </c>
      <c r="Y36" s="28"/>
      <c r="Z36" s="276">
        <v>0</v>
      </c>
      <c r="AA36" s="276">
        <v>0</v>
      </c>
      <c r="AB36" s="279">
        <f t="shared" si="5"/>
        <v>0</v>
      </c>
      <c r="AD36" s="148" t="s">
        <v>74</v>
      </c>
      <c r="AE36" s="146">
        <v>239</v>
      </c>
      <c r="AF36" s="146">
        <v>74</v>
      </c>
      <c r="AG36" s="146">
        <v>165</v>
      </c>
      <c r="AH36" s="146"/>
      <c r="AI36" s="146">
        <v>0</v>
      </c>
      <c r="AJ36" s="146">
        <v>0</v>
      </c>
      <c r="AK36" s="144">
        <f t="shared" si="6"/>
        <v>0</v>
      </c>
      <c r="AL36" s="146"/>
      <c r="AM36" s="146">
        <v>0</v>
      </c>
      <c r="AN36" s="146">
        <v>0</v>
      </c>
      <c r="AO36" s="144">
        <f t="shared" si="7"/>
        <v>0</v>
      </c>
      <c r="AP36" s="146"/>
      <c r="AQ36" s="146">
        <v>0</v>
      </c>
      <c r="AR36" s="146">
        <v>0</v>
      </c>
      <c r="AS36" s="144">
        <f t="shared" si="8"/>
        <v>0</v>
      </c>
      <c r="AT36" s="146"/>
      <c r="AU36" s="146">
        <v>130</v>
      </c>
      <c r="AV36" s="146">
        <v>45</v>
      </c>
      <c r="AW36" s="144">
        <f t="shared" si="9"/>
        <v>85</v>
      </c>
      <c r="AX36" s="146"/>
      <c r="AY36" s="146">
        <v>66</v>
      </c>
      <c r="AZ36" s="146">
        <v>24</v>
      </c>
      <c r="BA36" s="144">
        <f t="shared" si="10"/>
        <v>42</v>
      </c>
      <c r="BB36" s="146"/>
      <c r="BC36" s="146">
        <v>43</v>
      </c>
      <c r="BD36" s="146">
        <v>5</v>
      </c>
      <c r="BE36" s="144">
        <f t="shared" si="11"/>
        <v>38</v>
      </c>
    </row>
    <row r="37" spans="1:59" ht="15" customHeight="1" x14ac:dyDescent="0.25">
      <c r="A37" s="4" t="s">
        <v>75</v>
      </c>
      <c r="B37" s="28">
        <v>5</v>
      </c>
      <c r="C37" s="28">
        <v>1</v>
      </c>
      <c r="D37" s="28">
        <v>4</v>
      </c>
      <c r="E37" s="28"/>
      <c r="F37" s="276">
        <v>0</v>
      </c>
      <c r="G37" s="276">
        <v>0</v>
      </c>
      <c r="H37" s="279">
        <f t="shared" si="0"/>
        <v>0</v>
      </c>
      <c r="I37" s="276"/>
      <c r="J37" s="276">
        <v>0</v>
      </c>
      <c r="K37" s="276">
        <v>0</v>
      </c>
      <c r="L37" s="279">
        <f t="shared" si="1"/>
        <v>0</v>
      </c>
      <c r="M37" s="276"/>
      <c r="N37" s="276">
        <v>0</v>
      </c>
      <c r="O37" s="276">
        <v>0</v>
      </c>
      <c r="P37" s="279">
        <f t="shared" si="2"/>
        <v>0</v>
      </c>
      <c r="Q37" s="28"/>
      <c r="R37" s="276">
        <v>0</v>
      </c>
      <c r="S37" s="276">
        <v>0</v>
      </c>
      <c r="T37" s="279">
        <f t="shared" si="3"/>
        <v>0</v>
      </c>
      <c r="U37" s="28"/>
      <c r="V37" s="28">
        <v>4</v>
      </c>
      <c r="W37" s="28">
        <v>1</v>
      </c>
      <c r="X37" s="241">
        <f t="shared" si="4"/>
        <v>3</v>
      </c>
      <c r="Y37" s="28"/>
      <c r="Z37" s="28">
        <v>1</v>
      </c>
      <c r="AA37" s="28">
        <v>0</v>
      </c>
      <c r="AB37" s="241">
        <f t="shared" si="5"/>
        <v>1</v>
      </c>
      <c r="AD37" s="148" t="s">
        <v>75</v>
      </c>
      <c r="AE37" s="146">
        <v>816</v>
      </c>
      <c r="AF37" s="146">
        <v>265</v>
      </c>
      <c r="AG37" s="146">
        <v>551</v>
      </c>
      <c r="AH37" s="146"/>
      <c r="AI37" s="146">
        <v>0</v>
      </c>
      <c r="AJ37" s="146">
        <v>0</v>
      </c>
      <c r="AK37" s="144">
        <f t="shared" si="6"/>
        <v>0</v>
      </c>
      <c r="AL37" s="146"/>
      <c r="AM37" s="146">
        <v>0</v>
      </c>
      <c r="AN37" s="146">
        <v>0</v>
      </c>
      <c r="AO37" s="144">
        <f t="shared" si="7"/>
        <v>0</v>
      </c>
      <c r="AP37" s="146"/>
      <c r="AQ37" s="146">
        <v>0</v>
      </c>
      <c r="AR37" s="146">
        <v>0</v>
      </c>
      <c r="AS37" s="144">
        <f t="shared" si="8"/>
        <v>0</v>
      </c>
      <c r="AT37" s="146"/>
      <c r="AU37" s="146">
        <v>457</v>
      </c>
      <c r="AV37" s="146">
        <v>164</v>
      </c>
      <c r="AW37" s="144">
        <f t="shared" si="9"/>
        <v>293</v>
      </c>
      <c r="AX37" s="146"/>
      <c r="AY37" s="146">
        <v>246</v>
      </c>
      <c r="AZ37" s="146">
        <v>83</v>
      </c>
      <c r="BA37" s="144">
        <f t="shared" si="10"/>
        <v>163</v>
      </c>
      <c r="BB37" s="146"/>
      <c r="BC37" s="146">
        <v>113</v>
      </c>
      <c r="BD37" s="146">
        <v>18</v>
      </c>
      <c r="BE37" s="144">
        <f t="shared" si="11"/>
        <v>95</v>
      </c>
    </row>
    <row r="38" spans="1:59" ht="15" customHeight="1" x14ac:dyDescent="0.25">
      <c r="A38" s="4" t="s">
        <v>76</v>
      </c>
      <c r="B38" s="276">
        <v>0</v>
      </c>
      <c r="C38" s="276">
        <v>0</v>
      </c>
      <c r="D38" s="276">
        <v>0</v>
      </c>
      <c r="E38" s="28"/>
      <c r="F38" s="276">
        <v>0</v>
      </c>
      <c r="G38" s="276">
        <v>0</v>
      </c>
      <c r="H38" s="279">
        <f t="shared" si="0"/>
        <v>0</v>
      </c>
      <c r="I38" s="276"/>
      <c r="J38" s="276">
        <v>0</v>
      </c>
      <c r="K38" s="276">
        <v>0</v>
      </c>
      <c r="L38" s="279">
        <f t="shared" si="1"/>
        <v>0</v>
      </c>
      <c r="M38" s="276"/>
      <c r="N38" s="276">
        <v>0</v>
      </c>
      <c r="O38" s="276">
        <v>0</v>
      </c>
      <c r="P38" s="279">
        <f t="shared" si="2"/>
        <v>0</v>
      </c>
      <c r="Q38" s="28"/>
      <c r="R38" s="276">
        <v>0</v>
      </c>
      <c r="S38" s="276">
        <v>0</v>
      </c>
      <c r="T38" s="279">
        <f t="shared" si="3"/>
        <v>0</v>
      </c>
      <c r="U38" s="28"/>
      <c r="V38" s="276">
        <v>0</v>
      </c>
      <c r="W38" s="276">
        <v>0</v>
      </c>
      <c r="X38" s="279">
        <f t="shared" si="4"/>
        <v>0</v>
      </c>
      <c r="Y38" s="276"/>
      <c r="Z38" s="276">
        <v>0</v>
      </c>
      <c r="AA38" s="276">
        <v>0</v>
      </c>
      <c r="AB38" s="279">
        <f t="shared" si="5"/>
        <v>0</v>
      </c>
      <c r="AD38" s="148" t="s">
        <v>76</v>
      </c>
      <c r="AE38" s="202">
        <v>216</v>
      </c>
      <c r="AF38" s="202">
        <v>73</v>
      </c>
      <c r="AG38" s="202">
        <v>143</v>
      </c>
      <c r="AH38" s="202"/>
      <c r="AI38" s="202">
        <v>0</v>
      </c>
      <c r="AJ38" s="202">
        <v>0</v>
      </c>
      <c r="AK38" s="144">
        <f t="shared" si="6"/>
        <v>0</v>
      </c>
      <c r="AL38" s="202"/>
      <c r="AM38" s="202">
        <v>0</v>
      </c>
      <c r="AN38" s="202">
        <v>0</v>
      </c>
      <c r="AO38" s="144">
        <f t="shared" si="7"/>
        <v>0</v>
      </c>
      <c r="AP38" s="202"/>
      <c r="AQ38" s="202">
        <v>0</v>
      </c>
      <c r="AR38" s="202">
        <v>0</v>
      </c>
      <c r="AS38" s="144">
        <f t="shared" si="8"/>
        <v>0</v>
      </c>
      <c r="AT38" s="202"/>
      <c r="AU38" s="202">
        <v>109</v>
      </c>
      <c r="AV38" s="202">
        <v>33</v>
      </c>
      <c r="AW38" s="144">
        <f t="shared" si="9"/>
        <v>76</v>
      </c>
      <c r="AX38" s="202"/>
      <c r="AY38" s="202">
        <v>50</v>
      </c>
      <c r="AZ38" s="202">
        <v>16</v>
      </c>
      <c r="BA38" s="144">
        <f t="shared" si="10"/>
        <v>34</v>
      </c>
      <c r="BB38" s="202"/>
      <c r="BC38" s="202">
        <v>57</v>
      </c>
      <c r="BD38" s="202">
        <v>24</v>
      </c>
      <c r="BE38" s="144">
        <f t="shared" si="11"/>
        <v>33</v>
      </c>
    </row>
    <row r="39" spans="1:59" ht="15" customHeight="1" thickBot="1" x14ac:dyDescent="0.3">
      <c r="A39" s="54" t="s">
        <v>77</v>
      </c>
      <c r="B39" s="280">
        <v>0</v>
      </c>
      <c r="C39" s="280">
        <v>0</v>
      </c>
      <c r="D39" s="280">
        <v>0</v>
      </c>
      <c r="E39" s="29"/>
      <c r="F39" s="280">
        <v>0</v>
      </c>
      <c r="G39" s="280">
        <v>0</v>
      </c>
      <c r="H39" s="280">
        <f t="shared" si="0"/>
        <v>0</v>
      </c>
      <c r="I39" s="280"/>
      <c r="J39" s="280">
        <v>0</v>
      </c>
      <c r="K39" s="280">
        <v>0</v>
      </c>
      <c r="L39" s="280">
        <f t="shared" si="1"/>
        <v>0</v>
      </c>
      <c r="M39" s="280"/>
      <c r="N39" s="280">
        <v>0</v>
      </c>
      <c r="O39" s="280">
        <v>0</v>
      </c>
      <c r="P39" s="280">
        <f t="shared" si="2"/>
        <v>0</v>
      </c>
      <c r="Q39" s="29"/>
      <c r="R39" s="280">
        <v>0</v>
      </c>
      <c r="S39" s="280">
        <v>0</v>
      </c>
      <c r="T39" s="280">
        <f t="shared" si="3"/>
        <v>0</v>
      </c>
      <c r="U39" s="29"/>
      <c r="V39" s="280">
        <v>0</v>
      </c>
      <c r="W39" s="280">
        <v>0</v>
      </c>
      <c r="X39" s="280">
        <f t="shared" si="4"/>
        <v>0</v>
      </c>
      <c r="Y39" s="280"/>
      <c r="Z39" s="280">
        <v>0</v>
      </c>
      <c r="AA39" s="280">
        <v>0</v>
      </c>
      <c r="AB39" s="280">
        <f t="shared" si="5"/>
        <v>0</v>
      </c>
      <c r="AD39" s="230" t="s">
        <v>77</v>
      </c>
      <c r="AE39" s="231"/>
      <c r="AF39" s="231"/>
      <c r="AG39" s="231"/>
      <c r="AH39" s="231"/>
      <c r="AI39" s="231"/>
      <c r="AJ39" s="231"/>
      <c r="AK39" s="232"/>
      <c r="AL39" s="233"/>
      <c r="AM39" s="231"/>
      <c r="AN39" s="231"/>
      <c r="AO39" s="232"/>
      <c r="AP39" s="233"/>
      <c r="AQ39" s="231"/>
      <c r="AR39" s="231"/>
      <c r="AS39" s="232"/>
      <c r="AT39" s="233"/>
      <c r="AU39" s="231"/>
      <c r="AV39" s="231"/>
      <c r="AW39" s="232"/>
      <c r="AX39" s="233"/>
      <c r="AY39" s="231"/>
      <c r="AZ39" s="231"/>
      <c r="BA39" s="232"/>
      <c r="BB39" s="233"/>
      <c r="BC39" s="231"/>
      <c r="BD39" s="231"/>
      <c r="BE39" s="232"/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x14ac:dyDescent="0.25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6.5" customHeight="1" thickBot="1" x14ac:dyDescent="0.3">
      <c r="A42" s="24"/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</row>
    <row r="43" spans="1:59" ht="14.25" customHeight="1" thickBot="1" x14ac:dyDescent="0.3">
      <c r="A43" s="316" t="s">
        <v>164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D43" s="9"/>
      <c r="AE43" s="30"/>
      <c r="AF43" s="30"/>
      <c r="AG43" s="30"/>
      <c r="AH43" s="30"/>
      <c r="AI43" s="30"/>
      <c r="AJ43" s="30"/>
      <c r="AL43" s="30"/>
      <c r="AM43" s="30"/>
      <c r="AN43" s="30"/>
      <c r="AP43" s="30"/>
      <c r="AQ43" s="30"/>
      <c r="AR43" s="30"/>
      <c r="AT43" s="30"/>
      <c r="AU43" s="30"/>
      <c r="AV43" s="30"/>
      <c r="AX43" s="30"/>
      <c r="AY43" s="30"/>
      <c r="AZ43" s="30"/>
      <c r="BB43" s="30"/>
      <c r="BC43" s="30"/>
      <c r="BD43" s="30"/>
      <c r="BG43" s="258" t="s">
        <v>232</v>
      </c>
    </row>
    <row r="44" spans="1:59" ht="14.25" x14ac:dyDescent="0.25">
      <c r="A44" s="316" t="s">
        <v>222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9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</row>
    <row r="45" spans="1:59" ht="14.25" x14ac:dyDescent="0.25">
      <c r="A45" s="316" t="s">
        <v>31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9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</row>
    <row r="46" spans="1:59" ht="14.25" x14ac:dyDescent="0.25">
      <c r="A46" s="316" t="s">
        <v>49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9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</row>
    <row r="47" spans="1:59" ht="14.25" x14ac:dyDescent="0.25">
      <c r="A47" s="316" t="s">
        <v>141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9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</row>
    <row r="48" spans="1:59" ht="14.25" x14ac:dyDescent="0.25">
      <c r="A48" s="316" t="s">
        <v>129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D48" s="9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</row>
    <row r="49" spans="1:57" ht="13.5" thickBot="1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D49" s="9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</row>
    <row r="50" spans="1:57" ht="15" customHeight="1" thickBot="1" x14ac:dyDescent="0.3">
      <c r="A50" s="309" t="s">
        <v>145</v>
      </c>
      <c r="B50" s="311" t="s">
        <v>11</v>
      </c>
      <c r="C50" s="311"/>
      <c r="D50" s="311"/>
      <c r="E50" s="8"/>
      <c r="F50" s="311" t="s">
        <v>22</v>
      </c>
      <c r="G50" s="311"/>
      <c r="H50" s="311"/>
      <c r="I50" s="8"/>
      <c r="J50" s="311" t="s">
        <v>23</v>
      </c>
      <c r="K50" s="311"/>
      <c r="L50" s="311"/>
      <c r="M50" s="8"/>
      <c r="N50" s="311" t="s">
        <v>24</v>
      </c>
      <c r="O50" s="311"/>
      <c r="P50" s="311"/>
      <c r="Q50" s="8"/>
      <c r="R50" s="311" t="s">
        <v>25</v>
      </c>
      <c r="S50" s="311"/>
      <c r="T50" s="311"/>
      <c r="U50" s="8"/>
      <c r="V50" s="311" t="s">
        <v>26</v>
      </c>
      <c r="W50" s="311"/>
      <c r="X50" s="311"/>
      <c r="Y50" s="8"/>
      <c r="Z50" s="311" t="s">
        <v>27</v>
      </c>
      <c r="AA50" s="311"/>
      <c r="AB50" s="311"/>
      <c r="AD50" s="9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</row>
    <row r="51" spans="1:57" ht="15" customHeight="1" thickBot="1" x14ac:dyDescent="0.3">
      <c r="A51" s="309"/>
      <c r="B51" s="11" t="s">
        <v>32</v>
      </c>
      <c r="C51" s="11" t="s">
        <v>33</v>
      </c>
      <c r="D51" s="11" t="s">
        <v>34</v>
      </c>
      <c r="E51" s="11"/>
      <c r="F51" s="11" t="s">
        <v>32</v>
      </c>
      <c r="G51" s="11" t="s">
        <v>33</v>
      </c>
      <c r="H51" s="11" t="s">
        <v>34</v>
      </c>
      <c r="I51" s="11"/>
      <c r="J51" s="11" t="s">
        <v>32</v>
      </c>
      <c r="K51" s="11" t="s">
        <v>33</v>
      </c>
      <c r="L51" s="11" t="s">
        <v>34</v>
      </c>
      <c r="M51" s="11"/>
      <c r="N51" s="11" t="s">
        <v>32</v>
      </c>
      <c r="O51" s="11" t="s">
        <v>33</v>
      </c>
      <c r="P51" s="11" t="s">
        <v>34</v>
      </c>
      <c r="Q51" s="11"/>
      <c r="R51" s="11" t="s">
        <v>32</v>
      </c>
      <c r="S51" s="11" t="s">
        <v>33</v>
      </c>
      <c r="T51" s="11" t="s">
        <v>34</v>
      </c>
      <c r="U51" s="11"/>
      <c r="V51" s="11" t="s">
        <v>32</v>
      </c>
      <c r="W51" s="11" t="s">
        <v>33</v>
      </c>
      <c r="X51" s="11" t="s">
        <v>34</v>
      </c>
      <c r="Y51" s="11"/>
      <c r="Z51" s="11" t="s">
        <v>32</v>
      </c>
      <c r="AA51" s="11" t="s">
        <v>33</v>
      </c>
      <c r="AB51" s="11" t="s">
        <v>34</v>
      </c>
      <c r="AD51" s="9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</row>
    <row r="52" spans="1:57" ht="15" customHeight="1" x14ac:dyDescent="0.25">
      <c r="A52" s="2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D52" s="9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"/>
    </row>
    <row r="53" spans="1:57" s="26" customFormat="1" ht="15" customHeight="1" x14ac:dyDescent="0.25">
      <c r="A53" s="32" t="s">
        <v>50</v>
      </c>
      <c r="B53" s="75">
        <f>+B11/AE11*100</f>
        <v>0.86806854748185291</v>
      </c>
      <c r="C53" s="75">
        <f>+C11/AF11*100</f>
        <v>1.3047711781888995</v>
      </c>
      <c r="D53" s="75">
        <f>+D11/AG11*100</f>
        <v>0.5955274671852212</v>
      </c>
      <c r="E53" s="110"/>
      <c r="F53" s="75" t="s">
        <v>8</v>
      </c>
      <c r="G53" s="75" t="s">
        <v>8</v>
      </c>
      <c r="H53" s="75" t="s">
        <v>8</v>
      </c>
      <c r="I53" s="110"/>
      <c r="J53" s="75" t="s">
        <v>8</v>
      </c>
      <c r="K53" s="75" t="s">
        <v>8</v>
      </c>
      <c r="L53" s="75" t="s">
        <v>8</v>
      </c>
      <c r="M53" s="110"/>
      <c r="N53" s="75" t="s">
        <v>8</v>
      </c>
      <c r="O53" s="75" t="s">
        <v>8</v>
      </c>
      <c r="P53" s="75" t="s">
        <v>8</v>
      </c>
      <c r="Q53" s="110"/>
      <c r="R53" s="75">
        <f>+R11/AU11*100</f>
        <v>0.95138992121302202</v>
      </c>
      <c r="S53" s="75">
        <f>+S11/AV11*100</f>
        <v>1.5224656516895656</v>
      </c>
      <c r="T53" s="75">
        <f>+T11/AW11*100</f>
        <v>0.57015369360436285</v>
      </c>
      <c r="U53" s="110"/>
      <c r="V53" s="75">
        <f>+V11/AY11*100</f>
        <v>0.90114691425450566</v>
      </c>
      <c r="W53" s="75">
        <f>+W11/AZ11*100</f>
        <v>1.1404133998574484</v>
      </c>
      <c r="X53" s="75">
        <f>+X11/BA11*100</f>
        <v>0.75254537405931832</v>
      </c>
      <c r="Y53" s="110"/>
      <c r="Z53" s="75">
        <f>+Z11/BC11*100</f>
        <v>0.63887020847343645</v>
      </c>
      <c r="AA53" s="75">
        <f>+AA11/BD11*100</f>
        <v>0.96246390760346479</v>
      </c>
      <c r="AB53" s="75">
        <f>+AB11/BE11*100</f>
        <v>0.46511627906976744</v>
      </c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</row>
    <row r="54" spans="1:57" ht="15" customHeight="1" x14ac:dyDescent="0.25">
      <c r="A54" s="25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D54" s="9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"/>
    </row>
    <row r="55" spans="1:57" ht="15" customHeight="1" x14ac:dyDescent="0.25">
      <c r="A55" s="4" t="s">
        <v>51</v>
      </c>
      <c r="B55" s="86" t="s">
        <v>8</v>
      </c>
      <c r="C55" s="86" t="s">
        <v>8</v>
      </c>
      <c r="D55" s="86" t="s">
        <v>8</v>
      </c>
      <c r="E55" s="114"/>
      <c r="F55" s="86" t="s">
        <v>8</v>
      </c>
      <c r="G55" s="86" t="s">
        <v>8</v>
      </c>
      <c r="H55" s="86" t="s">
        <v>8</v>
      </c>
      <c r="I55" s="114"/>
      <c r="J55" s="86" t="s">
        <v>8</v>
      </c>
      <c r="K55" s="86" t="s">
        <v>8</v>
      </c>
      <c r="L55" s="86" t="s">
        <v>8</v>
      </c>
      <c r="M55" s="114"/>
      <c r="N55" s="86" t="s">
        <v>8</v>
      </c>
      <c r="O55" s="86" t="s">
        <v>8</v>
      </c>
      <c r="P55" s="86" t="s">
        <v>8</v>
      </c>
      <c r="Q55" s="114"/>
      <c r="R55" s="86" t="s">
        <v>8</v>
      </c>
      <c r="S55" s="86" t="s">
        <v>8</v>
      </c>
      <c r="T55" s="86" t="s">
        <v>8</v>
      </c>
      <c r="U55" s="114"/>
      <c r="V55" s="86" t="s">
        <v>8</v>
      </c>
      <c r="W55" s="86" t="s">
        <v>8</v>
      </c>
      <c r="X55" s="86" t="s">
        <v>8</v>
      </c>
      <c r="Y55" s="114"/>
      <c r="Z55" s="86" t="s">
        <v>8</v>
      </c>
      <c r="AA55" s="86" t="s">
        <v>8</v>
      </c>
      <c r="AB55" s="86" t="s">
        <v>8</v>
      </c>
      <c r="AD55" s="9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"/>
    </row>
    <row r="56" spans="1:57" ht="15" customHeight="1" x14ac:dyDescent="0.25">
      <c r="A56" s="4" t="s">
        <v>52</v>
      </c>
      <c r="B56" s="86" t="s">
        <v>8</v>
      </c>
      <c r="C56" s="86" t="s">
        <v>8</v>
      </c>
      <c r="D56" s="86" t="s">
        <v>8</v>
      </c>
      <c r="E56" s="114"/>
      <c r="F56" s="86" t="s">
        <v>8</v>
      </c>
      <c r="G56" s="86" t="s">
        <v>8</v>
      </c>
      <c r="H56" s="86" t="s">
        <v>8</v>
      </c>
      <c r="I56" s="114"/>
      <c r="J56" s="86" t="s">
        <v>8</v>
      </c>
      <c r="K56" s="86" t="s">
        <v>8</v>
      </c>
      <c r="L56" s="86" t="s">
        <v>8</v>
      </c>
      <c r="M56" s="114"/>
      <c r="N56" s="86" t="s">
        <v>8</v>
      </c>
      <c r="O56" s="86" t="s">
        <v>8</v>
      </c>
      <c r="P56" s="86" t="s">
        <v>8</v>
      </c>
      <c r="Q56" s="114"/>
      <c r="R56" s="86" t="s">
        <v>8</v>
      </c>
      <c r="S56" s="86" t="s">
        <v>8</v>
      </c>
      <c r="T56" s="86" t="s">
        <v>8</v>
      </c>
      <c r="U56" s="114"/>
      <c r="V56" s="86" t="s">
        <v>8</v>
      </c>
      <c r="W56" s="86" t="s">
        <v>8</v>
      </c>
      <c r="X56" s="86" t="s">
        <v>8</v>
      </c>
      <c r="Y56" s="114"/>
      <c r="Z56" s="86" t="s">
        <v>8</v>
      </c>
      <c r="AA56" s="86" t="s">
        <v>8</v>
      </c>
      <c r="AB56" s="86" t="s">
        <v>8</v>
      </c>
      <c r="AD56" s="9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"/>
    </row>
    <row r="57" spans="1:57" ht="15" customHeight="1" x14ac:dyDescent="0.25">
      <c r="A57" s="4" t="s">
        <v>53</v>
      </c>
      <c r="B57" s="86" t="s">
        <v>8</v>
      </c>
      <c r="C57" s="86" t="s">
        <v>8</v>
      </c>
      <c r="D57" s="86" t="s">
        <v>8</v>
      </c>
      <c r="E57" s="114"/>
      <c r="F57" s="86" t="s">
        <v>8</v>
      </c>
      <c r="G57" s="86" t="s">
        <v>8</v>
      </c>
      <c r="H57" s="86" t="s">
        <v>8</v>
      </c>
      <c r="I57" s="114"/>
      <c r="J57" s="86" t="s">
        <v>8</v>
      </c>
      <c r="K57" s="86" t="s">
        <v>8</v>
      </c>
      <c r="L57" s="86" t="s">
        <v>8</v>
      </c>
      <c r="M57" s="114"/>
      <c r="N57" s="86" t="s">
        <v>8</v>
      </c>
      <c r="O57" s="86" t="s">
        <v>8</v>
      </c>
      <c r="P57" s="86" t="s">
        <v>8</v>
      </c>
      <c r="Q57" s="114"/>
      <c r="R57" s="86" t="s">
        <v>8</v>
      </c>
      <c r="S57" s="86" t="s">
        <v>8</v>
      </c>
      <c r="T57" s="86" t="s">
        <v>8</v>
      </c>
      <c r="U57" s="114"/>
      <c r="V57" s="86" t="s">
        <v>8</v>
      </c>
      <c r="W57" s="86" t="s">
        <v>8</v>
      </c>
      <c r="X57" s="86" t="s">
        <v>8</v>
      </c>
      <c r="Y57" s="114"/>
      <c r="Z57" s="86" t="s">
        <v>8</v>
      </c>
      <c r="AA57" s="86" t="s">
        <v>8</v>
      </c>
      <c r="AB57" s="86" t="s">
        <v>8</v>
      </c>
      <c r="AD57" s="9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"/>
    </row>
    <row r="58" spans="1:57" ht="15" customHeight="1" x14ac:dyDescent="0.25">
      <c r="A58" s="4" t="s">
        <v>54</v>
      </c>
      <c r="B58" s="86">
        <f t="shared" ref="B58:D58" si="12">+B16/AE16*100</f>
        <v>0.19880715705765406</v>
      </c>
      <c r="C58" s="86">
        <f t="shared" si="12"/>
        <v>0.50251256281407031</v>
      </c>
      <c r="D58" s="86">
        <f t="shared" si="12"/>
        <v>0</v>
      </c>
      <c r="E58" s="114"/>
      <c r="F58" s="86" t="s">
        <v>8</v>
      </c>
      <c r="G58" s="86" t="s">
        <v>8</v>
      </c>
      <c r="H58" s="86" t="s">
        <v>8</v>
      </c>
      <c r="I58" s="114"/>
      <c r="J58" s="86" t="s">
        <v>8</v>
      </c>
      <c r="K58" s="86" t="s">
        <v>8</v>
      </c>
      <c r="L58" s="86" t="s">
        <v>8</v>
      </c>
      <c r="M58" s="114"/>
      <c r="N58" s="86" t="s">
        <v>8</v>
      </c>
      <c r="O58" s="86" t="s">
        <v>8</v>
      </c>
      <c r="P58" s="86" t="s">
        <v>8</v>
      </c>
      <c r="Q58" s="114"/>
      <c r="R58" s="86" t="s">
        <v>8</v>
      </c>
      <c r="S58" s="86" t="s">
        <v>8</v>
      </c>
      <c r="T58" s="86" t="s">
        <v>8</v>
      </c>
      <c r="U58" s="114"/>
      <c r="V58" s="86">
        <f t="shared" ref="V58:X58" si="13">+V16/AY16*100</f>
        <v>0.42016806722689076</v>
      </c>
      <c r="W58" s="86">
        <f t="shared" si="13"/>
        <v>0.98039215686274506</v>
      </c>
      <c r="X58" s="86">
        <f t="shared" si="13"/>
        <v>0</v>
      </c>
      <c r="Y58" s="114"/>
      <c r="Z58" s="86">
        <f t="shared" ref="Z58:AB58" si="14">+Z16/BC16*100</f>
        <v>0.35335689045936397</v>
      </c>
      <c r="AA58" s="86">
        <f t="shared" si="14"/>
        <v>1.0416666666666665</v>
      </c>
      <c r="AB58" s="86">
        <f t="shared" si="14"/>
        <v>0</v>
      </c>
      <c r="AD58" s="9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"/>
    </row>
    <row r="59" spans="1:57" ht="15" customHeight="1" x14ac:dyDescent="0.25">
      <c r="A59" s="4" t="s">
        <v>55</v>
      </c>
      <c r="B59" s="86" t="s">
        <v>8</v>
      </c>
      <c r="C59" s="86" t="s">
        <v>8</v>
      </c>
      <c r="D59" s="86" t="s">
        <v>8</v>
      </c>
      <c r="E59" s="114"/>
      <c r="F59" s="86" t="s">
        <v>8</v>
      </c>
      <c r="G59" s="86" t="s">
        <v>8</v>
      </c>
      <c r="H59" s="86" t="s">
        <v>8</v>
      </c>
      <c r="I59" s="114"/>
      <c r="J59" s="86" t="s">
        <v>8</v>
      </c>
      <c r="K59" s="86" t="s">
        <v>8</v>
      </c>
      <c r="L59" s="86" t="s">
        <v>8</v>
      </c>
      <c r="M59" s="114"/>
      <c r="N59" s="86" t="s">
        <v>8</v>
      </c>
      <c r="O59" s="86" t="s">
        <v>8</v>
      </c>
      <c r="P59" s="86" t="s">
        <v>8</v>
      </c>
      <c r="Q59" s="114"/>
      <c r="R59" s="86" t="s">
        <v>8</v>
      </c>
      <c r="S59" s="86" t="s">
        <v>8</v>
      </c>
      <c r="T59" s="86" t="s">
        <v>8</v>
      </c>
      <c r="U59" s="114"/>
      <c r="V59" s="86" t="s">
        <v>8</v>
      </c>
      <c r="W59" s="86" t="s">
        <v>8</v>
      </c>
      <c r="X59" s="86" t="s">
        <v>8</v>
      </c>
      <c r="Y59" s="114"/>
      <c r="Z59" s="86" t="s">
        <v>8</v>
      </c>
      <c r="AA59" s="86" t="s">
        <v>8</v>
      </c>
      <c r="AB59" s="86" t="s">
        <v>8</v>
      </c>
      <c r="AD59" s="9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"/>
    </row>
    <row r="60" spans="1:57" ht="15" customHeight="1" x14ac:dyDescent="0.25">
      <c r="A60" s="4" t="s">
        <v>56</v>
      </c>
      <c r="B60" s="86" t="s">
        <v>8</v>
      </c>
      <c r="C60" s="86" t="s">
        <v>8</v>
      </c>
      <c r="D60" s="86" t="s">
        <v>8</v>
      </c>
      <c r="E60" s="114"/>
      <c r="F60" s="86" t="s">
        <v>8</v>
      </c>
      <c r="G60" s="86" t="s">
        <v>8</v>
      </c>
      <c r="H60" s="86" t="s">
        <v>8</v>
      </c>
      <c r="I60" s="114"/>
      <c r="J60" s="86" t="s">
        <v>8</v>
      </c>
      <c r="K60" s="86" t="s">
        <v>8</v>
      </c>
      <c r="L60" s="86" t="s">
        <v>8</v>
      </c>
      <c r="M60" s="114"/>
      <c r="N60" s="86" t="s">
        <v>8</v>
      </c>
      <c r="O60" s="86" t="s">
        <v>8</v>
      </c>
      <c r="P60" s="86" t="s">
        <v>8</v>
      </c>
      <c r="Q60" s="114"/>
      <c r="R60" s="86" t="s">
        <v>8</v>
      </c>
      <c r="S60" s="86" t="s">
        <v>8</v>
      </c>
      <c r="T60" s="86" t="s">
        <v>8</v>
      </c>
      <c r="U60" s="114"/>
      <c r="V60" s="86" t="s">
        <v>8</v>
      </c>
      <c r="W60" s="86" t="s">
        <v>8</v>
      </c>
      <c r="X60" s="86" t="s">
        <v>8</v>
      </c>
      <c r="Y60" s="114"/>
      <c r="Z60" s="86" t="s">
        <v>8</v>
      </c>
      <c r="AA60" s="86" t="s">
        <v>8</v>
      </c>
      <c r="AB60" s="86" t="s">
        <v>8</v>
      </c>
      <c r="AD60" s="9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"/>
    </row>
    <row r="61" spans="1:57" ht="15" customHeight="1" x14ac:dyDescent="0.25">
      <c r="A61" s="4" t="s">
        <v>57</v>
      </c>
      <c r="B61" s="86" t="s">
        <v>8</v>
      </c>
      <c r="C61" s="86" t="s">
        <v>8</v>
      </c>
      <c r="D61" s="86" t="s">
        <v>8</v>
      </c>
      <c r="E61" s="114"/>
      <c r="F61" s="86" t="s">
        <v>8</v>
      </c>
      <c r="G61" s="86" t="s">
        <v>8</v>
      </c>
      <c r="H61" s="86" t="s">
        <v>8</v>
      </c>
      <c r="I61" s="114"/>
      <c r="J61" s="86" t="s">
        <v>8</v>
      </c>
      <c r="K61" s="86" t="s">
        <v>8</v>
      </c>
      <c r="L61" s="86" t="s">
        <v>8</v>
      </c>
      <c r="M61" s="114"/>
      <c r="N61" s="86" t="s">
        <v>8</v>
      </c>
      <c r="O61" s="86" t="s">
        <v>8</v>
      </c>
      <c r="P61" s="86" t="s">
        <v>8</v>
      </c>
      <c r="Q61" s="114"/>
      <c r="R61" s="86" t="s">
        <v>8</v>
      </c>
      <c r="S61" s="86" t="s">
        <v>8</v>
      </c>
      <c r="T61" s="86" t="s">
        <v>8</v>
      </c>
      <c r="U61" s="114"/>
      <c r="V61" s="86" t="s">
        <v>8</v>
      </c>
      <c r="W61" s="86" t="s">
        <v>8</v>
      </c>
      <c r="X61" s="86" t="s">
        <v>8</v>
      </c>
      <c r="Y61" s="114"/>
      <c r="Z61" s="86" t="s">
        <v>8</v>
      </c>
      <c r="AA61" s="86" t="s">
        <v>8</v>
      </c>
      <c r="AB61" s="86" t="s">
        <v>8</v>
      </c>
      <c r="AD61" s="9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"/>
    </row>
    <row r="62" spans="1:57" ht="15" customHeight="1" x14ac:dyDescent="0.25">
      <c r="A62" s="4" t="s">
        <v>58</v>
      </c>
      <c r="B62" s="86">
        <f t="shared" ref="B62:D62" si="15">+B20/AE20*100</f>
        <v>5.7280883367839888</v>
      </c>
      <c r="C62" s="86">
        <f t="shared" si="15"/>
        <v>7.2463768115942031</v>
      </c>
      <c r="D62" s="86">
        <f t="shared" si="15"/>
        <v>4.3478260869565215</v>
      </c>
      <c r="E62" s="114"/>
      <c r="F62" s="86" t="s">
        <v>8</v>
      </c>
      <c r="G62" s="86" t="s">
        <v>8</v>
      </c>
      <c r="H62" s="86" t="s">
        <v>8</v>
      </c>
      <c r="I62" s="114"/>
      <c r="J62" s="86" t="s">
        <v>8</v>
      </c>
      <c r="K62" s="86" t="s">
        <v>8</v>
      </c>
      <c r="L62" s="86" t="s">
        <v>8</v>
      </c>
      <c r="M62" s="114"/>
      <c r="N62" s="86" t="s">
        <v>8</v>
      </c>
      <c r="O62" s="86" t="s">
        <v>8</v>
      </c>
      <c r="P62" s="86" t="s">
        <v>8</v>
      </c>
      <c r="Q62" s="114"/>
      <c r="R62" s="86">
        <f t="shared" ref="R62:T62" si="16">+R20/AU20*100</f>
        <v>8.8414634146341466</v>
      </c>
      <c r="S62" s="86">
        <f t="shared" si="16"/>
        <v>11.285266457680251</v>
      </c>
      <c r="T62" s="86">
        <f t="shared" si="16"/>
        <v>6.5281899109792292</v>
      </c>
      <c r="U62" s="114"/>
      <c r="V62" s="86">
        <f t="shared" ref="V62:X62" si="17">+V20/AY20*100</f>
        <v>2.9213483146067416</v>
      </c>
      <c r="W62" s="86">
        <f t="shared" si="17"/>
        <v>2.6548672566371683</v>
      </c>
      <c r="X62" s="86">
        <f t="shared" si="17"/>
        <v>3.1963470319634704</v>
      </c>
      <c r="Y62" s="114"/>
      <c r="Z62" s="86">
        <f t="shared" ref="Z62:AB62" si="18">+Z20/BC20*100</f>
        <v>3.4482758620689653</v>
      </c>
      <c r="AA62" s="86">
        <f t="shared" si="18"/>
        <v>5.5172413793103452</v>
      </c>
      <c r="AB62" s="86">
        <f t="shared" si="18"/>
        <v>1.9704433497536946</v>
      </c>
      <c r="AD62" s="9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"/>
    </row>
    <row r="63" spans="1:57" ht="15" customHeight="1" x14ac:dyDescent="0.25">
      <c r="A63" s="4" t="s">
        <v>59</v>
      </c>
      <c r="B63" s="86" t="s">
        <v>8</v>
      </c>
      <c r="C63" s="86" t="s">
        <v>8</v>
      </c>
      <c r="D63" s="86" t="s">
        <v>8</v>
      </c>
      <c r="E63" s="114"/>
      <c r="F63" s="86" t="s">
        <v>8</v>
      </c>
      <c r="G63" s="86" t="s">
        <v>8</v>
      </c>
      <c r="H63" s="86" t="s">
        <v>8</v>
      </c>
      <c r="I63" s="114"/>
      <c r="J63" s="86" t="s">
        <v>8</v>
      </c>
      <c r="K63" s="86" t="s">
        <v>8</v>
      </c>
      <c r="L63" s="86" t="s">
        <v>8</v>
      </c>
      <c r="M63" s="114"/>
      <c r="N63" s="86" t="s">
        <v>8</v>
      </c>
      <c r="O63" s="86" t="s">
        <v>8</v>
      </c>
      <c r="P63" s="86" t="s">
        <v>8</v>
      </c>
      <c r="Q63" s="114"/>
      <c r="R63" s="86" t="s">
        <v>8</v>
      </c>
      <c r="S63" s="86" t="s">
        <v>8</v>
      </c>
      <c r="T63" s="86" t="s">
        <v>8</v>
      </c>
      <c r="U63" s="114"/>
      <c r="V63" s="86" t="s">
        <v>8</v>
      </c>
      <c r="W63" s="86" t="s">
        <v>8</v>
      </c>
      <c r="X63" s="86" t="s">
        <v>8</v>
      </c>
      <c r="Y63" s="114"/>
      <c r="Z63" s="86" t="s">
        <v>8</v>
      </c>
      <c r="AA63" s="86" t="s">
        <v>8</v>
      </c>
      <c r="AB63" s="86" t="s">
        <v>8</v>
      </c>
      <c r="AD63" s="9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"/>
    </row>
    <row r="64" spans="1:57" ht="15" customHeight="1" x14ac:dyDescent="0.25">
      <c r="A64" s="4" t="s">
        <v>60</v>
      </c>
      <c r="B64" s="86" t="s">
        <v>8</v>
      </c>
      <c r="C64" s="86" t="s">
        <v>8</v>
      </c>
      <c r="D64" s="86" t="s">
        <v>8</v>
      </c>
      <c r="E64" s="114"/>
      <c r="F64" s="86" t="s">
        <v>8</v>
      </c>
      <c r="G64" s="86" t="s">
        <v>8</v>
      </c>
      <c r="H64" s="86" t="s">
        <v>8</v>
      </c>
      <c r="I64" s="114"/>
      <c r="J64" s="86" t="s">
        <v>8</v>
      </c>
      <c r="K64" s="86" t="s">
        <v>8</v>
      </c>
      <c r="L64" s="86" t="s">
        <v>8</v>
      </c>
      <c r="M64" s="114"/>
      <c r="N64" s="86" t="s">
        <v>8</v>
      </c>
      <c r="O64" s="86" t="s">
        <v>8</v>
      </c>
      <c r="P64" s="86" t="s">
        <v>8</v>
      </c>
      <c r="Q64" s="114"/>
      <c r="R64" s="86" t="s">
        <v>8</v>
      </c>
      <c r="S64" s="86" t="s">
        <v>8</v>
      </c>
      <c r="T64" s="86" t="s">
        <v>8</v>
      </c>
      <c r="U64" s="114"/>
      <c r="V64" s="86" t="s">
        <v>8</v>
      </c>
      <c r="W64" s="86" t="s">
        <v>8</v>
      </c>
      <c r="X64" s="86" t="s">
        <v>8</v>
      </c>
      <c r="Y64" s="114"/>
      <c r="Z64" s="86" t="s">
        <v>8</v>
      </c>
      <c r="AA64" s="86" t="s">
        <v>8</v>
      </c>
      <c r="AB64" s="86" t="s">
        <v>8</v>
      </c>
      <c r="AD64" s="9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"/>
    </row>
    <row r="65" spans="1:57" ht="15" customHeight="1" x14ac:dyDescent="0.25">
      <c r="A65" s="4" t="s">
        <v>61</v>
      </c>
      <c r="B65" s="86" t="s">
        <v>8</v>
      </c>
      <c r="C65" s="86" t="s">
        <v>8</v>
      </c>
      <c r="D65" s="86" t="s">
        <v>8</v>
      </c>
      <c r="E65" s="114"/>
      <c r="F65" s="86" t="s">
        <v>8</v>
      </c>
      <c r="G65" s="86" t="s">
        <v>8</v>
      </c>
      <c r="H65" s="86" t="s">
        <v>8</v>
      </c>
      <c r="I65" s="114"/>
      <c r="J65" s="86" t="s">
        <v>8</v>
      </c>
      <c r="K65" s="86" t="s">
        <v>8</v>
      </c>
      <c r="L65" s="86" t="s">
        <v>8</v>
      </c>
      <c r="M65" s="114"/>
      <c r="N65" s="86" t="s">
        <v>8</v>
      </c>
      <c r="O65" s="86" t="s">
        <v>8</v>
      </c>
      <c r="P65" s="86" t="s">
        <v>8</v>
      </c>
      <c r="Q65" s="114"/>
      <c r="R65" s="86" t="s">
        <v>8</v>
      </c>
      <c r="S65" s="86" t="s">
        <v>8</v>
      </c>
      <c r="T65" s="86" t="s">
        <v>8</v>
      </c>
      <c r="U65" s="114"/>
      <c r="V65" s="86" t="s">
        <v>8</v>
      </c>
      <c r="W65" s="86" t="s">
        <v>8</v>
      </c>
      <c r="X65" s="86" t="s">
        <v>8</v>
      </c>
      <c r="Y65" s="114"/>
      <c r="Z65" s="86" t="s">
        <v>8</v>
      </c>
      <c r="AA65" s="86" t="s">
        <v>8</v>
      </c>
      <c r="AB65" s="86" t="s">
        <v>8</v>
      </c>
      <c r="AD65" s="9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"/>
    </row>
    <row r="66" spans="1:57" ht="15" customHeight="1" x14ac:dyDescent="0.25">
      <c r="A66" s="93" t="s">
        <v>62</v>
      </c>
      <c r="B66" s="86">
        <f t="shared" ref="B66:D66" si="19">+B24/AE24*100</f>
        <v>0.74982958418541246</v>
      </c>
      <c r="C66" s="86">
        <f t="shared" si="19"/>
        <v>0.75872534142640369</v>
      </c>
      <c r="D66" s="86">
        <f t="shared" si="19"/>
        <v>0.74257425742574257</v>
      </c>
      <c r="E66" s="114"/>
      <c r="F66" s="86" t="s">
        <v>8</v>
      </c>
      <c r="G66" s="86" t="s">
        <v>8</v>
      </c>
      <c r="H66" s="86" t="s">
        <v>8</v>
      </c>
      <c r="I66" s="114"/>
      <c r="J66" s="86" t="s">
        <v>8</v>
      </c>
      <c r="K66" s="86" t="s">
        <v>8</v>
      </c>
      <c r="L66" s="86" t="s">
        <v>8</v>
      </c>
      <c r="M66" s="114"/>
      <c r="N66" s="86" t="s">
        <v>8</v>
      </c>
      <c r="O66" s="86" t="s">
        <v>8</v>
      </c>
      <c r="P66" s="86" t="s">
        <v>8</v>
      </c>
      <c r="Q66" s="114"/>
      <c r="R66" s="86">
        <f t="shared" ref="R66:T66" si="20">+R24/AU24*100</f>
        <v>0.60514372163388808</v>
      </c>
      <c r="S66" s="86">
        <f t="shared" si="20"/>
        <v>0.98039215686274506</v>
      </c>
      <c r="T66" s="86">
        <f t="shared" si="20"/>
        <v>0.28169014084507044</v>
      </c>
      <c r="U66" s="114"/>
      <c r="V66" s="86">
        <f t="shared" ref="V66:X66" si="21">+V24/AY24*100</f>
        <v>1.5981735159817352</v>
      </c>
      <c r="W66" s="86">
        <f t="shared" si="21"/>
        <v>1.0256410256410255</v>
      </c>
      <c r="X66" s="86">
        <f t="shared" si="21"/>
        <v>2.0576131687242798</v>
      </c>
      <c r="Y66" s="114"/>
      <c r="Z66" s="86" t="s">
        <v>8</v>
      </c>
      <c r="AA66" s="86" t="s">
        <v>8</v>
      </c>
      <c r="AB66" s="86" t="s">
        <v>8</v>
      </c>
      <c r="AD66" s="9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"/>
    </row>
    <row r="67" spans="1:57" ht="15" customHeight="1" x14ac:dyDescent="0.25">
      <c r="A67" s="4" t="s">
        <v>63</v>
      </c>
      <c r="B67" s="86" t="s">
        <v>8</v>
      </c>
      <c r="C67" s="86" t="s">
        <v>8</v>
      </c>
      <c r="D67" s="86" t="s">
        <v>8</v>
      </c>
      <c r="E67" s="114"/>
      <c r="F67" s="86" t="s">
        <v>8</v>
      </c>
      <c r="G67" s="86" t="s">
        <v>8</v>
      </c>
      <c r="H67" s="86" t="s">
        <v>8</v>
      </c>
      <c r="I67" s="114"/>
      <c r="J67" s="86" t="s">
        <v>8</v>
      </c>
      <c r="K67" s="86" t="s">
        <v>8</v>
      </c>
      <c r="L67" s="86" t="s">
        <v>8</v>
      </c>
      <c r="M67" s="114"/>
      <c r="N67" s="86" t="s">
        <v>8</v>
      </c>
      <c r="O67" s="86" t="s">
        <v>8</v>
      </c>
      <c r="P67" s="86" t="s">
        <v>8</v>
      </c>
      <c r="Q67" s="114"/>
      <c r="R67" s="86" t="s">
        <v>8</v>
      </c>
      <c r="S67" s="86" t="s">
        <v>8</v>
      </c>
      <c r="T67" s="86" t="s">
        <v>8</v>
      </c>
      <c r="U67" s="114"/>
      <c r="V67" s="86" t="s">
        <v>8</v>
      </c>
      <c r="W67" s="86" t="s">
        <v>8</v>
      </c>
      <c r="X67" s="86" t="s">
        <v>8</v>
      </c>
      <c r="Y67" s="114"/>
      <c r="Z67" s="86" t="s">
        <v>8</v>
      </c>
      <c r="AA67" s="86" t="s">
        <v>8</v>
      </c>
      <c r="AB67" s="86" t="s">
        <v>8</v>
      </c>
      <c r="AD67" s="9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"/>
    </row>
    <row r="68" spans="1:57" ht="15" customHeight="1" x14ac:dyDescent="0.25">
      <c r="A68" s="4" t="s">
        <v>64</v>
      </c>
      <c r="B68" s="86">
        <f t="shared" ref="B68:D68" si="22">+B26/AE26*100</f>
        <v>0.30120481927710846</v>
      </c>
      <c r="C68" s="86">
        <f t="shared" si="22"/>
        <v>1.0752688172043012</v>
      </c>
      <c r="D68" s="86">
        <f t="shared" si="22"/>
        <v>0</v>
      </c>
      <c r="E68" s="114"/>
      <c r="F68" s="86" t="s">
        <v>8</v>
      </c>
      <c r="G68" s="86" t="s">
        <v>8</v>
      </c>
      <c r="H68" s="86" t="s">
        <v>8</v>
      </c>
      <c r="I68" s="114"/>
      <c r="J68" s="86" t="s">
        <v>8</v>
      </c>
      <c r="K68" s="86" t="s">
        <v>8</v>
      </c>
      <c r="L68" s="86" t="s">
        <v>8</v>
      </c>
      <c r="M68" s="114"/>
      <c r="N68" s="86" t="s">
        <v>8</v>
      </c>
      <c r="O68" s="86" t="s">
        <v>8</v>
      </c>
      <c r="P68" s="86" t="s">
        <v>8</v>
      </c>
      <c r="Q68" s="114"/>
      <c r="R68" s="86">
        <f t="shared" ref="R68:T68" si="23">+R26/AU26*100</f>
        <v>0.50505050505050508</v>
      </c>
      <c r="S68" s="86">
        <f t="shared" si="23"/>
        <v>1.5873015873015872</v>
      </c>
      <c r="T68" s="86">
        <f t="shared" si="23"/>
        <v>0</v>
      </c>
      <c r="U68" s="114"/>
      <c r="V68" s="86" t="s">
        <v>8</v>
      </c>
      <c r="W68" s="86" t="s">
        <v>8</v>
      </c>
      <c r="X68" s="86" t="s">
        <v>8</v>
      </c>
      <c r="Y68" s="114"/>
      <c r="Z68" s="86" t="s">
        <v>8</v>
      </c>
      <c r="AA68" s="86" t="s">
        <v>8</v>
      </c>
      <c r="AB68" s="86" t="s">
        <v>8</v>
      </c>
      <c r="AD68" s="9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"/>
    </row>
    <row r="69" spans="1:57" ht="15" customHeight="1" x14ac:dyDescent="0.25">
      <c r="A69" s="4" t="s">
        <v>65</v>
      </c>
      <c r="B69" s="86">
        <f t="shared" ref="B69:D69" si="24">+B27/AE27*100</f>
        <v>0.67114093959731547</v>
      </c>
      <c r="C69" s="86">
        <f t="shared" si="24"/>
        <v>0</v>
      </c>
      <c r="D69" s="86">
        <f t="shared" si="24"/>
        <v>0.97087378640776689</v>
      </c>
      <c r="E69" s="114"/>
      <c r="F69" s="86" t="s">
        <v>8</v>
      </c>
      <c r="G69" s="86" t="s">
        <v>8</v>
      </c>
      <c r="H69" s="86" t="s">
        <v>8</v>
      </c>
      <c r="I69" s="114"/>
      <c r="J69" s="86" t="s">
        <v>8</v>
      </c>
      <c r="K69" s="86" t="s">
        <v>8</v>
      </c>
      <c r="L69" s="86" t="s">
        <v>8</v>
      </c>
      <c r="M69" s="114"/>
      <c r="N69" s="86" t="s">
        <v>8</v>
      </c>
      <c r="O69" s="86" t="s">
        <v>8</v>
      </c>
      <c r="P69" s="86" t="s">
        <v>8</v>
      </c>
      <c r="Q69" s="114"/>
      <c r="R69" s="86" t="s">
        <v>8</v>
      </c>
      <c r="S69" s="86" t="s">
        <v>8</v>
      </c>
      <c r="T69" s="86" t="s">
        <v>8</v>
      </c>
      <c r="U69" s="114"/>
      <c r="V69" s="86" t="s">
        <v>8</v>
      </c>
      <c r="W69" s="86" t="s">
        <v>8</v>
      </c>
      <c r="X69" s="86" t="s">
        <v>8</v>
      </c>
      <c r="Y69" s="114"/>
      <c r="Z69" s="86">
        <f t="shared" ref="Z69:AB69" si="25">+Z27/BC27*100</f>
        <v>2.7027027027027026</v>
      </c>
      <c r="AA69" s="86">
        <f t="shared" si="25"/>
        <v>0</v>
      </c>
      <c r="AB69" s="86">
        <f t="shared" si="25"/>
        <v>3.4482758620689653</v>
      </c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</row>
    <row r="70" spans="1:57" ht="15" customHeight="1" x14ac:dyDescent="0.25">
      <c r="A70" s="4" t="s">
        <v>66</v>
      </c>
      <c r="B70" s="86" t="s">
        <v>8</v>
      </c>
      <c r="C70" s="86" t="s">
        <v>8</v>
      </c>
      <c r="D70" s="86" t="s">
        <v>8</v>
      </c>
      <c r="E70" s="114"/>
      <c r="F70" s="86" t="s">
        <v>8</v>
      </c>
      <c r="G70" s="86" t="s">
        <v>8</v>
      </c>
      <c r="H70" s="86" t="s">
        <v>8</v>
      </c>
      <c r="I70" s="114"/>
      <c r="J70" s="86" t="s">
        <v>8</v>
      </c>
      <c r="K70" s="86" t="s">
        <v>8</v>
      </c>
      <c r="L70" s="86" t="s">
        <v>8</v>
      </c>
      <c r="M70" s="114"/>
      <c r="N70" s="86" t="s">
        <v>8</v>
      </c>
      <c r="O70" s="86" t="s">
        <v>8</v>
      </c>
      <c r="P70" s="86" t="s">
        <v>8</v>
      </c>
      <c r="Q70" s="114"/>
      <c r="R70" s="86" t="s">
        <v>8</v>
      </c>
      <c r="S70" s="86" t="s">
        <v>8</v>
      </c>
      <c r="T70" s="86" t="s">
        <v>8</v>
      </c>
      <c r="U70" s="114"/>
      <c r="V70" s="86" t="s">
        <v>8</v>
      </c>
      <c r="W70" s="86" t="s">
        <v>8</v>
      </c>
      <c r="X70" s="86" t="s">
        <v>8</v>
      </c>
      <c r="Y70" s="114"/>
      <c r="Z70" s="86" t="s">
        <v>8</v>
      </c>
      <c r="AA70" s="86" t="s">
        <v>8</v>
      </c>
      <c r="AB70" s="86" t="s">
        <v>8</v>
      </c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</row>
    <row r="71" spans="1:57" ht="15" customHeight="1" x14ac:dyDescent="0.25">
      <c r="A71" s="4" t="s">
        <v>67</v>
      </c>
      <c r="B71" s="86">
        <f t="shared" ref="B71:D71" si="26">+B29/AE29*100</f>
        <v>0.67934782608695654</v>
      </c>
      <c r="C71" s="86">
        <f t="shared" si="26"/>
        <v>0.74074074074074081</v>
      </c>
      <c r="D71" s="86">
        <f t="shared" si="26"/>
        <v>0.64377682403433478</v>
      </c>
      <c r="E71" s="114"/>
      <c r="F71" s="86" t="s">
        <v>8</v>
      </c>
      <c r="G71" s="86" t="s">
        <v>8</v>
      </c>
      <c r="H71" s="86" t="s">
        <v>8</v>
      </c>
      <c r="I71" s="114"/>
      <c r="J71" s="86" t="s">
        <v>8</v>
      </c>
      <c r="K71" s="86" t="s">
        <v>8</v>
      </c>
      <c r="L71" s="86" t="s">
        <v>8</v>
      </c>
      <c r="M71" s="114"/>
      <c r="N71" s="86" t="s">
        <v>8</v>
      </c>
      <c r="O71" s="86" t="s">
        <v>8</v>
      </c>
      <c r="P71" s="86" t="s">
        <v>8</v>
      </c>
      <c r="Q71" s="114"/>
      <c r="R71" s="86" t="s">
        <v>8</v>
      </c>
      <c r="S71" s="86" t="s">
        <v>8</v>
      </c>
      <c r="T71" s="86" t="s">
        <v>8</v>
      </c>
      <c r="U71" s="114"/>
      <c r="V71" s="86">
        <f t="shared" ref="V71:X71" si="27">+V29/AY29*100</f>
        <v>0.49261083743842365</v>
      </c>
      <c r="W71" s="86">
        <f t="shared" si="27"/>
        <v>1.4492753623188406</v>
      </c>
      <c r="X71" s="86">
        <f t="shared" si="27"/>
        <v>0</v>
      </c>
      <c r="Y71" s="114"/>
      <c r="Z71" s="86">
        <f t="shared" ref="Z71:AB71" si="28">+Z29/BC29*100</f>
        <v>2.4844720496894408</v>
      </c>
      <c r="AA71" s="86">
        <f t="shared" si="28"/>
        <v>1.7857142857142856</v>
      </c>
      <c r="AB71" s="86">
        <f t="shared" si="28"/>
        <v>2.8571428571428572</v>
      </c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</row>
    <row r="72" spans="1:57" ht="15" customHeight="1" x14ac:dyDescent="0.25">
      <c r="A72" s="4" t="s">
        <v>68</v>
      </c>
      <c r="B72" s="86" t="s">
        <v>8</v>
      </c>
      <c r="C72" s="86" t="s">
        <v>8</v>
      </c>
      <c r="D72" s="86" t="s">
        <v>8</v>
      </c>
      <c r="E72" s="114"/>
      <c r="F72" s="86" t="s">
        <v>8</v>
      </c>
      <c r="G72" s="86" t="s">
        <v>8</v>
      </c>
      <c r="H72" s="86" t="s">
        <v>8</v>
      </c>
      <c r="I72" s="114"/>
      <c r="J72" s="86" t="s">
        <v>8</v>
      </c>
      <c r="K72" s="86" t="s">
        <v>8</v>
      </c>
      <c r="L72" s="86" t="s">
        <v>8</v>
      </c>
      <c r="M72" s="114"/>
      <c r="N72" s="86" t="s">
        <v>8</v>
      </c>
      <c r="O72" s="86" t="s">
        <v>8</v>
      </c>
      <c r="P72" s="86" t="s">
        <v>8</v>
      </c>
      <c r="Q72" s="114"/>
      <c r="R72" s="86" t="s">
        <v>8</v>
      </c>
      <c r="S72" s="86" t="s">
        <v>8</v>
      </c>
      <c r="T72" s="86" t="s">
        <v>8</v>
      </c>
      <c r="U72" s="114"/>
      <c r="V72" s="86" t="s">
        <v>8</v>
      </c>
      <c r="W72" s="86" t="s">
        <v>8</v>
      </c>
      <c r="X72" s="86" t="s">
        <v>8</v>
      </c>
      <c r="Y72" s="114"/>
      <c r="Z72" s="86" t="s">
        <v>8</v>
      </c>
      <c r="AA72" s="86" t="s">
        <v>8</v>
      </c>
      <c r="AB72" s="86" t="s">
        <v>8</v>
      </c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</row>
    <row r="73" spans="1:57" ht="15" customHeight="1" x14ac:dyDescent="0.25">
      <c r="A73" s="4" t="s">
        <v>69</v>
      </c>
      <c r="B73" s="86" t="s">
        <v>8</v>
      </c>
      <c r="C73" s="86" t="s">
        <v>8</v>
      </c>
      <c r="D73" s="86" t="s">
        <v>8</v>
      </c>
      <c r="E73" s="114"/>
      <c r="F73" s="86" t="s">
        <v>8</v>
      </c>
      <c r="G73" s="86" t="s">
        <v>8</v>
      </c>
      <c r="H73" s="86" t="s">
        <v>8</v>
      </c>
      <c r="I73" s="114"/>
      <c r="J73" s="86" t="s">
        <v>8</v>
      </c>
      <c r="K73" s="86" t="s">
        <v>8</v>
      </c>
      <c r="L73" s="86" t="s">
        <v>8</v>
      </c>
      <c r="M73" s="114"/>
      <c r="N73" s="86" t="s">
        <v>8</v>
      </c>
      <c r="O73" s="86" t="s">
        <v>8</v>
      </c>
      <c r="P73" s="86" t="s">
        <v>8</v>
      </c>
      <c r="Q73" s="114"/>
      <c r="R73" s="86" t="s">
        <v>8</v>
      </c>
      <c r="S73" s="86" t="s">
        <v>8</v>
      </c>
      <c r="T73" s="86" t="s">
        <v>8</v>
      </c>
      <c r="U73" s="114"/>
      <c r="V73" s="86" t="s">
        <v>8</v>
      </c>
      <c r="W73" s="86" t="s">
        <v>8</v>
      </c>
      <c r="X73" s="86" t="s">
        <v>8</v>
      </c>
      <c r="Y73" s="114"/>
      <c r="Z73" s="86" t="s">
        <v>8</v>
      </c>
      <c r="AA73" s="86" t="s">
        <v>8</v>
      </c>
      <c r="AB73" s="86" t="s">
        <v>8</v>
      </c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</row>
    <row r="74" spans="1:57" ht="15" customHeight="1" x14ac:dyDescent="0.25">
      <c r="A74" s="4" t="s">
        <v>70</v>
      </c>
      <c r="B74" s="86" t="s">
        <v>8</v>
      </c>
      <c r="C74" s="86" t="s">
        <v>8</v>
      </c>
      <c r="D74" s="86" t="s">
        <v>8</v>
      </c>
      <c r="E74" s="114"/>
      <c r="F74" s="86" t="s">
        <v>8</v>
      </c>
      <c r="G74" s="86" t="s">
        <v>8</v>
      </c>
      <c r="H74" s="86" t="s">
        <v>8</v>
      </c>
      <c r="I74" s="114"/>
      <c r="J74" s="86" t="s">
        <v>8</v>
      </c>
      <c r="K74" s="86" t="s">
        <v>8</v>
      </c>
      <c r="L74" s="86" t="s">
        <v>8</v>
      </c>
      <c r="M74" s="114"/>
      <c r="N74" s="86" t="s">
        <v>8</v>
      </c>
      <c r="O74" s="86" t="s">
        <v>8</v>
      </c>
      <c r="P74" s="86" t="s">
        <v>8</v>
      </c>
      <c r="Q74" s="114"/>
      <c r="R74" s="86" t="s">
        <v>8</v>
      </c>
      <c r="S74" s="86" t="s">
        <v>8</v>
      </c>
      <c r="T74" s="86" t="s">
        <v>8</v>
      </c>
      <c r="U74" s="114"/>
      <c r="V74" s="86" t="s">
        <v>8</v>
      </c>
      <c r="W74" s="86" t="s">
        <v>8</v>
      </c>
      <c r="X74" s="86" t="s">
        <v>8</v>
      </c>
      <c r="Y74" s="114"/>
      <c r="Z74" s="86" t="s">
        <v>8</v>
      </c>
      <c r="AA74" s="86" t="s">
        <v>8</v>
      </c>
      <c r="AB74" s="86" t="s">
        <v>8</v>
      </c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</row>
    <row r="75" spans="1:57" ht="15" customHeight="1" x14ac:dyDescent="0.25">
      <c r="A75" s="4" t="s">
        <v>71</v>
      </c>
      <c r="B75" s="86" t="s">
        <v>8</v>
      </c>
      <c r="C75" s="86" t="s">
        <v>8</v>
      </c>
      <c r="D75" s="86" t="s">
        <v>8</v>
      </c>
      <c r="E75" s="114"/>
      <c r="F75" s="86" t="s">
        <v>8</v>
      </c>
      <c r="G75" s="86" t="s">
        <v>8</v>
      </c>
      <c r="H75" s="86" t="s">
        <v>8</v>
      </c>
      <c r="I75" s="114"/>
      <c r="J75" s="86" t="s">
        <v>8</v>
      </c>
      <c r="K75" s="86" t="s">
        <v>8</v>
      </c>
      <c r="L75" s="86" t="s">
        <v>8</v>
      </c>
      <c r="M75" s="114"/>
      <c r="N75" s="86" t="s">
        <v>8</v>
      </c>
      <c r="O75" s="86" t="s">
        <v>8</v>
      </c>
      <c r="P75" s="86" t="s">
        <v>8</v>
      </c>
      <c r="Q75" s="114"/>
      <c r="R75" s="86" t="s">
        <v>8</v>
      </c>
      <c r="S75" s="86" t="s">
        <v>8</v>
      </c>
      <c r="T75" s="86" t="s">
        <v>8</v>
      </c>
      <c r="U75" s="114"/>
      <c r="V75" s="86" t="s">
        <v>8</v>
      </c>
      <c r="W75" s="86" t="s">
        <v>8</v>
      </c>
      <c r="X75" s="86" t="s">
        <v>8</v>
      </c>
      <c r="Y75" s="114"/>
      <c r="Z75" s="86" t="s">
        <v>8</v>
      </c>
      <c r="AA75" s="86" t="s">
        <v>8</v>
      </c>
      <c r="AB75" s="86" t="s">
        <v>8</v>
      </c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</row>
    <row r="76" spans="1:57" ht="15" customHeight="1" x14ac:dyDescent="0.25">
      <c r="A76" s="4" t="s">
        <v>72</v>
      </c>
      <c r="B76" s="86">
        <f t="shared" ref="B76:D76" si="29">+B34/AE34*100</f>
        <v>0.42462845010615713</v>
      </c>
      <c r="C76" s="86">
        <f t="shared" si="29"/>
        <v>0.61349693251533743</v>
      </c>
      <c r="D76" s="86">
        <f t="shared" si="29"/>
        <v>0.32467532467532467</v>
      </c>
      <c r="E76" s="114"/>
      <c r="F76" s="86" t="s">
        <v>8</v>
      </c>
      <c r="G76" s="86" t="s">
        <v>8</v>
      </c>
      <c r="H76" s="86" t="s">
        <v>8</v>
      </c>
      <c r="I76" s="114"/>
      <c r="J76" s="86" t="s">
        <v>8</v>
      </c>
      <c r="K76" s="86" t="s">
        <v>8</v>
      </c>
      <c r="L76" s="86" t="s">
        <v>8</v>
      </c>
      <c r="M76" s="114"/>
      <c r="N76" s="86" t="s">
        <v>8</v>
      </c>
      <c r="O76" s="86" t="s">
        <v>8</v>
      </c>
      <c r="P76" s="86" t="s">
        <v>8</v>
      </c>
      <c r="Q76" s="114"/>
      <c r="R76" s="86" t="s">
        <v>8</v>
      </c>
      <c r="S76" s="86" t="s">
        <v>8</v>
      </c>
      <c r="T76" s="86" t="s">
        <v>8</v>
      </c>
      <c r="U76" s="114"/>
      <c r="V76" s="86">
        <f t="shared" ref="V76:X76" si="30">+V34/AY34*100</f>
        <v>1.4925373134328357</v>
      </c>
      <c r="W76" s="86">
        <f t="shared" si="30"/>
        <v>2.083333333333333</v>
      </c>
      <c r="X76" s="86">
        <f t="shared" si="30"/>
        <v>1.1627906976744187</v>
      </c>
      <c r="Y76" s="114"/>
      <c r="Z76" s="86" t="s">
        <v>8</v>
      </c>
      <c r="AA76" s="86" t="s">
        <v>8</v>
      </c>
      <c r="AB76" s="86" t="s">
        <v>8</v>
      </c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</row>
    <row r="77" spans="1:57" ht="15" customHeight="1" x14ac:dyDescent="0.25">
      <c r="A77" s="4" t="s">
        <v>73</v>
      </c>
      <c r="B77" s="86" t="s">
        <v>8</v>
      </c>
      <c r="C77" s="86" t="s">
        <v>8</v>
      </c>
      <c r="D77" s="86" t="s">
        <v>8</v>
      </c>
      <c r="E77" s="114"/>
      <c r="F77" s="86" t="s">
        <v>8</v>
      </c>
      <c r="G77" s="86" t="s">
        <v>8</v>
      </c>
      <c r="H77" s="86" t="s">
        <v>8</v>
      </c>
      <c r="I77" s="114"/>
      <c r="J77" s="86" t="s">
        <v>8</v>
      </c>
      <c r="K77" s="86" t="s">
        <v>8</v>
      </c>
      <c r="L77" s="86" t="s">
        <v>8</v>
      </c>
      <c r="M77" s="114"/>
      <c r="N77" s="86" t="s">
        <v>8</v>
      </c>
      <c r="O77" s="86" t="s">
        <v>8</v>
      </c>
      <c r="P77" s="86" t="s">
        <v>8</v>
      </c>
      <c r="Q77" s="114"/>
      <c r="R77" s="86" t="s">
        <v>8</v>
      </c>
      <c r="S77" s="86" t="s">
        <v>8</v>
      </c>
      <c r="T77" s="86" t="s">
        <v>8</v>
      </c>
      <c r="U77" s="114"/>
      <c r="V77" s="86" t="s">
        <v>8</v>
      </c>
      <c r="W77" s="86" t="s">
        <v>8</v>
      </c>
      <c r="X77" s="86" t="s">
        <v>8</v>
      </c>
      <c r="Y77" s="114"/>
      <c r="Z77" s="86" t="s">
        <v>8</v>
      </c>
      <c r="AA77" s="86" t="s">
        <v>8</v>
      </c>
      <c r="AB77" s="86" t="s">
        <v>8</v>
      </c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</row>
    <row r="78" spans="1:57" ht="15" customHeight="1" x14ac:dyDescent="0.25">
      <c r="A78" s="4" t="s">
        <v>74</v>
      </c>
      <c r="B78" s="86">
        <f t="shared" ref="B78:D78" si="31">+B36/AE36*100</f>
        <v>2.510460251046025</v>
      </c>
      <c r="C78" s="86">
        <f t="shared" si="31"/>
        <v>6.756756756756757</v>
      </c>
      <c r="D78" s="86">
        <f t="shared" si="31"/>
        <v>0.60606060606060608</v>
      </c>
      <c r="E78" s="114"/>
      <c r="F78" s="86" t="s">
        <v>8</v>
      </c>
      <c r="G78" s="86" t="s">
        <v>8</v>
      </c>
      <c r="H78" s="86" t="s">
        <v>8</v>
      </c>
      <c r="I78" s="114"/>
      <c r="J78" s="86" t="s">
        <v>8</v>
      </c>
      <c r="K78" s="86" t="s">
        <v>8</v>
      </c>
      <c r="L78" s="86" t="s">
        <v>8</v>
      </c>
      <c r="M78" s="114"/>
      <c r="N78" s="86" t="s">
        <v>8</v>
      </c>
      <c r="O78" s="86" t="s">
        <v>8</v>
      </c>
      <c r="P78" s="86" t="s">
        <v>8</v>
      </c>
      <c r="Q78" s="114"/>
      <c r="R78" s="86">
        <f t="shared" ref="R78:T78" si="32">+R36/AU36*100</f>
        <v>0.76923076923076927</v>
      </c>
      <c r="S78" s="86">
        <f t="shared" si="32"/>
        <v>2.2222222222222223</v>
      </c>
      <c r="T78" s="86">
        <f t="shared" si="32"/>
        <v>0</v>
      </c>
      <c r="U78" s="114"/>
      <c r="V78" s="86">
        <f t="shared" ref="V78:X78" si="33">+V36/AY36*100</f>
        <v>7.5757575757575761</v>
      </c>
      <c r="W78" s="86">
        <f t="shared" si="33"/>
        <v>16.666666666666664</v>
      </c>
      <c r="X78" s="86">
        <f t="shared" si="33"/>
        <v>2.3809523809523809</v>
      </c>
      <c r="Y78" s="114"/>
      <c r="Z78" s="86" t="s">
        <v>8</v>
      </c>
      <c r="AA78" s="86" t="s">
        <v>8</v>
      </c>
      <c r="AB78" s="86" t="s">
        <v>8</v>
      </c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</row>
    <row r="79" spans="1:57" ht="15" customHeight="1" x14ac:dyDescent="0.25">
      <c r="A79" s="4" t="s">
        <v>75</v>
      </c>
      <c r="B79" s="86">
        <f t="shared" ref="B79:D79" si="34">+B37/AE37*100</f>
        <v>0.61274509803921573</v>
      </c>
      <c r="C79" s="86">
        <f t="shared" si="34"/>
        <v>0.37735849056603776</v>
      </c>
      <c r="D79" s="86">
        <f t="shared" si="34"/>
        <v>0.72595281306715065</v>
      </c>
      <c r="E79" s="114"/>
      <c r="F79" s="86" t="s">
        <v>8</v>
      </c>
      <c r="G79" s="86" t="s">
        <v>8</v>
      </c>
      <c r="H79" s="86" t="s">
        <v>8</v>
      </c>
      <c r="I79" s="114"/>
      <c r="J79" s="86" t="s">
        <v>8</v>
      </c>
      <c r="K79" s="86" t="s">
        <v>8</v>
      </c>
      <c r="L79" s="86" t="s">
        <v>8</v>
      </c>
      <c r="M79" s="114"/>
      <c r="N79" s="86" t="s">
        <v>8</v>
      </c>
      <c r="O79" s="86" t="s">
        <v>8</v>
      </c>
      <c r="P79" s="86" t="s">
        <v>8</v>
      </c>
      <c r="Q79" s="114"/>
      <c r="R79" s="86" t="s">
        <v>8</v>
      </c>
      <c r="S79" s="86" t="s">
        <v>8</v>
      </c>
      <c r="T79" s="86" t="s">
        <v>8</v>
      </c>
      <c r="U79" s="114"/>
      <c r="V79" s="86">
        <f t="shared" ref="V79:X79" si="35">+V37/AY37*100</f>
        <v>1.6260162601626018</v>
      </c>
      <c r="W79" s="86">
        <f t="shared" si="35"/>
        <v>1.2048192771084338</v>
      </c>
      <c r="X79" s="86">
        <f t="shared" si="35"/>
        <v>1.8404907975460123</v>
      </c>
      <c r="Y79" s="114"/>
      <c r="Z79" s="86">
        <f t="shared" ref="Z79:AB79" si="36">+Z37/BC37*100</f>
        <v>0.88495575221238942</v>
      </c>
      <c r="AA79" s="86">
        <f t="shared" si="36"/>
        <v>0</v>
      </c>
      <c r="AB79" s="86">
        <f t="shared" si="36"/>
        <v>1.0526315789473684</v>
      </c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</row>
    <row r="80" spans="1:57" ht="15" customHeight="1" x14ac:dyDescent="0.25">
      <c r="A80" s="4" t="s">
        <v>76</v>
      </c>
      <c r="B80" s="86" t="s">
        <v>8</v>
      </c>
      <c r="C80" s="86" t="s">
        <v>8</v>
      </c>
      <c r="D80" s="86" t="s">
        <v>8</v>
      </c>
      <c r="E80" s="114"/>
      <c r="F80" s="86" t="s">
        <v>8</v>
      </c>
      <c r="G80" s="86" t="s">
        <v>8</v>
      </c>
      <c r="H80" s="86" t="s">
        <v>8</v>
      </c>
      <c r="I80" s="114"/>
      <c r="J80" s="86" t="s">
        <v>8</v>
      </c>
      <c r="K80" s="86" t="s">
        <v>8</v>
      </c>
      <c r="L80" s="86" t="s">
        <v>8</v>
      </c>
      <c r="M80" s="114"/>
      <c r="N80" s="86" t="s">
        <v>8</v>
      </c>
      <c r="O80" s="86" t="s">
        <v>8</v>
      </c>
      <c r="P80" s="86" t="s">
        <v>8</v>
      </c>
      <c r="Q80" s="114"/>
      <c r="R80" s="86" t="s">
        <v>8</v>
      </c>
      <c r="S80" s="86" t="s">
        <v>8</v>
      </c>
      <c r="T80" s="86" t="s">
        <v>8</v>
      </c>
      <c r="U80" s="114"/>
      <c r="V80" s="86" t="s">
        <v>8</v>
      </c>
      <c r="W80" s="86" t="s">
        <v>8</v>
      </c>
      <c r="X80" s="86" t="s">
        <v>8</v>
      </c>
      <c r="Y80" s="114"/>
      <c r="Z80" s="86" t="s">
        <v>8</v>
      </c>
      <c r="AA80" s="86" t="s">
        <v>8</v>
      </c>
      <c r="AB80" s="86" t="s">
        <v>8</v>
      </c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</row>
    <row r="81" spans="1:57" ht="15" customHeight="1" thickBot="1" x14ac:dyDescent="0.3">
      <c r="A81" s="54" t="s">
        <v>77</v>
      </c>
      <c r="B81" s="68" t="s">
        <v>8</v>
      </c>
      <c r="C81" s="68" t="s">
        <v>8</v>
      </c>
      <c r="D81" s="68" t="s">
        <v>8</v>
      </c>
      <c r="E81" s="61"/>
      <c r="F81" s="68" t="s">
        <v>8</v>
      </c>
      <c r="G81" s="68" t="s">
        <v>8</v>
      </c>
      <c r="H81" s="68" t="s">
        <v>8</v>
      </c>
      <c r="I81" s="61"/>
      <c r="J81" s="68" t="s">
        <v>8</v>
      </c>
      <c r="K81" s="68" t="s">
        <v>8</v>
      </c>
      <c r="L81" s="68" t="s">
        <v>8</v>
      </c>
      <c r="M81" s="61"/>
      <c r="N81" s="68" t="s">
        <v>8</v>
      </c>
      <c r="O81" s="68" t="s">
        <v>8</v>
      </c>
      <c r="P81" s="68" t="s">
        <v>8</v>
      </c>
      <c r="Q81" s="61"/>
      <c r="R81" s="68" t="s">
        <v>8</v>
      </c>
      <c r="S81" s="68" t="s">
        <v>8</v>
      </c>
      <c r="T81" s="68" t="s">
        <v>8</v>
      </c>
      <c r="U81" s="61"/>
      <c r="V81" s="68" t="s">
        <v>8</v>
      </c>
      <c r="W81" s="68" t="s">
        <v>8</v>
      </c>
      <c r="X81" s="68" t="s">
        <v>8</v>
      </c>
      <c r="Y81" s="61"/>
      <c r="Z81" s="68" t="s">
        <v>8</v>
      </c>
      <c r="AA81" s="68" t="s">
        <v>8</v>
      </c>
      <c r="AB81" s="68" t="s">
        <v>8</v>
      </c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</row>
    <row r="82" spans="1:57" ht="15" customHeight="1" x14ac:dyDescent="0.25">
      <c r="A82" s="314" t="s">
        <v>140</v>
      </c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</row>
    <row r="83" spans="1:57" x14ac:dyDescent="0.25">
      <c r="A83" s="328" t="s">
        <v>116</v>
      </c>
      <c r="B83" s="328"/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</row>
    <row r="84" spans="1:57" x14ac:dyDescent="0.25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</row>
    <row r="85" spans="1:57" x14ac:dyDescent="0.25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</row>
    <row r="86" spans="1:57" x14ac:dyDescent="0.25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</row>
    <row r="87" spans="1:57" x14ac:dyDescent="0.25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</row>
    <row r="88" spans="1:57" x14ac:dyDescent="0.25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</row>
    <row r="89" spans="1:57" x14ac:dyDescent="0.25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</row>
    <row r="90" spans="1:57" x14ac:dyDescent="0.25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</row>
    <row r="91" spans="1:57" x14ac:dyDescent="0.25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</row>
    <row r="92" spans="1:57" x14ac:dyDescent="0.25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</row>
    <row r="93" spans="1:57" x14ac:dyDescent="0.25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</row>
    <row r="94" spans="1:57" x14ac:dyDescent="0.25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</row>
    <row r="95" spans="1:57" x14ac:dyDescent="0.25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</row>
    <row r="96" spans="1:57" x14ac:dyDescent="0.25"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</row>
    <row r="97" spans="30:57" x14ac:dyDescent="0.25"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</row>
    <row r="98" spans="30:57" x14ac:dyDescent="0.25"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</row>
    <row r="99" spans="30:57" x14ac:dyDescent="0.25"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</row>
    <row r="100" spans="30:57" x14ac:dyDescent="0.25"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</row>
    <row r="133" spans="57:57" x14ac:dyDescent="0.25">
      <c r="BE133" s="8"/>
    </row>
    <row r="134" spans="57:57" x14ac:dyDescent="0.25">
      <c r="BE134" s="8"/>
    </row>
    <row r="189" spans="57:57" x14ac:dyDescent="0.25">
      <c r="BE189" s="8"/>
    </row>
    <row r="190" spans="57:57" x14ac:dyDescent="0.25">
      <c r="BE190" s="8"/>
    </row>
  </sheetData>
  <mergeCells count="46">
    <mergeCell ref="A83:AB83"/>
    <mergeCell ref="A46:AB46"/>
    <mergeCell ref="A47:AB47"/>
    <mergeCell ref="A48:AB48"/>
    <mergeCell ref="A50:A51"/>
    <mergeCell ref="B50:D50"/>
    <mergeCell ref="F50:H50"/>
    <mergeCell ref="J50:L50"/>
    <mergeCell ref="N50:P50"/>
    <mergeCell ref="R50:T50"/>
    <mergeCell ref="V50:X50"/>
    <mergeCell ref="A43:AB43"/>
    <mergeCell ref="A44:AB44"/>
    <mergeCell ref="Z50:AB50"/>
    <mergeCell ref="A82:AB82"/>
    <mergeCell ref="A45:AB45"/>
    <mergeCell ref="A1:AB1"/>
    <mergeCell ref="A2:AB2"/>
    <mergeCell ref="A3:AB3"/>
    <mergeCell ref="A4:AB4"/>
    <mergeCell ref="A5:AB5"/>
    <mergeCell ref="A6:AB6"/>
    <mergeCell ref="A8:A9"/>
    <mergeCell ref="A40:AB40"/>
    <mergeCell ref="A41:AB41"/>
    <mergeCell ref="B8:D8"/>
    <mergeCell ref="F8:H8"/>
    <mergeCell ref="J8:L8"/>
    <mergeCell ref="N8:P8"/>
    <mergeCell ref="R8:T8"/>
    <mergeCell ref="V8:X8"/>
    <mergeCell ref="Z8:AB8"/>
    <mergeCell ref="AD2:BE2"/>
    <mergeCell ref="AD3:BE3"/>
    <mergeCell ref="AD4:BE4"/>
    <mergeCell ref="AD5:BE5"/>
    <mergeCell ref="AD6:BE6"/>
    <mergeCell ref="AD7:BE7"/>
    <mergeCell ref="AD8:AD9"/>
    <mergeCell ref="AE8:AG8"/>
    <mergeCell ref="AI8:AK8"/>
    <mergeCell ref="AM8:AO8"/>
    <mergeCell ref="AQ8:AS8"/>
    <mergeCell ref="AU8:AW8"/>
    <mergeCell ref="AY8:BA8"/>
    <mergeCell ref="BC8:BE8"/>
  </mergeCells>
  <hyperlinks>
    <hyperlink ref="BG1" r:id="rId1" location="INDICE!A1"/>
    <hyperlink ref="BG43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83" fitToHeight="2" orientation="landscape" r:id="rId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07"/>
  <sheetViews>
    <sheetView zoomScaleNormal="100" zoomScaleSheetLayoutView="100" workbookViewId="0">
      <selection activeCell="BH25" sqref="BH25"/>
    </sheetView>
  </sheetViews>
  <sheetFormatPr baseColWidth="10" defaultColWidth="9.85546875" defaultRowHeight="12.75" x14ac:dyDescent="0.25"/>
  <cols>
    <col min="1" max="1" width="12.85546875" style="4" customWidth="1"/>
    <col min="2" max="4" width="4.42578125" style="24" customWidth="1"/>
    <col min="5" max="5" width="1.42578125" style="24" customWidth="1"/>
    <col min="6" max="8" width="4.42578125" style="24" customWidth="1"/>
    <col min="9" max="9" width="1.42578125" style="24" customWidth="1"/>
    <col min="10" max="12" width="4.42578125" style="24" customWidth="1"/>
    <col min="13" max="13" width="1.42578125" style="24" customWidth="1"/>
    <col min="14" max="16" width="4.42578125" style="24" customWidth="1"/>
    <col min="17" max="17" width="1.42578125" style="24" customWidth="1"/>
    <col min="18" max="20" width="4.42578125" style="24" customWidth="1"/>
    <col min="21" max="21" width="1.42578125" style="24" customWidth="1"/>
    <col min="22" max="24" width="4.42578125" style="24" customWidth="1"/>
    <col min="25" max="25" width="1.42578125" style="24" customWidth="1"/>
    <col min="26" max="28" width="4.42578125" style="24" customWidth="1"/>
    <col min="29" max="29" width="9.85546875" style="24" customWidth="1"/>
    <col min="30" max="30" width="11.42578125" style="8" hidden="1" customWidth="1"/>
    <col min="31" max="33" width="6" style="24" hidden="1" customWidth="1"/>
    <col min="34" max="34" width="1.7109375" style="24" hidden="1" customWidth="1"/>
    <col min="35" max="35" width="5.85546875" style="24" hidden="1" customWidth="1"/>
    <col min="36" max="37" width="5" style="24" hidden="1" customWidth="1"/>
    <col min="38" max="38" width="1.7109375" style="24" hidden="1" customWidth="1"/>
    <col min="39" max="39" width="5.42578125" style="24" hidden="1" customWidth="1"/>
    <col min="40" max="41" width="5" style="24" hidden="1" customWidth="1"/>
    <col min="42" max="42" width="1.7109375" style="24" hidden="1" customWidth="1"/>
    <col min="43" max="45" width="5.140625" style="24" hidden="1" customWidth="1"/>
    <col min="46" max="46" width="1.7109375" style="24" hidden="1" customWidth="1"/>
    <col min="47" max="47" width="5.28515625" style="24" hidden="1" customWidth="1"/>
    <col min="48" max="49" width="5.140625" style="24" hidden="1" customWidth="1"/>
    <col min="50" max="50" width="1.7109375" style="24" hidden="1" customWidth="1"/>
    <col min="51" max="51" width="5.42578125" style="24" hidden="1" customWidth="1"/>
    <col min="52" max="53" width="5" style="24" hidden="1" customWidth="1"/>
    <col min="54" max="54" width="1.7109375" style="24" hidden="1" customWidth="1"/>
    <col min="55" max="56" width="5.42578125" style="24" hidden="1" customWidth="1"/>
    <col min="57" max="57" width="5.28515625" style="24" hidden="1" customWidth="1"/>
    <col min="58" max="58" width="9.85546875" style="24" customWidth="1"/>
    <col min="59" max="256" width="9.85546875" style="24"/>
    <col min="257" max="257" width="12.85546875" style="24" customWidth="1"/>
    <col min="258" max="258" width="6.42578125" style="24" bestFit="1" customWidth="1"/>
    <col min="259" max="260" width="6.28515625" style="24" bestFit="1" customWidth="1"/>
    <col min="261" max="261" width="1.42578125" style="24" customWidth="1"/>
    <col min="262" max="262" width="6.42578125" style="24" customWidth="1"/>
    <col min="263" max="263" width="5" style="24" customWidth="1"/>
    <col min="264" max="264" width="4.85546875" style="24" customWidth="1"/>
    <col min="265" max="265" width="1.42578125" style="24" customWidth="1"/>
    <col min="266" max="268" width="5.5703125" style="24" bestFit="1" customWidth="1"/>
    <col min="269" max="269" width="1.42578125" style="24" customWidth="1"/>
    <col min="270" max="270" width="5.5703125" style="24" customWidth="1"/>
    <col min="271" max="271" width="4.85546875" style="24" customWidth="1"/>
    <col min="272" max="272" width="5.42578125" style="24" bestFit="1" customWidth="1"/>
    <col min="273" max="273" width="1.42578125" style="24" customWidth="1"/>
    <col min="274" max="274" width="5.5703125" style="24" bestFit="1" customWidth="1"/>
    <col min="275" max="275" width="5" style="24" customWidth="1"/>
    <col min="276" max="276" width="5.5703125" style="24" bestFit="1" customWidth="1"/>
    <col min="277" max="277" width="1.42578125" style="24" customWidth="1"/>
    <col min="278" max="278" width="5" style="24" customWidth="1"/>
    <col min="279" max="279" width="4.85546875" style="24" customWidth="1"/>
    <col min="280" max="280" width="4.7109375" style="24" customWidth="1"/>
    <col min="281" max="281" width="1.42578125" style="24" customWidth="1"/>
    <col min="282" max="282" width="5.140625" style="24" bestFit="1" customWidth="1"/>
    <col min="283" max="283" width="3.7109375" style="24" customWidth="1"/>
    <col min="284" max="284" width="4.5703125" style="24" customWidth="1"/>
    <col min="285" max="285" width="9.85546875" style="24" customWidth="1"/>
    <col min="286" max="286" width="11.42578125" style="24" customWidth="1"/>
    <col min="287" max="289" width="6" style="24" customWidth="1"/>
    <col min="290" max="290" width="1.7109375" style="24" customWidth="1"/>
    <col min="291" max="291" width="5.85546875" style="24" customWidth="1"/>
    <col min="292" max="293" width="5" style="24" customWidth="1"/>
    <col min="294" max="294" width="1.7109375" style="24" customWidth="1"/>
    <col min="295" max="295" width="5.42578125" style="24" customWidth="1"/>
    <col min="296" max="297" width="5" style="24" customWidth="1"/>
    <col min="298" max="298" width="1.7109375" style="24" customWidth="1"/>
    <col min="299" max="301" width="5.140625" style="24" customWidth="1"/>
    <col min="302" max="302" width="1.7109375" style="24" customWidth="1"/>
    <col min="303" max="303" width="5.28515625" style="24" customWidth="1"/>
    <col min="304" max="305" width="5.140625" style="24" customWidth="1"/>
    <col min="306" max="306" width="1.7109375" style="24" customWidth="1"/>
    <col min="307" max="307" width="5.42578125" style="24" customWidth="1"/>
    <col min="308" max="309" width="5" style="24" customWidth="1"/>
    <col min="310" max="310" width="1.7109375" style="24" customWidth="1"/>
    <col min="311" max="312" width="5.42578125" style="24" customWidth="1"/>
    <col min="313" max="313" width="5.28515625" style="24" customWidth="1"/>
    <col min="314" max="512" width="9.85546875" style="24"/>
    <col min="513" max="513" width="12.85546875" style="24" customWidth="1"/>
    <col min="514" max="514" width="6.42578125" style="24" bestFit="1" customWidth="1"/>
    <col min="515" max="516" width="6.28515625" style="24" bestFit="1" customWidth="1"/>
    <col min="517" max="517" width="1.42578125" style="24" customWidth="1"/>
    <col min="518" max="518" width="6.42578125" style="24" customWidth="1"/>
    <col min="519" max="519" width="5" style="24" customWidth="1"/>
    <col min="520" max="520" width="4.85546875" style="24" customWidth="1"/>
    <col min="521" max="521" width="1.42578125" style="24" customWidth="1"/>
    <col min="522" max="524" width="5.5703125" style="24" bestFit="1" customWidth="1"/>
    <col min="525" max="525" width="1.42578125" style="24" customWidth="1"/>
    <col min="526" max="526" width="5.5703125" style="24" customWidth="1"/>
    <col min="527" max="527" width="4.85546875" style="24" customWidth="1"/>
    <col min="528" max="528" width="5.42578125" style="24" bestFit="1" customWidth="1"/>
    <col min="529" max="529" width="1.42578125" style="24" customWidth="1"/>
    <col min="530" max="530" width="5.5703125" style="24" bestFit="1" customWidth="1"/>
    <col min="531" max="531" width="5" style="24" customWidth="1"/>
    <col min="532" max="532" width="5.5703125" style="24" bestFit="1" customWidth="1"/>
    <col min="533" max="533" width="1.42578125" style="24" customWidth="1"/>
    <col min="534" max="534" width="5" style="24" customWidth="1"/>
    <col min="535" max="535" width="4.85546875" style="24" customWidth="1"/>
    <col min="536" max="536" width="4.7109375" style="24" customWidth="1"/>
    <col min="537" max="537" width="1.42578125" style="24" customWidth="1"/>
    <col min="538" max="538" width="5.140625" style="24" bestFit="1" customWidth="1"/>
    <col min="539" max="539" width="3.7109375" style="24" customWidth="1"/>
    <col min="540" max="540" width="4.5703125" style="24" customWidth="1"/>
    <col min="541" max="541" width="9.85546875" style="24" customWidth="1"/>
    <col min="542" max="542" width="11.42578125" style="24" customWidth="1"/>
    <col min="543" max="545" width="6" style="24" customWidth="1"/>
    <col min="546" max="546" width="1.7109375" style="24" customWidth="1"/>
    <col min="547" max="547" width="5.85546875" style="24" customWidth="1"/>
    <col min="548" max="549" width="5" style="24" customWidth="1"/>
    <col min="550" max="550" width="1.7109375" style="24" customWidth="1"/>
    <col min="551" max="551" width="5.42578125" style="24" customWidth="1"/>
    <col min="552" max="553" width="5" style="24" customWidth="1"/>
    <col min="554" max="554" width="1.7109375" style="24" customWidth="1"/>
    <col min="555" max="557" width="5.140625" style="24" customWidth="1"/>
    <col min="558" max="558" width="1.7109375" style="24" customWidth="1"/>
    <col min="559" max="559" width="5.28515625" style="24" customWidth="1"/>
    <col min="560" max="561" width="5.140625" style="24" customWidth="1"/>
    <col min="562" max="562" width="1.7109375" style="24" customWidth="1"/>
    <col min="563" max="563" width="5.42578125" style="24" customWidth="1"/>
    <col min="564" max="565" width="5" style="24" customWidth="1"/>
    <col min="566" max="566" width="1.7109375" style="24" customWidth="1"/>
    <col min="567" max="568" width="5.42578125" style="24" customWidth="1"/>
    <col min="569" max="569" width="5.28515625" style="24" customWidth="1"/>
    <col min="570" max="768" width="9.85546875" style="24"/>
    <col min="769" max="769" width="12.85546875" style="24" customWidth="1"/>
    <col min="770" max="770" width="6.42578125" style="24" bestFit="1" customWidth="1"/>
    <col min="771" max="772" width="6.28515625" style="24" bestFit="1" customWidth="1"/>
    <col min="773" max="773" width="1.42578125" style="24" customWidth="1"/>
    <col min="774" max="774" width="6.42578125" style="24" customWidth="1"/>
    <col min="775" max="775" width="5" style="24" customWidth="1"/>
    <col min="776" max="776" width="4.85546875" style="24" customWidth="1"/>
    <col min="777" max="777" width="1.42578125" style="24" customWidth="1"/>
    <col min="778" max="780" width="5.5703125" style="24" bestFit="1" customWidth="1"/>
    <col min="781" max="781" width="1.42578125" style="24" customWidth="1"/>
    <col min="782" max="782" width="5.5703125" style="24" customWidth="1"/>
    <col min="783" max="783" width="4.85546875" style="24" customWidth="1"/>
    <col min="784" max="784" width="5.42578125" style="24" bestFit="1" customWidth="1"/>
    <col min="785" max="785" width="1.42578125" style="24" customWidth="1"/>
    <col min="786" max="786" width="5.5703125" style="24" bestFit="1" customWidth="1"/>
    <col min="787" max="787" width="5" style="24" customWidth="1"/>
    <col min="788" max="788" width="5.5703125" style="24" bestFit="1" customWidth="1"/>
    <col min="789" max="789" width="1.42578125" style="24" customWidth="1"/>
    <col min="790" max="790" width="5" style="24" customWidth="1"/>
    <col min="791" max="791" width="4.85546875" style="24" customWidth="1"/>
    <col min="792" max="792" width="4.7109375" style="24" customWidth="1"/>
    <col min="793" max="793" width="1.42578125" style="24" customWidth="1"/>
    <col min="794" max="794" width="5.140625" style="24" bestFit="1" customWidth="1"/>
    <col min="795" max="795" width="3.7109375" style="24" customWidth="1"/>
    <col min="796" max="796" width="4.5703125" style="24" customWidth="1"/>
    <col min="797" max="797" width="9.85546875" style="24" customWidth="1"/>
    <col min="798" max="798" width="11.42578125" style="24" customWidth="1"/>
    <col min="799" max="801" width="6" style="24" customWidth="1"/>
    <col min="802" max="802" width="1.7109375" style="24" customWidth="1"/>
    <col min="803" max="803" width="5.85546875" style="24" customWidth="1"/>
    <col min="804" max="805" width="5" style="24" customWidth="1"/>
    <col min="806" max="806" width="1.7109375" style="24" customWidth="1"/>
    <col min="807" max="807" width="5.42578125" style="24" customWidth="1"/>
    <col min="808" max="809" width="5" style="24" customWidth="1"/>
    <col min="810" max="810" width="1.7109375" style="24" customWidth="1"/>
    <col min="811" max="813" width="5.140625" style="24" customWidth="1"/>
    <col min="814" max="814" width="1.7109375" style="24" customWidth="1"/>
    <col min="815" max="815" width="5.28515625" style="24" customWidth="1"/>
    <col min="816" max="817" width="5.140625" style="24" customWidth="1"/>
    <col min="818" max="818" width="1.7109375" style="24" customWidth="1"/>
    <col min="819" max="819" width="5.42578125" style="24" customWidth="1"/>
    <col min="820" max="821" width="5" style="24" customWidth="1"/>
    <col min="822" max="822" width="1.7109375" style="24" customWidth="1"/>
    <col min="823" max="824" width="5.42578125" style="24" customWidth="1"/>
    <col min="825" max="825" width="5.28515625" style="24" customWidth="1"/>
    <col min="826" max="1024" width="9.85546875" style="24"/>
    <col min="1025" max="1025" width="12.85546875" style="24" customWidth="1"/>
    <col min="1026" max="1026" width="6.42578125" style="24" bestFit="1" customWidth="1"/>
    <col min="1027" max="1028" width="6.28515625" style="24" bestFit="1" customWidth="1"/>
    <col min="1029" max="1029" width="1.42578125" style="24" customWidth="1"/>
    <col min="1030" max="1030" width="6.42578125" style="24" customWidth="1"/>
    <col min="1031" max="1031" width="5" style="24" customWidth="1"/>
    <col min="1032" max="1032" width="4.85546875" style="24" customWidth="1"/>
    <col min="1033" max="1033" width="1.42578125" style="24" customWidth="1"/>
    <col min="1034" max="1036" width="5.5703125" style="24" bestFit="1" customWidth="1"/>
    <col min="1037" max="1037" width="1.42578125" style="24" customWidth="1"/>
    <col min="1038" max="1038" width="5.5703125" style="24" customWidth="1"/>
    <col min="1039" max="1039" width="4.85546875" style="24" customWidth="1"/>
    <col min="1040" max="1040" width="5.42578125" style="24" bestFit="1" customWidth="1"/>
    <col min="1041" max="1041" width="1.42578125" style="24" customWidth="1"/>
    <col min="1042" max="1042" width="5.5703125" style="24" bestFit="1" customWidth="1"/>
    <col min="1043" max="1043" width="5" style="24" customWidth="1"/>
    <col min="1044" max="1044" width="5.5703125" style="24" bestFit="1" customWidth="1"/>
    <col min="1045" max="1045" width="1.42578125" style="24" customWidth="1"/>
    <col min="1046" max="1046" width="5" style="24" customWidth="1"/>
    <col min="1047" max="1047" width="4.85546875" style="24" customWidth="1"/>
    <col min="1048" max="1048" width="4.7109375" style="24" customWidth="1"/>
    <col min="1049" max="1049" width="1.42578125" style="24" customWidth="1"/>
    <col min="1050" max="1050" width="5.140625" style="24" bestFit="1" customWidth="1"/>
    <col min="1051" max="1051" width="3.7109375" style="24" customWidth="1"/>
    <col min="1052" max="1052" width="4.5703125" style="24" customWidth="1"/>
    <col min="1053" max="1053" width="9.85546875" style="24" customWidth="1"/>
    <col min="1054" max="1054" width="11.42578125" style="24" customWidth="1"/>
    <col min="1055" max="1057" width="6" style="24" customWidth="1"/>
    <col min="1058" max="1058" width="1.7109375" style="24" customWidth="1"/>
    <col min="1059" max="1059" width="5.85546875" style="24" customWidth="1"/>
    <col min="1060" max="1061" width="5" style="24" customWidth="1"/>
    <col min="1062" max="1062" width="1.7109375" style="24" customWidth="1"/>
    <col min="1063" max="1063" width="5.42578125" style="24" customWidth="1"/>
    <col min="1064" max="1065" width="5" style="24" customWidth="1"/>
    <col min="1066" max="1066" width="1.7109375" style="24" customWidth="1"/>
    <col min="1067" max="1069" width="5.140625" style="24" customWidth="1"/>
    <col min="1070" max="1070" width="1.7109375" style="24" customWidth="1"/>
    <col min="1071" max="1071" width="5.28515625" style="24" customWidth="1"/>
    <col min="1072" max="1073" width="5.140625" style="24" customWidth="1"/>
    <col min="1074" max="1074" width="1.7109375" style="24" customWidth="1"/>
    <col min="1075" max="1075" width="5.42578125" style="24" customWidth="1"/>
    <col min="1076" max="1077" width="5" style="24" customWidth="1"/>
    <col min="1078" max="1078" width="1.7109375" style="24" customWidth="1"/>
    <col min="1079" max="1080" width="5.42578125" style="24" customWidth="1"/>
    <col min="1081" max="1081" width="5.28515625" style="24" customWidth="1"/>
    <col min="1082" max="1280" width="9.85546875" style="24"/>
    <col min="1281" max="1281" width="12.85546875" style="24" customWidth="1"/>
    <col min="1282" max="1282" width="6.42578125" style="24" bestFit="1" customWidth="1"/>
    <col min="1283" max="1284" width="6.28515625" style="24" bestFit="1" customWidth="1"/>
    <col min="1285" max="1285" width="1.42578125" style="24" customWidth="1"/>
    <col min="1286" max="1286" width="6.42578125" style="24" customWidth="1"/>
    <col min="1287" max="1287" width="5" style="24" customWidth="1"/>
    <col min="1288" max="1288" width="4.85546875" style="24" customWidth="1"/>
    <col min="1289" max="1289" width="1.42578125" style="24" customWidth="1"/>
    <col min="1290" max="1292" width="5.5703125" style="24" bestFit="1" customWidth="1"/>
    <col min="1293" max="1293" width="1.42578125" style="24" customWidth="1"/>
    <col min="1294" max="1294" width="5.5703125" style="24" customWidth="1"/>
    <col min="1295" max="1295" width="4.85546875" style="24" customWidth="1"/>
    <col min="1296" max="1296" width="5.42578125" style="24" bestFit="1" customWidth="1"/>
    <col min="1297" max="1297" width="1.42578125" style="24" customWidth="1"/>
    <col min="1298" max="1298" width="5.5703125" style="24" bestFit="1" customWidth="1"/>
    <col min="1299" max="1299" width="5" style="24" customWidth="1"/>
    <col min="1300" max="1300" width="5.5703125" style="24" bestFit="1" customWidth="1"/>
    <col min="1301" max="1301" width="1.42578125" style="24" customWidth="1"/>
    <col min="1302" max="1302" width="5" style="24" customWidth="1"/>
    <col min="1303" max="1303" width="4.85546875" style="24" customWidth="1"/>
    <col min="1304" max="1304" width="4.7109375" style="24" customWidth="1"/>
    <col min="1305" max="1305" width="1.42578125" style="24" customWidth="1"/>
    <col min="1306" max="1306" width="5.140625" style="24" bestFit="1" customWidth="1"/>
    <col min="1307" max="1307" width="3.7109375" style="24" customWidth="1"/>
    <col min="1308" max="1308" width="4.5703125" style="24" customWidth="1"/>
    <col min="1309" max="1309" width="9.85546875" style="24" customWidth="1"/>
    <col min="1310" max="1310" width="11.42578125" style="24" customWidth="1"/>
    <col min="1311" max="1313" width="6" style="24" customWidth="1"/>
    <col min="1314" max="1314" width="1.7109375" style="24" customWidth="1"/>
    <col min="1315" max="1315" width="5.85546875" style="24" customWidth="1"/>
    <col min="1316" max="1317" width="5" style="24" customWidth="1"/>
    <col min="1318" max="1318" width="1.7109375" style="24" customWidth="1"/>
    <col min="1319" max="1319" width="5.42578125" style="24" customWidth="1"/>
    <col min="1320" max="1321" width="5" style="24" customWidth="1"/>
    <col min="1322" max="1322" width="1.7109375" style="24" customWidth="1"/>
    <col min="1323" max="1325" width="5.140625" style="24" customWidth="1"/>
    <col min="1326" max="1326" width="1.7109375" style="24" customWidth="1"/>
    <col min="1327" max="1327" width="5.28515625" style="24" customWidth="1"/>
    <col min="1328" max="1329" width="5.140625" style="24" customWidth="1"/>
    <col min="1330" max="1330" width="1.7109375" style="24" customWidth="1"/>
    <col min="1331" max="1331" width="5.42578125" style="24" customWidth="1"/>
    <col min="1332" max="1333" width="5" style="24" customWidth="1"/>
    <col min="1334" max="1334" width="1.7109375" style="24" customWidth="1"/>
    <col min="1335" max="1336" width="5.42578125" style="24" customWidth="1"/>
    <col min="1337" max="1337" width="5.28515625" style="24" customWidth="1"/>
    <col min="1338" max="1536" width="9.85546875" style="24"/>
    <col min="1537" max="1537" width="12.85546875" style="24" customWidth="1"/>
    <col min="1538" max="1538" width="6.42578125" style="24" bestFit="1" customWidth="1"/>
    <col min="1539" max="1540" width="6.28515625" style="24" bestFit="1" customWidth="1"/>
    <col min="1541" max="1541" width="1.42578125" style="24" customWidth="1"/>
    <col min="1542" max="1542" width="6.42578125" style="24" customWidth="1"/>
    <col min="1543" max="1543" width="5" style="24" customWidth="1"/>
    <col min="1544" max="1544" width="4.85546875" style="24" customWidth="1"/>
    <col min="1545" max="1545" width="1.42578125" style="24" customWidth="1"/>
    <col min="1546" max="1548" width="5.5703125" style="24" bestFit="1" customWidth="1"/>
    <col min="1549" max="1549" width="1.42578125" style="24" customWidth="1"/>
    <col min="1550" max="1550" width="5.5703125" style="24" customWidth="1"/>
    <col min="1551" max="1551" width="4.85546875" style="24" customWidth="1"/>
    <col min="1552" max="1552" width="5.42578125" style="24" bestFit="1" customWidth="1"/>
    <col min="1553" max="1553" width="1.42578125" style="24" customWidth="1"/>
    <col min="1554" max="1554" width="5.5703125" style="24" bestFit="1" customWidth="1"/>
    <col min="1555" max="1555" width="5" style="24" customWidth="1"/>
    <col min="1556" max="1556" width="5.5703125" style="24" bestFit="1" customWidth="1"/>
    <col min="1557" max="1557" width="1.42578125" style="24" customWidth="1"/>
    <col min="1558" max="1558" width="5" style="24" customWidth="1"/>
    <col min="1559" max="1559" width="4.85546875" style="24" customWidth="1"/>
    <col min="1560" max="1560" width="4.7109375" style="24" customWidth="1"/>
    <col min="1561" max="1561" width="1.42578125" style="24" customWidth="1"/>
    <col min="1562" max="1562" width="5.140625" style="24" bestFit="1" customWidth="1"/>
    <col min="1563" max="1563" width="3.7109375" style="24" customWidth="1"/>
    <col min="1564" max="1564" width="4.5703125" style="24" customWidth="1"/>
    <col min="1565" max="1565" width="9.85546875" style="24" customWidth="1"/>
    <col min="1566" max="1566" width="11.42578125" style="24" customWidth="1"/>
    <col min="1567" max="1569" width="6" style="24" customWidth="1"/>
    <col min="1570" max="1570" width="1.7109375" style="24" customWidth="1"/>
    <col min="1571" max="1571" width="5.85546875" style="24" customWidth="1"/>
    <col min="1572" max="1573" width="5" style="24" customWidth="1"/>
    <col min="1574" max="1574" width="1.7109375" style="24" customWidth="1"/>
    <col min="1575" max="1575" width="5.42578125" style="24" customWidth="1"/>
    <col min="1576" max="1577" width="5" style="24" customWidth="1"/>
    <col min="1578" max="1578" width="1.7109375" style="24" customWidth="1"/>
    <col min="1579" max="1581" width="5.140625" style="24" customWidth="1"/>
    <col min="1582" max="1582" width="1.7109375" style="24" customWidth="1"/>
    <col min="1583" max="1583" width="5.28515625" style="24" customWidth="1"/>
    <col min="1584" max="1585" width="5.140625" style="24" customWidth="1"/>
    <col min="1586" max="1586" width="1.7109375" style="24" customWidth="1"/>
    <col min="1587" max="1587" width="5.42578125" style="24" customWidth="1"/>
    <col min="1588" max="1589" width="5" style="24" customWidth="1"/>
    <col min="1590" max="1590" width="1.7109375" style="24" customWidth="1"/>
    <col min="1591" max="1592" width="5.42578125" style="24" customWidth="1"/>
    <col min="1593" max="1593" width="5.28515625" style="24" customWidth="1"/>
    <col min="1594" max="1792" width="9.85546875" style="24"/>
    <col min="1793" max="1793" width="12.85546875" style="24" customWidth="1"/>
    <col min="1794" max="1794" width="6.42578125" style="24" bestFit="1" customWidth="1"/>
    <col min="1795" max="1796" width="6.28515625" style="24" bestFit="1" customWidth="1"/>
    <col min="1797" max="1797" width="1.42578125" style="24" customWidth="1"/>
    <col min="1798" max="1798" width="6.42578125" style="24" customWidth="1"/>
    <col min="1799" max="1799" width="5" style="24" customWidth="1"/>
    <col min="1800" max="1800" width="4.85546875" style="24" customWidth="1"/>
    <col min="1801" max="1801" width="1.42578125" style="24" customWidth="1"/>
    <col min="1802" max="1804" width="5.5703125" style="24" bestFit="1" customWidth="1"/>
    <col min="1805" max="1805" width="1.42578125" style="24" customWidth="1"/>
    <col min="1806" max="1806" width="5.5703125" style="24" customWidth="1"/>
    <col min="1807" max="1807" width="4.85546875" style="24" customWidth="1"/>
    <col min="1808" max="1808" width="5.42578125" style="24" bestFit="1" customWidth="1"/>
    <col min="1809" max="1809" width="1.42578125" style="24" customWidth="1"/>
    <col min="1810" max="1810" width="5.5703125" style="24" bestFit="1" customWidth="1"/>
    <col min="1811" max="1811" width="5" style="24" customWidth="1"/>
    <col min="1812" max="1812" width="5.5703125" style="24" bestFit="1" customWidth="1"/>
    <col min="1813" max="1813" width="1.42578125" style="24" customWidth="1"/>
    <col min="1814" max="1814" width="5" style="24" customWidth="1"/>
    <col min="1815" max="1815" width="4.85546875" style="24" customWidth="1"/>
    <col min="1816" max="1816" width="4.7109375" style="24" customWidth="1"/>
    <col min="1817" max="1817" width="1.42578125" style="24" customWidth="1"/>
    <col min="1818" max="1818" width="5.140625" style="24" bestFit="1" customWidth="1"/>
    <col min="1819" max="1819" width="3.7109375" style="24" customWidth="1"/>
    <col min="1820" max="1820" width="4.5703125" style="24" customWidth="1"/>
    <col min="1821" max="1821" width="9.85546875" style="24" customWidth="1"/>
    <col min="1822" max="1822" width="11.42578125" style="24" customWidth="1"/>
    <col min="1823" max="1825" width="6" style="24" customWidth="1"/>
    <col min="1826" max="1826" width="1.7109375" style="24" customWidth="1"/>
    <col min="1827" max="1827" width="5.85546875" style="24" customWidth="1"/>
    <col min="1828" max="1829" width="5" style="24" customWidth="1"/>
    <col min="1830" max="1830" width="1.7109375" style="24" customWidth="1"/>
    <col min="1831" max="1831" width="5.42578125" style="24" customWidth="1"/>
    <col min="1832" max="1833" width="5" style="24" customWidth="1"/>
    <col min="1834" max="1834" width="1.7109375" style="24" customWidth="1"/>
    <col min="1835" max="1837" width="5.140625" style="24" customWidth="1"/>
    <col min="1838" max="1838" width="1.7109375" style="24" customWidth="1"/>
    <col min="1839" max="1839" width="5.28515625" style="24" customWidth="1"/>
    <col min="1840" max="1841" width="5.140625" style="24" customWidth="1"/>
    <col min="1842" max="1842" width="1.7109375" style="24" customWidth="1"/>
    <col min="1843" max="1843" width="5.42578125" style="24" customWidth="1"/>
    <col min="1844" max="1845" width="5" style="24" customWidth="1"/>
    <col min="1846" max="1846" width="1.7109375" style="24" customWidth="1"/>
    <col min="1847" max="1848" width="5.42578125" style="24" customWidth="1"/>
    <col min="1849" max="1849" width="5.28515625" style="24" customWidth="1"/>
    <col min="1850" max="2048" width="9.85546875" style="24"/>
    <col min="2049" max="2049" width="12.85546875" style="24" customWidth="1"/>
    <col min="2050" max="2050" width="6.42578125" style="24" bestFit="1" customWidth="1"/>
    <col min="2051" max="2052" width="6.28515625" style="24" bestFit="1" customWidth="1"/>
    <col min="2053" max="2053" width="1.42578125" style="24" customWidth="1"/>
    <col min="2054" max="2054" width="6.42578125" style="24" customWidth="1"/>
    <col min="2055" max="2055" width="5" style="24" customWidth="1"/>
    <col min="2056" max="2056" width="4.85546875" style="24" customWidth="1"/>
    <col min="2057" max="2057" width="1.42578125" style="24" customWidth="1"/>
    <col min="2058" max="2060" width="5.5703125" style="24" bestFit="1" customWidth="1"/>
    <col min="2061" max="2061" width="1.42578125" style="24" customWidth="1"/>
    <col min="2062" max="2062" width="5.5703125" style="24" customWidth="1"/>
    <col min="2063" max="2063" width="4.85546875" style="24" customWidth="1"/>
    <col min="2064" max="2064" width="5.42578125" style="24" bestFit="1" customWidth="1"/>
    <col min="2065" max="2065" width="1.42578125" style="24" customWidth="1"/>
    <col min="2066" max="2066" width="5.5703125" style="24" bestFit="1" customWidth="1"/>
    <col min="2067" max="2067" width="5" style="24" customWidth="1"/>
    <col min="2068" max="2068" width="5.5703125" style="24" bestFit="1" customWidth="1"/>
    <col min="2069" max="2069" width="1.42578125" style="24" customWidth="1"/>
    <col min="2070" max="2070" width="5" style="24" customWidth="1"/>
    <col min="2071" max="2071" width="4.85546875" style="24" customWidth="1"/>
    <col min="2072" max="2072" width="4.7109375" style="24" customWidth="1"/>
    <col min="2073" max="2073" width="1.42578125" style="24" customWidth="1"/>
    <col min="2074" max="2074" width="5.140625" style="24" bestFit="1" customWidth="1"/>
    <col min="2075" max="2075" width="3.7109375" style="24" customWidth="1"/>
    <col min="2076" max="2076" width="4.5703125" style="24" customWidth="1"/>
    <col min="2077" max="2077" width="9.85546875" style="24" customWidth="1"/>
    <col min="2078" max="2078" width="11.42578125" style="24" customWidth="1"/>
    <col min="2079" max="2081" width="6" style="24" customWidth="1"/>
    <col min="2082" max="2082" width="1.7109375" style="24" customWidth="1"/>
    <col min="2083" max="2083" width="5.85546875" style="24" customWidth="1"/>
    <col min="2084" max="2085" width="5" style="24" customWidth="1"/>
    <col min="2086" max="2086" width="1.7109375" style="24" customWidth="1"/>
    <col min="2087" max="2087" width="5.42578125" style="24" customWidth="1"/>
    <col min="2088" max="2089" width="5" style="24" customWidth="1"/>
    <col min="2090" max="2090" width="1.7109375" style="24" customWidth="1"/>
    <col min="2091" max="2093" width="5.140625" style="24" customWidth="1"/>
    <col min="2094" max="2094" width="1.7109375" style="24" customWidth="1"/>
    <col min="2095" max="2095" width="5.28515625" style="24" customWidth="1"/>
    <col min="2096" max="2097" width="5.140625" style="24" customWidth="1"/>
    <col min="2098" max="2098" width="1.7109375" style="24" customWidth="1"/>
    <col min="2099" max="2099" width="5.42578125" style="24" customWidth="1"/>
    <col min="2100" max="2101" width="5" style="24" customWidth="1"/>
    <col min="2102" max="2102" width="1.7109375" style="24" customWidth="1"/>
    <col min="2103" max="2104" width="5.42578125" style="24" customWidth="1"/>
    <col min="2105" max="2105" width="5.28515625" style="24" customWidth="1"/>
    <col min="2106" max="2304" width="9.85546875" style="24"/>
    <col min="2305" max="2305" width="12.85546875" style="24" customWidth="1"/>
    <col min="2306" max="2306" width="6.42578125" style="24" bestFit="1" customWidth="1"/>
    <col min="2307" max="2308" width="6.28515625" style="24" bestFit="1" customWidth="1"/>
    <col min="2309" max="2309" width="1.42578125" style="24" customWidth="1"/>
    <col min="2310" max="2310" width="6.42578125" style="24" customWidth="1"/>
    <col min="2311" max="2311" width="5" style="24" customWidth="1"/>
    <col min="2312" max="2312" width="4.85546875" style="24" customWidth="1"/>
    <col min="2313" max="2313" width="1.42578125" style="24" customWidth="1"/>
    <col min="2314" max="2316" width="5.5703125" style="24" bestFit="1" customWidth="1"/>
    <col min="2317" max="2317" width="1.42578125" style="24" customWidth="1"/>
    <col min="2318" max="2318" width="5.5703125" style="24" customWidth="1"/>
    <col min="2319" max="2319" width="4.85546875" style="24" customWidth="1"/>
    <col min="2320" max="2320" width="5.42578125" style="24" bestFit="1" customWidth="1"/>
    <col min="2321" max="2321" width="1.42578125" style="24" customWidth="1"/>
    <col min="2322" max="2322" width="5.5703125" style="24" bestFit="1" customWidth="1"/>
    <col min="2323" max="2323" width="5" style="24" customWidth="1"/>
    <col min="2324" max="2324" width="5.5703125" style="24" bestFit="1" customWidth="1"/>
    <col min="2325" max="2325" width="1.42578125" style="24" customWidth="1"/>
    <col min="2326" max="2326" width="5" style="24" customWidth="1"/>
    <col min="2327" max="2327" width="4.85546875" style="24" customWidth="1"/>
    <col min="2328" max="2328" width="4.7109375" style="24" customWidth="1"/>
    <col min="2329" max="2329" width="1.42578125" style="24" customWidth="1"/>
    <col min="2330" max="2330" width="5.140625" style="24" bestFit="1" customWidth="1"/>
    <col min="2331" max="2331" width="3.7109375" style="24" customWidth="1"/>
    <col min="2332" max="2332" width="4.5703125" style="24" customWidth="1"/>
    <col min="2333" max="2333" width="9.85546875" style="24" customWidth="1"/>
    <col min="2334" max="2334" width="11.42578125" style="24" customWidth="1"/>
    <col min="2335" max="2337" width="6" style="24" customWidth="1"/>
    <col min="2338" max="2338" width="1.7109375" style="24" customWidth="1"/>
    <col min="2339" max="2339" width="5.85546875" style="24" customWidth="1"/>
    <col min="2340" max="2341" width="5" style="24" customWidth="1"/>
    <col min="2342" max="2342" width="1.7109375" style="24" customWidth="1"/>
    <col min="2343" max="2343" width="5.42578125" style="24" customWidth="1"/>
    <col min="2344" max="2345" width="5" style="24" customWidth="1"/>
    <col min="2346" max="2346" width="1.7109375" style="24" customWidth="1"/>
    <col min="2347" max="2349" width="5.140625" style="24" customWidth="1"/>
    <col min="2350" max="2350" width="1.7109375" style="24" customWidth="1"/>
    <col min="2351" max="2351" width="5.28515625" style="24" customWidth="1"/>
    <col min="2352" max="2353" width="5.140625" style="24" customWidth="1"/>
    <col min="2354" max="2354" width="1.7109375" style="24" customWidth="1"/>
    <col min="2355" max="2355" width="5.42578125" style="24" customWidth="1"/>
    <col min="2356" max="2357" width="5" style="24" customWidth="1"/>
    <col min="2358" max="2358" width="1.7109375" style="24" customWidth="1"/>
    <col min="2359" max="2360" width="5.42578125" style="24" customWidth="1"/>
    <col min="2361" max="2361" width="5.28515625" style="24" customWidth="1"/>
    <col min="2362" max="2560" width="9.85546875" style="24"/>
    <col min="2561" max="2561" width="12.85546875" style="24" customWidth="1"/>
    <col min="2562" max="2562" width="6.42578125" style="24" bestFit="1" customWidth="1"/>
    <col min="2563" max="2564" width="6.28515625" style="24" bestFit="1" customWidth="1"/>
    <col min="2565" max="2565" width="1.42578125" style="24" customWidth="1"/>
    <col min="2566" max="2566" width="6.42578125" style="24" customWidth="1"/>
    <col min="2567" max="2567" width="5" style="24" customWidth="1"/>
    <col min="2568" max="2568" width="4.85546875" style="24" customWidth="1"/>
    <col min="2569" max="2569" width="1.42578125" style="24" customWidth="1"/>
    <col min="2570" max="2572" width="5.5703125" style="24" bestFit="1" customWidth="1"/>
    <col min="2573" max="2573" width="1.42578125" style="24" customWidth="1"/>
    <col min="2574" max="2574" width="5.5703125" style="24" customWidth="1"/>
    <col min="2575" max="2575" width="4.85546875" style="24" customWidth="1"/>
    <col min="2576" max="2576" width="5.42578125" style="24" bestFit="1" customWidth="1"/>
    <col min="2577" max="2577" width="1.42578125" style="24" customWidth="1"/>
    <col min="2578" max="2578" width="5.5703125" style="24" bestFit="1" customWidth="1"/>
    <col min="2579" max="2579" width="5" style="24" customWidth="1"/>
    <col min="2580" max="2580" width="5.5703125" style="24" bestFit="1" customWidth="1"/>
    <col min="2581" max="2581" width="1.42578125" style="24" customWidth="1"/>
    <col min="2582" max="2582" width="5" style="24" customWidth="1"/>
    <col min="2583" max="2583" width="4.85546875" style="24" customWidth="1"/>
    <col min="2584" max="2584" width="4.7109375" style="24" customWidth="1"/>
    <col min="2585" max="2585" width="1.42578125" style="24" customWidth="1"/>
    <col min="2586" max="2586" width="5.140625" style="24" bestFit="1" customWidth="1"/>
    <col min="2587" max="2587" width="3.7109375" style="24" customWidth="1"/>
    <col min="2588" max="2588" width="4.5703125" style="24" customWidth="1"/>
    <col min="2589" max="2589" width="9.85546875" style="24" customWidth="1"/>
    <col min="2590" max="2590" width="11.42578125" style="24" customWidth="1"/>
    <col min="2591" max="2593" width="6" style="24" customWidth="1"/>
    <col min="2594" max="2594" width="1.7109375" style="24" customWidth="1"/>
    <col min="2595" max="2595" width="5.85546875" style="24" customWidth="1"/>
    <col min="2596" max="2597" width="5" style="24" customWidth="1"/>
    <col min="2598" max="2598" width="1.7109375" style="24" customWidth="1"/>
    <col min="2599" max="2599" width="5.42578125" style="24" customWidth="1"/>
    <col min="2600" max="2601" width="5" style="24" customWidth="1"/>
    <col min="2602" max="2602" width="1.7109375" style="24" customWidth="1"/>
    <col min="2603" max="2605" width="5.140625" style="24" customWidth="1"/>
    <col min="2606" max="2606" width="1.7109375" style="24" customWidth="1"/>
    <col min="2607" max="2607" width="5.28515625" style="24" customWidth="1"/>
    <col min="2608" max="2609" width="5.140625" style="24" customWidth="1"/>
    <col min="2610" max="2610" width="1.7109375" style="24" customWidth="1"/>
    <col min="2611" max="2611" width="5.42578125" style="24" customWidth="1"/>
    <col min="2612" max="2613" width="5" style="24" customWidth="1"/>
    <col min="2614" max="2614" width="1.7109375" style="24" customWidth="1"/>
    <col min="2615" max="2616" width="5.42578125" style="24" customWidth="1"/>
    <col min="2617" max="2617" width="5.28515625" style="24" customWidth="1"/>
    <col min="2618" max="2816" width="9.85546875" style="24"/>
    <col min="2817" max="2817" width="12.85546875" style="24" customWidth="1"/>
    <col min="2818" max="2818" width="6.42578125" style="24" bestFit="1" customWidth="1"/>
    <col min="2819" max="2820" width="6.28515625" style="24" bestFit="1" customWidth="1"/>
    <col min="2821" max="2821" width="1.42578125" style="24" customWidth="1"/>
    <col min="2822" max="2822" width="6.42578125" style="24" customWidth="1"/>
    <col min="2823" max="2823" width="5" style="24" customWidth="1"/>
    <col min="2824" max="2824" width="4.85546875" style="24" customWidth="1"/>
    <col min="2825" max="2825" width="1.42578125" style="24" customWidth="1"/>
    <col min="2826" max="2828" width="5.5703125" style="24" bestFit="1" customWidth="1"/>
    <col min="2829" max="2829" width="1.42578125" style="24" customWidth="1"/>
    <col min="2830" max="2830" width="5.5703125" style="24" customWidth="1"/>
    <col min="2831" max="2831" width="4.85546875" style="24" customWidth="1"/>
    <col min="2832" max="2832" width="5.42578125" style="24" bestFit="1" customWidth="1"/>
    <col min="2833" max="2833" width="1.42578125" style="24" customWidth="1"/>
    <col min="2834" max="2834" width="5.5703125" style="24" bestFit="1" customWidth="1"/>
    <col min="2835" max="2835" width="5" style="24" customWidth="1"/>
    <col min="2836" max="2836" width="5.5703125" style="24" bestFit="1" customWidth="1"/>
    <col min="2837" max="2837" width="1.42578125" style="24" customWidth="1"/>
    <col min="2838" max="2838" width="5" style="24" customWidth="1"/>
    <col min="2839" max="2839" width="4.85546875" style="24" customWidth="1"/>
    <col min="2840" max="2840" width="4.7109375" style="24" customWidth="1"/>
    <col min="2841" max="2841" width="1.42578125" style="24" customWidth="1"/>
    <col min="2842" max="2842" width="5.140625" style="24" bestFit="1" customWidth="1"/>
    <col min="2843" max="2843" width="3.7109375" style="24" customWidth="1"/>
    <col min="2844" max="2844" width="4.5703125" style="24" customWidth="1"/>
    <col min="2845" max="2845" width="9.85546875" style="24" customWidth="1"/>
    <col min="2846" max="2846" width="11.42578125" style="24" customWidth="1"/>
    <col min="2847" max="2849" width="6" style="24" customWidth="1"/>
    <col min="2850" max="2850" width="1.7109375" style="24" customWidth="1"/>
    <col min="2851" max="2851" width="5.85546875" style="24" customWidth="1"/>
    <col min="2852" max="2853" width="5" style="24" customWidth="1"/>
    <col min="2854" max="2854" width="1.7109375" style="24" customWidth="1"/>
    <col min="2855" max="2855" width="5.42578125" style="24" customWidth="1"/>
    <col min="2856" max="2857" width="5" style="24" customWidth="1"/>
    <col min="2858" max="2858" width="1.7109375" style="24" customWidth="1"/>
    <col min="2859" max="2861" width="5.140625" style="24" customWidth="1"/>
    <col min="2862" max="2862" width="1.7109375" style="24" customWidth="1"/>
    <col min="2863" max="2863" width="5.28515625" style="24" customWidth="1"/>
    <col min="2864" max="2865" width="5.140625" style="24" customWidth="1"/>
    <col min="2866" max="2866" width="1.7109375" style="24" customWidth="1"/>
    <col min="2867" max="2867" width="5.42578125" style="24" customWidth="1"/>
    <col min="2868" max="2869" width="5" style="24" customWidth="1"/>
    <col min="2870" max="2870" width="1.7109375" style="24" customWidth="1"/>
    <col min="2871" max="2872" width="5.42578125" style="24" customWidth="1"/>
    <col min="2873" max="2873" width="5.28515625" style="24" customWidth="1"/>
    <col min="2874" max="3072" width="9.85546875" style="24"/>
    <col min="3073" max="3073" width="12.85546875" style="24" customWidth="1"/>
    <col min="3074" max="3074" width="6.42578125" style="24" bestFit="1" customWidth="1"/>
    <col min="3075" max="3076" width="6.28515625" style="24" bestFit="1" customWidth="1"/>
    <col min="3077" max="3077" width="1.42578125" style="24" customWidth="1"/>
    <col min="3078" max="3078" width="6.42578125" style="24" customWidth="1"/>
    <col min="3079" max="3079" width="5" style="24" customWidth="1"/>
    <col min="3080" max="3080" width="4.85546875" style="24" customWidth="1"/>
    <col min="3081" max="3081" width="1.42578125" style="24" customWidth="1"/>
    <col min="3082" max="3084" width="5.5703125" style="24" bestFit="1" customWidth="1"/>
    <col min="3085" max="3085" width="1.42578125" style="24" customWidth="1"/>
    <col min="3086" max="3086" width="5.5703125" style="24" customWidth="1"/>
    <col min="3087" max="3087" width="4.85546875" style="24" customWidth="1"/>
    <col min="3088" max="3088" width="5.42578125" style="24" bestFit="1" customWidth="1"/>
    <col min="3089" max="3089" width="1.42578125" style="24" customWidth="1"/>
    <col min="3090" max="3090" width="5.5703125" style="24" bestFit="1" customWidth="1"/>
    <col min="3091" max="3091" width="5" style="24" customWidth="1"/>
    <col min="3092" max="3092" width="5.5703125" style="24" bestFit="1" customWidth="1"/>
    <col min="3093" max="3093" width="1.42578125" style="24" customWidth="1"/>
    <col min="3094" max="3094" width="5" style="24" customWidth="1"/>
    <col min="3095" max="3095" width="4.85546875" style="24" customWidth="1"/>
    <col min="3096" max="3096" width="4.7109375" style="24" customWidth="1"/>
    <col min="3097" max="3097" width="1.42578125" style="24" customWidth="1"/>
    <col min="3098" max="3098" width="5.140625" style="24" bestFit="1" customWidth="1"/>
    <col min="3099" max="3099" width="3.7109375" style="24" customWidth="1"/>
    <col min="3100" max="3100" width="4.5703125" style="24" customWidth="1"/>
    <col min="3101" max="3101" width="9.85546875" style="24" customWidth="1"/>
    <col min="3102" max="3102" width="11.42578125" style="24" customWidth="1"/>
    <col min="3103" max="3105" width="6" style="24" customWidth="1"/>
    <col min="3106" max="3106" width="1.7109375" style="24" customWidth="1"/>
    <col min="3107" max="3107" width="5.85546875" style="24" customWidth="1"/>
    <col min="3108" max="3109" width="5" style="24" customWidth="1"/>
    <col min="3110" max="3110" width="1.7109375" style="24" customWidth="1"/>
    <col min="3111" max="3111" width="5.42578125" style="24" customWidth="1"/>
    <col min="3112" max="3113" width="5" style="24" customWidth="1"/>
    <col min="3114" max="3114" width="1.7109375" style="24" customWidth="1"/>
    <col min="3115" max="3117" width="5.140625" style="24" customWidth="1"/>
    <col min="3118" max="3118" width="1.7109375" style="24" customWidth="1"/>
    <col min="3119" max="3119" width="5.28515625" style="24" customWidth="1"/>
    <col min="3120" max="3121" width="5.140625" style="24" customWidth="1"/>
    <col min="3122" max="3122" width="1.7109375" style="24" customWidth="1"/>
    <col min="3123" max="3123" width="5.42578125" style="24" customWidth="1"/>
    <col min="3124" max="3125" width="5" style="24" customWidth="1"/>
    <col min="3126" max="3126" width="1.7109375" style="24" customWidth="1"/>
    <col min="3127" max="3128" width="5.42578125" style="24" customWidth="1"/>
    <col min="3129" max="3129" width="5.28515625" style="24" customWidth="1"/>
    <col min="3130" max="3328" width="9.85546875" style="24"/>
    <col min="3329" max="3329" width="12.85546875" style="24" customWidth="1"/>
    <col min="3330" max="3330" width="6.42578125" style="24" bestFit="1" customWidth="1"/>
    <col min="3331" max="3332" width="6.28515625" style="24" bestFit="1" customWidth="1"/>
    <col min="3333" max="3333" width="1.42578125" style="24" customWidth="1"/>
    <col min="3334" max="3334" width="6.42578125" style="24" customWidth="1"/>
    <col min="3335" max="3335" width="5" style="24" customWidth="1"/>
    <col min="3336" max="3336" width="4.85546875" style="24" customWidth="1"/>
    <col min="3337" max="3337" width="1.42578125" style="24" customWidth="1"/>
    <col min="3338" max="3340" width="5.5703125" style="24" bestFit="1" customWidth="1"/>
    <col min="3341" max="3341" width="1.42578125" style="24" customWidth="1"/>
    <col min="3342" max="3342" width="5.5703125" style="24" customWidth="1"/>
    <col min="3343" max="3343" width="4.85546875" style="24" customWidth="1"/>
    <col min="3344" max="3344" width="5.42578125" style="24" bestFit="1" customWidth="1"/>
    <col min="3345" max="3345" width="1.42578125" style="24" customWidth="1"/>
    <col min="3346" max="3346" width="5.5703125" style="24" bestFit="1" customWidth="1"/>
    <col min="3347" max="3347" width="5" style="24" customWidth="1"/>
    <col min="3348" max="3348" width="5.5703125" style="24" bestFit="1" customWidth="1"/>
    <col min="3349" max="3349" width="1.42578125" style="24" customWidth="1"/>
    <col min="3350" max="3350" width="5" style="24" customWidth="1"/>
    <col min="3351" max="3351" width="4.85546875" style="24" customWidth="1"/>
    <col min="3352" max="3352" width="4.7109375" style="24" customWidth="1"/>
    <col min="3353" max="3353" width="1.42578125" style="24" customWidth="1"/>
    <col min="3354" max="3354" width="5.140625" style="24" bestFit="1" customWidth="1"/>
    <col min="3355" max="3355" width="3.7109375" style="24" customWidth="1"/>
    <col min="3356" max="3356" width="4.5703125" style="24" customWidth="1"/>
    <col min="3357" max="3357" width="9.85546875" style="24" customWidth="1"/>
    <col min="3358" max="3358" width="11.42578125" style="24" customWidth="1"/>
    <col min="3359" max="3361" width="6" style="24" customWidth="1"/>
    <col min="3362" max="3362" width="1.7109375" style="24" customWidth="1"/>
    <col min="3363" max="3363" width="5.85546875" style="24" customWidth="1"/>
    <col min="3364" max="3365" width="5" style="24" customWidth="1"/>
    <col min="3366" max="3366" width="1.7109375" style="24" customWidth="1"/>
    <col min="3367" max="3367" width="5.42578125" style="24" customWidth="1"/>
    <col min="3368" max="3369" width="5" style="24" customWidth="1"/>
    <col min="3370" max="3370" width="1.7109375" style="24" customWidth="1"/>
    <col min="3371" max="3373" width="5.140625" style="24" customWidth="1"/>
    <col min="3374" max="3374" width="1.7109375" style="24" customWidth="1"/>
    <col min="3375" max="3375" width="5.28515625" style="24" customWidth="1"/>
    <col min="3376" max="3377" width="5.140625" style="24" customWidth="1"/>
    <col min="3378" max="3378" width="1.7109375" style="24" customWidth="1"/>
    <col min="3379" max="3379" width="5.42578125" style="24" customWidth="1"/>
    <col min="3380" max="3381" width="5" style="24" customWidth="1"/>
    <col min="3382" max="3382" width="1.7109375" style="24" customWidth="1"/>
    <col min="3383" max="3384" width="5.42578125" style="24" customWidth="1"/>
    <col min="3385" max="3385" width="5.28515625" style="24" customWidth="1"/>
    <col min="3386" max="3584" width="9.85546875" style="24"/>
    <col min="3585" max="3585" width="12.85546875" style="24" customWidth="1"/>
    <col min="3586" max="3586" width="6.42578125" style="24" bestFit="1" customWidth="1"/>
    <col min="3587" max="3588" width="6.28515625" style="24" bestFit="1" customWidth="1"/>
    <col min="3589" max="3589" width="1.42578125" style="24" customWidth="1"/>
    <col min="3590" max="3590" width="6.42578125" style="24" customWidth="1"/>
    <col min="3591" max="3591" width="5" style="24" customWidth="1"/>
    <col min="3592" max="3592" width="4.85546875" style="24" customWidth="1"/>
    <col min="3593" max="3593" width="1.42578125" style="24" customWidth="1"/>
    <col min="3594" max="3596" width="5.5703125" style="24" bestFit="1" customWidth="1"/>
    <col min="3597" max="3597" width="1.42578125" style="24" customWidth="1"/>
    <col min="3598" max="3598" width="5.5703125" style="24" customWidth="1"/>
    <col min="3599" max="3599" width="4.85546875" style="24" customWidth="1"/>
    <col min="3600" max="3600" width="5.42578125" style="24" bestFit="1" customWidth="1"/>
    <col min="3601" max="3601" width="1.42578125" style="24" customWidth="1"/>
    <col min="3602" max="3602" width="5.5703125" style="24" bestFit="1" customWidth="1"/>
    <col min="3603" max="3603" width="5" style="24" customWidth="1"/>
    <col min="3604" max="3604" width="5.5703125" style="24" bestFit="1" customWidth="1"/>
    <col min="3605" max="3605" width="1.42578125" style="24" customWidth="1"/>
    <col min="3606" max="3606" width="5" style="24" customWidth="1"/>
    <col min="3607" max="3607" width="4.85546875" style="24" customWidth="1"/>
    <col min="3608" max="3608" width="4.7109375" style="24" customWidth="1"/>
    <col min="3609" max="3609" width="1.42578125" style="24" customWidth="1"/>
    <col min="3610" max="3610" width="5.140625" style="24" bestFit="1" customWidth="1"/>
    <col min="3611" max="3611" width="3.7109375" style="24" customWidth="1"/>
    <col min="3612" max="3612" width="4.5703125" style="24" customWidth="1"/>
    <col min="3613" max="3613" width="9.85546875" style="24" customWidth="1"/>
    <col min="3614" max="3614" width="11.42578125" style="24" customWidth="1"/>
    <col min="3615" max="3617" width="6" style="24" customWidth="1"/>
    <col min="3618" max="3618" width="1.7109375" style="24" customWidth="1"/>
    <col min="3619" max="3619" width="5.85546875" style="24" customWidth="1"/>
    <col min="3620" max="3621" width="5" style="24" customWidth="1"/>
    <col min="3622" max="3622" width="1.7109375" style="24" customWidth="1"/>
    <col min="3623" max="3623" width="5.42578125" style="24" customWidth="1"/>
    <col min="3624" max="3625" width="5" style="24" customWidth="1"/>
    <col min="3626" max="3626" width="1.7109375" style="24" customWidth="1"/>
    <col min="3627" max="3629" width="5.140625" style="24" customWidth="1"/>
    <col min="3630" max="3630" width="1.7109375" style="24" customWidth="1"/>
    <col min="3631" max="3631" width="5.28515625" style="24" customWidth="1"/>
    <col min="3632" max="3633" width="5.140625" style="24" customWidth="1"/>
    <col min="3634" max="3634" width="1.7109375" style="24" customWidth="1"/>
    <col min="3635" max="3635" width="5.42578125" style="24" customWidth="1"/>
    <col min="3636" max="3637" width="5" style="24" customWidth="1"/>
    <col min="3638" max="3638" width="1.7109375" style="24" customWidth="1"/>
    <col min="3639" max="3640" width="5.42578125" style="24" customWidth="1"/>
    <col min="3641" max="3641" width="5.28515625" style="24" customWidth="1"/>
    <col min="3642" max="3840" width="9.85546875" style="24"/>
    <col min="3841" max="3841" width="12.85546875" style="24" customWidth="1"/>
    <col min="3842" max="3842" width="6.42578125" style="24" bestFit="1" customWidth="1"/>
    <col min="3843" max="3844" width="6.28515625" style="24" bestFit="1" customWidth="1"/>
    <col min="3845" max="3845" width="1.42578125" style="24" customWidth="1"/>
    <col min="3846" max="3846" width="6.42578125" style="24" customWidth="1"/>
    <col min="3847" max="3847" width="5" style="24" customWidth="1"/>
    <col min="3848" max="3848" width="4.85546875" style="24" customWidth="1"/>
    <col min="3849" max="3849" width="1.42578125" style="24" customWidth="1"/>
    <col min="3850" max="3852" width="5.5703125" style="24" bestFit="1" customWidth="1"/>
    <col min="3853" max="3853" width="1.42578125" style="24" customWidth="1"/>
    <col min="3854" max="3854" width="5.5703125" style="24" customWidth="1"/>
    <col min="3855" max="3855" width="4.85546875" style="24" customWidth="1"/>
    <col min="3856" max="3856" width="5.42578125" style="24" bestFit="1" customWidth="1"/>
    <col min="3857" max="3857" width="1.42578125" style="24" customWidth="1"/>
    <col min="3858" max="3858" width="5.5703125" style="24" bestFit="1" customWidth="1"/>
    <col min="3859" max="3859" width="5" style="24" customWidth="1"/>
    <col min="3860" max="3860" width="5.5703125" style="24" bestFit="1" customWidth="1"/>
    <col min="3861" max="3861" width="1.42578125" style="24" customWidth="1"/>
    <col min="3862" max="3862" width="5" style="24" customWidth="1"/>
    <col min="3863" max="3863" width="4.85546875" style="24" customWidth="1"/>
    <col min="3864" max="3864" width="4.7109375" style="24" customWidth="1"/>
    <col min="3865" max="3865" width="1.42578125" style="24" customWidth="1"/>
    <col min="3866" max="3866" width="5.140625" style="24" bestFit="1" customWidth="1"/>
    <col min="3867" max="3867" width="3.7109375" style="24" customWidth="1"/>
    <col min="3868" max="3868" width="4.5703125" style="24" customWidth="1"/>
    <col min="3869" max="3869" width="9.85546875" style="24" customWidth="1"/>
    <col min="3870" max="3870" width="11.42578125" style="24" customWidth="1"/>
    <col min="3871" max="3873" width="6" style="24" customWidth="1"/>
    <col min="3874" max="3874" width="1.7109375" style="24" customWidth="1"/>
    <col min="3875" max="3875" width="5.85546875" style="24" customWidth="1"/>
    <col min="3876" max="3877" width="5" style="24" customWidth="1"/>
    <col min="3878" max="3878" width="1.7109375" style="24" customWidth="1"/>
    <col min="3879" max="3879" width="5.42578125" style="24" customWidth="1"/>
    <col min="3880" max="3881" width="5" style="24" customWidth="1"/>
    <col min="3882" max="3882" width="1.7109375" style="24" customWidth="1"/>
    <col min="3883" max="3885" width="5.140625" style="24" customWidth="1"/>
    <col min="3886" max="3886" width="1.7109375" style="24" customWidth="1"/>
    <col min="3887" max="3887" width="5.28515625" style="24" customWidth="1"/>
    <col min="3888" max="3889" width="5.140625" style="24" customWidth="1"/>
    <col min="3890" max="3890" width="1.7109375" style="24" customWidth="1"/>
    <col min="3891" max="3891" width="5.42578125" style="24" customWidth="1"/>
    <col min="3892" max="3893" width="5" style="24" customWidth="1"/>
    <col min="3894" max="3894" width="1.7109375" style="24" customWidth="1"/>
    <col min="3895" max="3896" width="5.42578125" style="24" customWidth="1"/>
    <col min="3897" max="3897" width="5.28515625" style="24" customWidth="1"/>
    <col min="3898" max="4096" width="9.85546875" style="24"/>
    <col min="4097" max="4097" width="12.85546875" style="24" customWidth="1"/>
    <col min="4098" max="4098" width="6.42578125" style="24" bestFit="1" customWidth="1"/>
    <col min="4099" max="4100" width="6.28515625" style="24" bestFit="1" customWidth="1"/>
    <col min="4101" max="4101" width="1.42578125" style="24" customWidth="1"/>
    <col min="4102" max="4102" width="6.42578125" style="24" customWidth="1"/>
    <col min="4103" max="4103" width="5" style="24" customWidth="1"/>
    <col min="4104" max="4104" width="4.85546875" style="24" customWidth="1"/>
    <col min="4105" max="4105" width="1.42578125" style="24" customWidth="1"/>
    <col min="4106" max="4108" width="5.5703125" style="24" bestFit="1" customWidth="1"/>
    <col min="4109" max="4109" width="1.42578125" style="24" customWidth="1"/>
    <col min="4110" max="4110" width="5.5703125" style="24" customWidth="1"/>
    <col min="4111" max="4111" width="4.85546875" style="24" customWidth="1"/>
    <col min="4112" max="4112" width="5.42578125" style="24" bestFit="1" customWidth="1"/>
    <col min="4113" max="4113" width="1.42578125" style="24" customWidth="1"/>
    <col min="4114" max="4114" width="5.5703125" style="24" bestFit="1" customWidth="1"/>
    <col min="4115" max="4115" width="5" style="24" customWidth="1"/>
    <col min="4116" max="4116" width="5.5703125" style="24" bestFit="1" customWidth="1"/>
    <col min="4117" max="4117" width="1.42578125" style="24" customWidth="1"/>
    <col min="4118" max="4118" width="5" style="24" customWidth="1"/>
    <col min="4119" max="4119" width="4.85546875" style="24" customWidth="1"/>
    <col min="4120" max="4120" width="4.7109375" style="24" customWidth="1"/>
    <col min="4121" max="4121" width="1.42578125" style="24" customWidth="1"/>
    <col min="4122" max="4122" width="5.140625" style="24" bestFit="1" customWidth="1"/>
    <col min="4123" max="4123" width="3.7109375" style="24" customWidth="1"/>
    <col min="4124" max="4124" width="4.5703125" style="24" customWidth="1"/>
    <col min="4125" max="4125" width="9.85546875" style="24" customWidth="1"/>
    <col min="4126" max="4126" width="11.42578125" style="24" customWidth="1"/>
    <col min="4127" max="4129" width="6" style="24" customWidth="1"/>
    <col min="4130" max="4130" width="1.7109375" style="24" customWidth="1"/>
    <col min="4131" max="4131" width="5.85546875" style="24" customWidth="1"/>
    <col min="4132" max="4133" width="5" style="24" customWidth="1"/>
    <col min="4134" max="4134" width="1.7109375" style="24" customWidth="1"/>
    <col min="4135" max="4135" width="5.42578125" style="24" customWidth="1"/>
    <col min="4136" max="4137" width="5" style="24" customWidth="1"/>
    <col min="4138" max="4138" width="1.7109375" style="24" customWidth="1"/>
    <col min="4139" max="4141" width="5.140625" style="24" customWidth="1"/>
    <col min="4142" max="4142" width="1.7109375" style="24" customWidth="1"/>
    <col min="4143" max="4143" width="5.28515625" style="24" customWidth="1"/>
    <col min="4144" max="4145" width="5.140625" style="24" customWidth="1"/>
    <col min="4146" max="4146" width="1.7109375" style="24" customWidth="1"/>
    <col min="4147" max="4147" width="5.42578125" style="24" customWidth="1"/>
    <col min="4148" max="4149" width="5" style="24" customWidth="1"/>
    <col min="4150" max="4150" width="1.7109375" style="24" customWidth="1"/>
    <col min="4151" max="4152" width="5.42578125" style="24" customWidth="1"/>
    <col min="4153" max="4153" width="5.28515625" style="24" customWidth="1"/>
    <col min="4154" max="4352" width="9.85546875" style="24"/>
    <col min="4353" max="4353" width="12.85546875" style="24" customWidth="1"/>
    <col min="4354" max="4354" width="6.42578125" style="24" bestFit="1" customWidth="1"/>
    <col min="4355" max="4356" width="6.28515625" style="24" bestFit="1" customWidth="1"/>
    <col min="4357" max="4357" width="1.42578125" style="24" customWidth="1"/>
    <col min="4358" max="4358" width="6.42578125" style="24" customWidth="1"/>
    <col min="4359" max="4359" width="5" style="24" customWidth="1"/>
    <col min="4360" max="4360" width="4.85546875" style="24" customWidth="1"/>
    <col min="4361" max="4361" width="1.42578125" style="24" customWidth="1"/>
    <col min="4362" max="4364" width="5.5703125" style="24" bestFit="1" customWidth="1"/>
    <col min="4365" max="4365" width="1.42578125" style="24" customWidth="1"/>
    <col min="4366" max="4366" width="5.5703125" style="24" customWidth="1"/>
    <col min="4367" max="4367" width="4.85546875" style="24" customWidth="1"/>
    <col min="4368" max="4368" width="5.42578125" style="24" bestFit="1" customWidth="1"/>
    <col min="4369" max="4369" width="1.42578125" style="24" customWidth="1"/>
    <col min="4370" max="4370" width="5.5703125" style="24" bestFit="1" customWidth="1"/>
    <col min="4371" max="4371" width="5" style="24" customWidth="1"/>
    <col min="4372" max="4372" width="5.5703125" style="24" bestFit="1" customWidth="1"/>
    <col min="4373" max="4373" width="1.42578125" style="24" customWidth="1"/>
    <col min="4374" max="4374" width="5" style="24" customWidth="1"/>
    <col min="4375" max="4375" width="4.85546875" style="24" customWidth="1"/>
    <col min="4376" max="4376" width="4.7109375" style="24" customWidth="1"/>
    <col min="4377" max="4377" width="1.42578125" style="24" customWidth="1"/>
    <col min="4378" max="4378" width="5.140625" style="24" bestFit="1" customWidth="1"/>
    <col min="4379" max="4379" width="3.7109375" style="24" customWidth="1"/>
    <col min="4380" max="4380" width="4.5703125" style="24" customWidth="1"/>
    <col min="4381" max="4381" width="9.85546875" style="24" customWidth="1"/>
    <col min="4382" max="4382" width="11.42578125" style="24" customWidth="1"/>
    <col min="4383" max="4385" width="6" style="24" customWidth="1"/>
    <col min="4386" max="4386" width="1.7109375" style="24" customWidth="1"/>
    <col min="4387" max="4387" width="5.85546875" style="24" customWidth="1"/>
    <col min="4388" max="4389" width="5" style="24" customWidth="1"/>
    <col min="4390" max="4390" width="1.7109375" style="24" customWidth="1"/>
    <col min="4391" max="4391" width="5.42578125" style="24" customWidth="1"/>
    <col min="4392" max="4393" width="5" style="24" customWidth="1"/>
    <col min="4394" max="4394" width="1.7109375" style="24" customWidth="1"/>
    <col min="4395" max="4397" width="5.140625" style="24" customWidth="1"/>
    <col min="4398" max="4398" width="1.7109375" style="24" customWidth="1"/>
    <col min="4399" max="4399" width="5.28515625" style="24" customWidth="1"/>
    <col min="4400" max="4401" width="5.140625" style="24" customWidth="1"/>
    <col min="4402" max="4402" width="1.7109375" style="24" customWidth="1"/>
    <col min="4403" max="4403" width="5.42578125" style="24" customWidth="1"/>
    <col min="4404" max="4405" width="5" style="24" customWidth="1"/>
    <col min="4406" max="4406" width="1.7109375" style="24" customWidth="1"/>
    <col min="4407" max="4408" width="5.42578125" style="24" customWidth="1"/>
    <col min="4409" max="4409" width="5.28515625" style="24" customWidth="1"/>
    <col min="4410" max="4608" width="9.85546875" style="24"/>
    <col min="4609" max="4609" width="12.85546875" style="24" customWidth="1"/>
    <col min="4610" max="4610" width="6.42578125" style="24" bestFit="1" customWidth="1"/>
    <col min="4611" max="4612" width="6.28515625" style="24" bestFit="1" customWidth="1"/>
    <col min="4613" max="4613" width="1.42578125" style="24" customWidth="1"/>
    <col min="4614" max="4614" width="6.42578125" style="24" customWidth="1"/>
    <col min="4615" max="4615" width="5" style="24" customWidth="1"/>
    <col min="4616" max="4616" width="4.85546875" style="24" customWidth="1"/>
    <col min="4617" max="4617" width="1.42578125" style="24" customWidth="1"/>
    <col min="4618" max="4620" width="5.5703125" style="24" bestFit="1" customWidth="1"/>
    <col min="4621" max="4621" width="1.42578125" style="24" customWidth="1"/>
    <col min="4622" max="4622" width="5.5703125" style="24" customWidth="1"/>
    <col min="4623" max="4623" width="4.85546875" style="24" customWidth="1"/>
    <col min="4624" max="4624" width="5.42578125" style="24" bestFit="1" customWidth="1"/>
    <col min="4625" max="4625" width="1.42578125" style="24" customWidth="1"/>
    <col min="4626" max="4626" width="5.5703125" style="24" bestFit="1" customWidth="1"/>
    <col min="4627" max="4627" width="5" style="24" customWidth="1"/>
    <col min="4628" max="4628" width="5.5703125" style="24" bestFit="1" customWidth="1"/>
    <col min="4629" max="4629" width="1.42578125" style="24" customWidth="1"/>
    <col min="4630" max="4630" width="5" style="24" customWidth="1"/>
    <col min="4631" max="4631" width="4.85546875" style="24" customWidth="1"/>
    <col min="4632" max="4632" width="4.7109375" style="24" customWidth="1"/>
    <col min="4633" max="4633" width="1.42578125" style="24" customWidth="1"/>
    <col min="4634" max="4634" width="5.140625" style="24" bestFit="1" customWidth="1"/>
    <col min="4635" max="4635" width="3.7109375" style="24" customWidth="1"/>
    <col min="4636" max="4636" width="4.5703125" style="24" customWidth="1"/>
    <col min="4637" max="4637" width="9.85546875" style="24" customWidth="1"/>
    <col min="4638" max="4638" width="11.42578125" style="24" customWidth="1"/>
    <col min="4639" max="4641" width="6" style="24" customWidth="1"/>
    <col min="4642" max="4642" width="1.7109375" style="24" customWidth="1"/>
    <col min="4643" max="4643" width="5.85546875" style="24" customWidth="1"/>
    <col min="4644" max="4645" width="5" style="24" customWidth="1"/>
    <col min="4646" max="4646" width="1.7109375" style="24" customWidth="1"/>
    <col min="4647" max="4647" width="5.42578125" style="24" customWidth="1"/>
    <col min="4648" max="4649" width="5" style="24" customWidth="1"/>
    <col min="4650" max="4650" width="1.7109375" style="24" customWidth="1"/>
    <col min="4651" max="4653" width="5.140625" style="24" customWidth="1"/>
    <col min="4654" max="4654" width="1.7109375" style="24" customWidth="1"/>
    <col min="4655" max="4655" width="5.28515625" style="24" customWidth="1"/>
    <col min="4656" max="4657" width="5.140625" style="24" customWidth="1"/>
    <col min="4658" max="4658" width="1.7109375" style="24" customWidth="1"/>
    <col min="4659" max="4659" width="5.42578125" style="24" customWidth="1"/>
    <col min="4660" max="4661" width="5" style="24" customWidth="1"/>
    <col min="4662" max="4662" width="1.7109375" style="24" customWidth="1"/>
    <col min="4663" max="4664" width="5.42578125" style="24" customWidth="1"/>
    <col min="4665" max="4665" width="5.28515625" style="24" customWidth="1"/>
    <col min="4666" max="4864" width="9.85546875" style="24"/>
    <col min="4865" max="4865" width="12.85546875" style="24" customWidth="1"/>
    <col min="4866" max="4866" width="6.42578125" style="24" bestFit="1" customWidth="1"/>
    <col min="4867" max="4868" width="6.28515625" style="24" bestFit="1" customWidth="1"/>
    <col min="4869" max="4869" width="1.42578125" style="24" customWidth="1"/>
    <col min="4870" max="4870" width="6.42578125" style="24" customWidth="1"/>
    <col min="4871" max="4871" width="5" style="24" customWidth="1"/>
    <col min="4872" max="4872" width="4.85546875" style="24" customWidth="1"/>
    <col min="4873" max="4873" width="1.42578125" style="24" customWidth="1"/>
    <col min="4874" max="4876" width="5.5703125" style="24" bestFit="1" customWidth="1"/>
    <col min="4877" max="4877" width="1.42578125" style="24" customWidth="1"/>
    <col min="4878" max="4878" width="5.5703125" style="24" customWidth="1"/>
    <col min="4879" max="4879" width="4.85546875" style="24" customWidth="1"/>
    <col min="4880" max="4880" width="5.42578125" style="24" bestFit="1" customWidth="1"/>
    <col min="4881" max="4881" width="1.42578125" style="24" customWidth="1"/>
    <col min="4882" max="4882" width="5.5703125" style="24" bestFit="1" customWidth="1"/>
    <col min="4883" max="4883" width="5" style="24" customWidth="1"/>
    <col min="4884" max="4884" width="5.5703125" style="24" bestFit="1" customWidth="1"/>
    <col min="4885" max="4885" width="1.42578125" style="24" customWidth="1"/>
    <col min="4886" max="4886" width="5" style="24" customWidth="1"/>
    <col min="4887" max="4887" width="4.85546875" style="24" customWidth="1"/>
    <col min="4888" max="4888" width="4.7109375" style="24" customWidth="1"/>
    <col min="4889" max="4889" width="1.42578125" style="24" customWidth="1"/>
    <col min="4890" max="4890" width="5.140625" style="24" bestFit="1" customWidth="1"/>
    <col min="4891" max="4891" width="3.7109375" style="24" customWidth="1"/>
    <col min="4892" max="4892" width="4.5703125" style="24" customWidth="1"/>
    <col min="4893" max="4893" width="9.85546875" style="24" customWidth="1"/>
    <col min="4894" max="4894" width="11.42578125" style="24" customWidth="1"/>
    <col min="4895" max="4897" width="6" style="24" customWidth="1"/>
    <col min="4898" max="4898" width="1.7109375" style="24" customWidth="1"/>
    <col min="4899" max="4899" width="5.85546875" style="24" customWidth="1"/>
    <col min="4900" max="4901" width="5" style="24" customWidth="1"/>
    <col min="4902" max="4902" width="1.7109375" style="24" customWidth="1"/>
    <col min="4903" max="4903" width="5.42578125" style="24" customWidth="1"/>
    <col min="4904" max="4905" width="5" style="24" customWidth="1"/>
    <col min="4906" max="4906" width="1.7109375" style="24" customWidth="1"/>
    <col min="4907" max="4909" width="5.140625" style="24" customWidth="1"/>
    <col min="4910" max="4910" width="1.7109375" style="24" customWidth="1"/>
    <col min="4911" max="4911" width="5.28515625" style="24" customWidth="1"/>
    <col min="4912" max="4913" width="5.140625" style="24" customWidth="1"/>
    <col min="4914" max="4914" width="1.7109375" style="24" customWidth="1"/>
    <col min="4915" max="4915" width="5.42578125" style="24" customWidth="1"/>
    <col min="4916" max="4917" width="5" style="24" customWidth="1"/>
    <col min="4918" max="4918" width="1.7109375" style="24" customWidth="1"/>
    <col min="4919" max="4920" width="5.42578125" style="24" customWidth="1"/>
    <col min="4921" max="4921" width="5.28515625" style="24" customWidth="1"/>
    <col min="4922" max="5120" width="9.85546875" style="24"/>
    <col min="5121" max="5121" width="12.85546875" style="24" customWidth="1"/>
    <col min="5122" max="5122" width="6.42578125" style="24" bestFit="1" customWidth="1"/>
    <col min="5123" max="5124" width="6.28515625" style="24" bestFit="1" customWidth="1"/>
    <col min="5125" max="5125" width="1.42578125" style="24" customWidth="1"/>
    <col min="5126" max="5126" width="6.42578125" style="24" customWidth="1"/>
    <col min="5127" max="5127" width="5" style="24" customWidth="1"/>
    <col min="5128" max="5128" width="4.85546875" style="24" customWidth="1"/>
    <col min="5129" max="5129" width="1.42578125" style="24" customWidth="1"/>
    <col min="5130" max="5132" width="5.5703125" style="24" bestFit="1" customWidth="1"/>
    <col min="5133" max="5133" width="1.42578125" style="24" customWidth="1"/>
    <col min="5134" max="5134" width="5.5703125" style="24" customWidth="1"/>
    <col min="5135" max="5135" width="4.85546875" style="24" customWidth="1"/>
    <col min="5136" max="5136" width="5.42578125" style="24" bestFit="1" customWidth="1"/>
    <col min="5137" max="5137" width="1.42578125" style="24" customWidth="1"/>
    <col min="5138" max="5138" width="5.5703125" style="24" bestFit="1" customWidth="1"/>
    <col min="5139" max="5139" width="5" style="24" customWidth="1"/>
    <col min="5140" max="5140" width="5.5703125" style="24" bestFit="1" customWidth="1"/>
    <col min="5141" max="5141" width="1.42578125" style="24" customWidth="1"/>
    <col min="5142" max="5142" width="5" style="24" customWidth="1"/>
    <col min="5143" max="5143" width="4.85546875" style="24" customWidth="1"/>
    <col min="5144" max="5144" width="4.7109375" style="24" customWidth="1"/>
    <col min="5145" max="5145" width="1.42578125" style="24" customWidth="1"/>
    <col min="5146" max="5146" width="5.140625" style="24" bestFit="1" customWidth="1"/>
    <col min="5147" max="5147" width="3.7109375" style="24" customWidth="1"/>
    <col min="5148" max="5148" width="4.5703125" style="24" customWidth="1"/>
    <col min="5149" max="5149" width="9.85546875" style="24" customWidth="1"/>
    <col min="5150" max="5150" width="11.42578125" style="24" customWidth="1"/>
    <col min="5151" max="5153" width="6" style="24" customWidth="1"/>
    <col min="5154" max="5154" width="1.7109375" style="24" customWidth="1"/>
    <col min="5155" max="5155" width="5.85546875" style="24" customWidth="1"/>
    <col min="5156" max="5157" width="5" style="24" customWidth="1"/>
    <col min="5158" max="5158" width="1.7109375" style="24" customWidth="1"/>
    <col min="5159" max="5159" width="5.42578125" style="24" customWidth="1"/>
    <col min="5160" max="5161" width="5" style="24" customWidth="1"/>
    <col min="5162" max="5162" width="1.7109375" style="24" customWidth="1"/>
    <col min="5163" max="5165" width="5.140625" style="24" customWidth="1"/>
    <col min="5166" max="5166" width="1.7109375" style="24" customWidth="1"/>
    <col min="5167" max="5167" width="5.28515625" style="24" customWidth="1"/>
    <col min="5168" max="5169" width="5.140625" style="24" customWidth="1"/>
    <col min="5170" max="5170" width="1.7109375" style="24" customWidth="1"/>
    <col min="5171" max="5171" width="5.42578125" style="24" customWidth="1"/>
    <col min="5172" max="5173" width="5" style="24" customWidth="1"/>
    <col min="5174" max="5174" width="1.7109375" style="24" customWidth="1"/>
    <col min="5175" max="5176" width="5.42578125" style="24" customWidth="1"/>
    <col min="5177" max="5177" width="5.28515625" style="24" customWidth="1"/>
    <col min="5178" max="5376" width="9.85546875" style="24"/>
    <col min="5377" max="5377" width="12.85546875" style="24" customWidth="1"/>
    <col min="5378" max="5378" width="6.42578125" style="24" bestFit="1" customWidth="1"/>
    <col min="5379" max="5380" width="6.28515625" style="24" bestFit="1" customWidth="1"/>
    <col min="5381" max="5381" width="1.42578125" style="24" customWidth="1"/>
    <col min="5382" max="5382" width="6.42578125" style="24" customWidth="1"/>
    <col min="5383" max="5383" width="5" style="24" customWidth="1"/>
    <col min="5384" max="5384" width="4.85546875" style="24" customWidth="1"/>
    <col min="5385" max="5385" width="1.42578125" style="24" customWidth="1"/>
    <col min="5386" max="5388" width="5.5703125" style="24" bestFit="1" customWidth="1"/>
    <col min="5389" max="5389" width="1.42578125" style="24" customWidth="1"/>
    <col min="5390" max="5390" width="5.5703125" style="24" customWidth="1"/>
    <col min="5391" max="5391" width="4.85546875" style="24" customWidth="1"/>
    <col min="5392" max="5392" width="5.42578125" style="24" bestFit="1" customWidth="1"/>
    <col min="5393" max="5393" width="1.42578125" style="24" customWidth="1"/>
    <col min="5394" max="5394" width="5.5703125" style="24" bestFit="1" customWidth="1"/>
    <col min="5395" max="5395" width="5" style="24" customWidth="1"/>
    <col min="5396" max="5396" width="5.5703125" style="24" bestFit="1" customWidth="1"/>
    <col min="5397" max="5397" width="1.42578125" style="24" customWidth="1"/>
    <col min="5398" max="5398" width="5" style="24" customWidth="1"/>
    <col min="5399" max="5399" width="4.85546875" style="24" customWidth="1"/>
    <col min="5400" max="5400" width="4.7109375" style="24" customWidth="1"/>
    <col min="5401" max="5401" width="1.42578125" style="24" customWidth="1"/>
    <col min="5402" max="5402" width="5.140625" style="24" bestFit="1" customWidth="1"/>
    <col min="5403" max="5403" width="3.7109375" style="24" customWidth="1"/>
    <col min="5404" max="5404" width="4.5703125" style="24" customWidth="1"/>
    <col min="5405" max="5405" width="9.85546875" style="24" customWidth="1"/>
    <col min="5406" max="5406" width="11.42578125" style="24" customWidth="1"/>
    <col min="5407" max="5409" width="6" style="24" customWidth="1"/>
    <col min="5410" max="5410" width="1.7109375" style="24" customWidth="1"/>
    <col min="5411" max="5411" width="5.85546875" style="24" customWidth="1"/>
    <col min="5412" max="5413" width="5" style="24" customWidth="1"/>
    <col min="5414" max="5414" width="1.7109375" style="24" customWidth="1"/>
    <col min="5415" max="5415" width="5.42578125" style="24" customWidth="1"/>
    <col min="5416" max="5417" width="5" style="24" customWidth="1"/>
    <col min="5418" max="5418" width="1.7109375" style="24" customWidth="1"/>
    <col min="5419" max="5421" width="5.140625" style="24" customWidth="1"/>
    <col min="5422" max="5422" width="1.7109375" style="24" customWidth="1"/>
    <col min="5423" max="5423" width="5.28515625" style="24" customWidth="1"/>
    <col min="5424" max="5425" width="5.140625" style="24" customWidth="1"/>
    <col min="5426" max="5426" width="1.7109375" style="24" customWidth="1"/>
    <col min="5427" max="5427" width="5.42578125" style="24" customWidth="1"/>
    <col min="5428" max="5429" width="5" style="24" customWidth="1"/>
    <col min="5430" max="5430" width="1.7109375" style="24" customWidth="1"/>
    <col min="5431" max="5432" width="5.42578125" style="24" customWidth="1"/>
    <col min="5433" max="5433" width="5.28515625" style="24" customWidth="1"/>
    <col min="5434" max="5632" width="9.85546875" style="24"/>
    <col min="5633" max="5633" width="12.85546875" style="24" customWidth="1"/>
    <col min="5634" max="5634" width="6.42578125" style="24" bestFit="1" customWidth="1"/>
    <col min="5635" max="5636" width="6.28515625" style="24" bestFit="1" customWidth="1"/>
    <col min="5637" max="5637" width="1.42578125" style="24" customWidth="1"/>
    <col min="5638" max="5638" width="6.42578125" style="24" customWidth="1"/>
    <col min="5639" max="5639" width="5" style="24" customWidth="1"/>
    <col min="5640" max="5640" width="4.85546875" style="24" customWidth="1"/>
    <col min="5641" max="5641" width="1.42578125" style="24" customWidth="1"/>
    <col min="5642" max="5644" width="5.5703125" style="24" bestFit="1" customWidth="1"/>
    <col min="5645" max="5645" width="1.42578125" style="24" customWidth="1"/>
    <col min="5646" max="5646" width="5.5703125" style="24" customWidth="1"/>
    <col min="5647" max="5647" width="4.85546875" style="24" customWidth="1"/>
    <col min="5648" max="5648" width="5.42578125" style="24" bestFit="1" customWidth="1"/>
    <col min="5649" max="5649" width="1.42578125" style="24" customWidth="1"/>
    <col min="5650" max="5650" width="5.5703125" style="24" bestFit="1" customWidth="1"/>
    <col min="5651" max="5651" width="5" style="24" customWidth="1"/>
    <col min="5652" max="5652" width="5.5703125" style="24" bestFit="1" customWidth="1"/>
    <col min="5653" max="5653" width="1.42578125" style="24" customWidth="1"/>
    <col min="5654" max="5654" width="5" style="24" customWidth="1"/>
    <col min="5655" max="5655" width="4.85546875" style="24" customWidth="1"/>
    <col min="5656" max="5656" width="4.7109375" style="24" customWidth="1"/>
    <col min="5657" max="5657" width="1.42578125" style="24" customWidth="1"/>
    <col min="5658" max="5658" width="5.140625" style="24" bestFit="1" customWidth="1"/>
    <col min="5659" max="5659" width="3.7109375" style="24" customWidth="1"/>
    <col min="5660" max="5660" width="4.5703125" style="24" customWidth="1"/>
    <col min="5661" max="5661" width="9.85546875" style="24" customWidth="1"/>
    <col min="5662" max="5662" width="11.42578125" style="24" customWidth="1"/>
    <col min="5663" max="5665" width="6" style="24" customWidth="1"/>
    <col min="5666" max="5666" width="1.7109375" style="24" customWidth="1"/>
    <col min="5667" max="5667" width="5.85546875" style="24" customWidth="1"/>
    <col min="5668" max="5669" width="5" style="24" customWidth="1"/>
    <col min="5670" max="5670" width="1.7109375" style="24" customWidth="1"/>
    <col min="5671" max="5671" width="5.42578125" style="24" customWidth="1"/>
    <col min="5672" max="5673" width="5" style="24" customWidth="1"/>
    <col min="5674" max="5674" width="1.7109375" style="24" customWidth="1"/>
    <col min="5675" max="5677" width="5.140625" style="24" customWidth="1"/>
    <col min="5678" max="5678" width="1.7109375" style="24" customWidth="1"/>
    <col min="5679" max="5679" width="5.28515625" style="24" customWidth="1"/>
    <col min="5680" max="5681" width="5.140625" style="24" customWidth="1"/>
    <col min="5682" max="5682" width="1.7109375" style="24" customWidth="1"/>
    <col min="5683" max="5683" width="5.42578125" style="24" customWidth="1"/>
    <col min="5684" max="5685" width="5" style="24" customWidth="1"/>
    <col min="5686" max="5686" width="1.7109375" style="24" customWidth="1"/>
    <col min="5687" max="5688" width="5.42578125" style="24" customWidth="1"/>
    <col min="5689" max="5689" width="5.28515625" style="24" customWidth="1"/>
    <col min="5690" max="5888" width="9.85546875" style="24"/>
    <col min="5889" max="5889" width="12.85546875" style="24" customWidth="1"/>
    <col min="5890" max="5890" width="6.42578125" style="24" bestFit="1" customWidth="1"/>
    <col min="5891" max="5892" width="6.28515625" style="24" bestFit="1" customWidth="1"/>
    <col min="5893" max="5893" width="1.42578125" style="24" customWidth="1"/>
    <col min="5894" max="5894" width="6.42578125" style="24" customWidth="1"/>
    <col min="5895" max="5895" width="5" style="24" customWidth="1"/>
    <col min="5896" max="5896" width="4.85546875" style="24" customWidth="1"/>
    <col min="5897" max="5897" width="1.42578125" style="24" customWidth="1"/>
    <col min="5898" max="5900" width="5.5703125" style="24" bestFit="1" customWidth="1"/>
    <col min="5901" max="5901" width="1.42578125" style="24" customWidth="1"/>
    <col min="5902" max="5902" width="5.5703125" style="24" customWidth="1"/>
    <col min="5903" max="5903" width="4.85546875" style="24" customWidth="1"/>
    <col min="5904" max="5904" width="5.42578125" style="24" bestFit="1" customWidth="1"/>
    <col min="5905" max="5905" width="1.42578125" style="24" customWidth="1"/>
    <col min="5906" max="5906" width="5.5703125" style="24" bestFit="1" customWidth="1"/>
    <col min="5907" max="5907" width="5" style="24" customWidth="1"/>
    <col min="5908" max="5908" width="5.5703125" style="24" bestFit="1" customWidth="1"/>
    <col min="5909" max="5909" width="1.42578125" style="24" customWidth="1"/>
    <col min="5910" max="5910" width="5" style="24" customWidth="1"/>
    <col min="5911" max="5911" width="4.85546875" style="24" customWidth="1"/>
    <col min="5912" max="5912" width="4.7109375" style="24" customWidth="1"/>
    <col min="5913" max="5913" width="1.42578125" style="24" customWidth="1"/>
    <col min="5914" max="5914" width="5.140625" style="24" bestFit="1" customWidth="1"/>
    <col min="5915" max="5915" width="3.7109375" style="24" customWidth="1"/>
    <col min="5916" max="5916" width="4.5703125" style="24" customWidth="1"/>
    <col min="5917" max="5917" width="9.85546875" style="24" customWidth="1"/>
    <col min="5918" max="5918" width="11.42578125" style="24" customWidth="1"/>
    <col min="5919" max="5921" width="6" style="24" customWidth="1"/>
    <col min="5922" max="5922" width="1.7109375" style="24" customWidth="1"/>
    <col min="5923" max="5923" width="5.85546875" style="24" customWidth="1"/>
    <col min="5924" max="5925" width="5" style="24" customWidth="1"/>
    <col min="5926" max="5926" width="1.7109375" style="24" customWidth="1"/>
    <col min="5927" max="5927" width="5.42578125" style="24" customWidth="1"/>
    <col min="5928" max="5929" width="5" style="24" customWidth="1"/>
    <col min="5930" max="5930" width="1.7109375" style="24" customWidth="1"/>
    <col min="5931" max="5933" width="5.140625" style="24" customWidth="1"/>
    <col min="5934" max="5934" width="1.7109375" style="24" customWidth="1"/>
    <col min="5935" max="5935" width="5.28515625" style="24" customWidth="1"/>
    <col min="5936" max="5937" width="5.140625" style="24" customWidth="1"/>
    <col min="5938" max="5938" width="1.7109375" style="24" customWidth="1"/>
    <col min="5939" max="5939" width="5.42578125" style="24" customWidth="1"/>
    <col min="5940" max="5941" width="5" style="24" customWidth="1"/>
    <col min="5942" max="5942" width="1.7109375" style="24" customWidth="1"/>
    <col min="5943" max="5944" width="5.42578125" style="24" customWidth="1"/>
    <col min="5945" max="5945" width="5.28515625" style="24" customWidth="1"/>
    <col min="5946" max="6144" width="9.85546875" style="24"/>
    <col min="6145" max="6145" width="12.85546875" style="24" customWidth="1"/>
    <col min="6146" max="6146" width="6.42578125" style="24" bestFit="1" customWidth="1"/>
    <col min="6147" max="6148" width="6.28515625" style="24" bestFit="1" customWidth="1"/>
    <col min="6149" max="6149" width="1.42578125" style="24" customWidth="1"/>
    <col min="6150" max="6150" width="6.42578125" style="24" customWidth="1"/>
    <col min="6151" max="6151" width="5" style="24" customWidth="1"/>
    <col min="6152" max="6152" width="4.85546875" style="24" customWidth="1"/>
    <col min="6153" max="6153" width="1.42578125" style="24" customWidth="1"/>
    <col min="6154" max="6156" width="5.5703125" style="24" bestFit="1" customWidth="1"/>
    <col min="6157" max="6157" width="1.42578125" style="24" customWidth="1"/>
    <col min="6158" max="6158" width="5.5703125" style="24" customWidth="1"/>
    <col min="6159" max="6159" width="4.85546875" style="24" customWidth="1"/>
    <col min="6160" max="6160" width="5.42578125" style="24" bestFit="1" customWidth="1"/>
    <col min="6161" max="6161" width="1.42578125" style="24" customWidth="1"/>
    <col min="6162" max="6162" width="5.5703125" style="24" bestFit="1" customWidth="1"/>
    <col min="6163" max="6163" width="5" style="24" customWidth="1"/>
    <col min="6164" max="6164" width="5.5703125" style="24" bestFit="1" customWidth="1"/>
    <col min="6165" max="6165" width="1.42578125" style="24" customWidth="1"/>
    <col min="6166" max="6166" width="5" style="24" customWidth="1"/>
    <col min="6167" max="6167" width="4.85546875" style="24" customWidth="1"/>
    <col min="6168" max="6168" width="4.7109375" style="24" customWidth="1"/>
    <col min="6169" max="6169" width="1.42578125" style="24" customWidth="1"/>
    <col min="6170" max="6170" width="5.140625" style="24" bestFit="1" customWidth="1"/>
    <col min="6171" max="6171" width="3.7109375" style="24" customWidth="1"/>
    <col min="6172" max="6172" width="4.5703125" style="24" customWidth="1"/>
    <col min="6173" max="6173" width="9.85546875" style="24" customWidth="1"/>
    <col min="6174" max="6174" width="11.42578125" style="24" customWidth="1"/>
    <col min="6175" max="6177" width="6" style="24" customWidth="1"/>
    <col min="6178" max="6178" width="1.7109375" style="24" customWidth="1"/>
    <col min="6179" max="6179" width="5.85546875" style="24" customWidth="1"/>
    <col min="6180" max="6181" width="5" style="24" customWidth="1"/>
    <col min="6182" max="6182" width="1.7109375" style="24" customWidth="1"/>
    <col min="6183" max="6183" width="5.42578125" style="24" customWidth="1"/>
    <col min="6184" max="6185" width="5" style="24" customWidth="1"/>
    <col min="6186" max="6186" width="1.7109375" style="24" customWidth="1"/>
    <col min="6187" max="6189" width="5.140625" style="24" customWidth="1"/>
    <col min="6190" max="6190" width="1.7109375" style="24" customWidth="1"/>
    <col min="6191" max="6191" width="5.28515625" style="24" customWidth="1"/>
    <col min="6192" max="6193" width="5.140625" style="24" customWidth="1"/>
    <col min="6194" max="6194" width="1.7109375" style="24" customWidth="1"/>
    <col min="6195" max="6195" width="5.42578125" style="24" customWidth="1"/>
    <col min="6196" max="6197" width="5" style="24" customWidth="1"/>
    <col min="6198" max="6198" width="1.7109375" style="24" customWidth="1"/>
    <col min="6199" max="6200" width="5.42578125" style="24" customWidth="1"/>
    <col min="6201" max="6201" width="5.28515625" style="24" customWidth="1"/>
    <col min="6202" max="6400" width="9.85546875" style="24"/>
    <col min="6401" max="6401" width="12.85546875" style="24" customWidth="1"/>
    <col min="6402" max="6402" width="6.42578125" style="24" bestFit="1" customWidth="1"/>
    <col min="6403" max="6404" width="6.28515625" style="24" bestFit="1" customWidth="1"/>
    <col min="6405" max="6405" width="1.42578125" style="24" customWidth="1"/>
    <col min="6406" max="6406" width="6.42578125" style="24" customWidth="1"/>
    <col min="6407" max="6407" width="5" style="24" customWidth="1"/>
    <col min="6408" max="6408" width="4.85546875" style="24" customWidth="1"/>
    <col min="6409" max="6409" width="1.42578125" style="24" customWidth="1"/>
    <col min="6410" max="6412" width="5.5703125" style="24" bestFit="1" customWidth="1"/>
    <col min="6413" max="6413" width="1.42578125" style="24" customWidth="1"/>
    <col min="6414" max="6414" width="5.5703125" style="24" customWidth="1"/>
    <col min="6415" max="6415" width="4.85546875" style="24" customWidth="1"/>
    <col min="6416" max="6416" width="5.42578125" style="24" bestFit="1" customWidth="1"/>
    <col min="6417" max="6417" width="1.42578125" style="24" customWidth="1"/>
    <col min="6418" max="6418" width="5.5703125" style="24" bestFit="1" customWidth="1"/>
    <col min="6419" max="6419" width="5" style="24" customWidth="1"/>
    <col min="6420" max="6420" width="5.5703125" style="24" bestFit="1" customWidth="1"/>
    <col min="6421" max="6421" width="1.42578125" style="24" customWidth="1"/>
    <col min="6422" max="6422" width="5" style="24" customWidth="1"/>
    <col min="6423" max="6423" width="4.85546875" style="24" customWidth="1"/>
    <col min="6424" max="6424" width="4.7109375" style="24" customWidth="1"/>
    <col min="6425" max="6425" width="1.42578125" style="24" customWidth="1"/>
    <col min="6426" max="6426" width="5.140625" style="24" bestFit="1" customWidth="1"/>
    <col min="6427" max="6427" width="3.7109375" style="24" customWidth="1"/>
    <col min="6428" max="6428" width="4.5703125" style="24" customWidth="1"/>
    <col min="6429" max="6429" width="9.85546875" style="24" customWidth="1"/>
    <col min="6430" max="6430" width="11.42578125" style="24" customWidth="1"/>
    <col min="6431" max="6433" width="6" style="24" customWidth="1"/>
    <col min="6434" max="6434" width="1.7109375" style="24" customWidth="1"/>
    <col min="6435" max="6435" width="5.85546875" style="24" customWidth="1"/>
    <col min="6436" max="6437" width="5" style="24" customWidth="1"/>
    <col min="6438" max="6438" width="1.7109375" style="24" customWidth="1"/>
    <col min="6439" max="6439" width="5.42578125" style="24" customWidth="1"/>
    <col min="6440" max="6441" width="5" style="24" customWidth="1"/>
    <col min="6442" max="6442" width="1.7109375" style="24" customWidth="1"/>
    <col min="6443" max="6445" width="5.140625" style="24" customWidth="1"/>
    <col min="6446" max="6446" width="1.7109375" style="24" customWidth="1"/>
    <col min="6447" max="6447" width="5.28515625" style="24" customWidth="1"/>
    <col min="6448" max="6449" width="5.140625" style="24" customWidth="1"/>
    <col min="6450" max="6450" width="1.7109375" style="24" customWidth="1"/>
    <col min="6451" max="6451" width="5.42578125" style="24" customWidth="1"/>
    <col min="6452" max="6453" width="5" style="24" customWidth="1"/>
    <col min="6454" max="6454" width="1.7109375" style="24" customWidth="1"/>
    <col min="6455" max="6456" width="5.42578125" style="24" customWidth="1"/>
    <col min="6457" max="6457" width="5.28515625" style="24" customWidth="1"/>
    <col min="6458" max="6656" width="9.85546875" style="24"/>
    <col min="6657" max="6657" width="12.85546875" style="24" customWidth="1"/>
    <col min="6658" max="6658" width="6.42578125" style="24" bestFit="1" customWidth="1"/>
    <col min="6659" max="6660" width="6.28515625" style="24" bestFit="1" customWidth="1"/>
    <col min="6661" max="6661" width="1.42578125" style="24" customWidth="1"/>
    <col min="6662" max="6662" width="6.42578125" style="24" customWidth="1"/>
    <col min="6663" max="6663" width="5" style="24" customWidth="1"/>
    <col min="6664" max="6664" width="4.85546875" style="24" customWidth="1"/>
    <col min="6665" max="6665" width="1.42578125" style="24" customWidth="1"/>
    <col min="6666" max="6668" width="5.5703125" style="24" bestFit="1" customWidth="1"/>
    <col min="6669" max="6669" width="1.42578125" style="24" customWidth="1"/>
    <col min="6670" max="6670" width="5.5703125" style="24" customWidth="1"/>
    <col min="6671" max="6671" width="4.85546875" style="24" customWidth="1"/>
    <col min="6672" max="6672" width="5.42578125" style="24" bestFit="1" customWidth="1"/>
    <col min="6673" max="6673" width="1.42578125" style="24" customWidth="1"/>
    <col min="6674" max="6674" width="5.5703125" style="24" bestFit="1" customWidth="1"/>
    <col min="6675" max="6675" width="5" style="24" customWidth="1"/>
    <col min="6676" max="6676" width="5.5703125" style="24" bestFit="1" customWidth="1"/>
    <col min="6677" max="6677" width="1.42578125" style="24" customWidth="1"/>
    <col min="6678" max="6678" width="5" style="24" customWidth="1"/>
    <col min="6679" max="6679" width="4.85546875" style="24" customWidth="1"/>
    <col min="6680" max="6680" width="4.7109375" style="24" customWidth="1"/>
    <col min="6681" max="6681" width="1.42578125" style="24" customWidth="1"/>
    <col min="6682" max="6682" width="5.140625" style="24" bestFit="1" customWidth="1"/>
    <col min="6683" max="6683" width="3.7109375" style="24" customWidth="1"/>
    <col min="6684" max="6684" width="4.5703125" style="24" customWidth="1"/>
    <col min="6685" max="6685" width="9.85546875" style="24" customWidth="1"/>
    <col min="6686" max="6686" width="11.42578125" style="24" customWidth="1"/>
    <col min="6687" max="6689" width="6" style="24" customWidth="1"/>
    <col min="6690" max="6690" width="1.7109375" style="24" customWidth="1"/>
    <col min="6691" max="6691" width="5.85546875" style="24" customWidth="1"/>
    <col min="6692" max="6693" width="5" style="24" customWidth="1"/>
    <col min="6694" max="6694" width="1.7109375" style="24" customWidth="1"/>
    <col min="6695" max="6695" width="5.42578125" style="24" customWidth="1"/>
    <col min="6696" max="6697" width="5" style="24" customWidth="1"/>
    <col min="6698" max="6698" width="1.7109375" style="24" customWidth="1"/>
    <col min="6699" max="6701" width="5.140625" style="24" customWidth="1"/>
    <col min="6702" max="6702" width="1.7109375" style="24" customWidth="1"/>
    <col min="6703" max="6703" width="5.28515625" style="24" customWidth="1"/>
    <col min="6704" max="6705" width="5.140625" style="24" customWidth="1"/>
    <col min="6706" max="6706" width="1.7109375" style="24" customWidth="1"/>
    <col min="6707" max="6707" width="5.42578125" style="24" customWidth="1"/>
    <col min="6708" max="6709" width="5" style="24" customWidth="1"/>
    <col min="6710" max="6710" width="1.7109375" style="24" customWidth="1"/>
    <col min="6711" max="6712" width="5.42578125" style="24" customWidth="1"/>
    <col min="6713" max="6713" width="5.28515625" style="24" customWidth="1"/>
    <col min="6714" max="6912" width="9.85546875" style="24"/>
    <col min="6913" max="6913" width="12.85546875" style="24" customWidth="1"/>
    <col min="6914" max="6914" width="6.42578125" style="24" bestFit="1" customWidth="1"/>
    <col min="6915" max="6916" width="6.28515625" style="24" bestFit="1" customWidth="1"/>
    <col min="6917" max="6917" width="1.42578125" style="24" customWidth="1"/>
    <col min="6918" max="6918" width="6.42578125" style="24" customWidth="1"/>
    <col min="6919" max="6919" width="5" style="24" customWidth="1"/>
    <col min="6920" max="6920" width="4.85546875" style="24" customWidth="1"/>
    <col min="6921" max="6921" width="1.42578125" style="24" customWidth="1"/>
    <col min="6922" max="6924" width="5.5703125" style="24" bestFit="1" customWidth="1"/>
    <col min="6925" max="6925" width="1.42578125" style="24" customWidth="1"/>
    <col min="6926" max="6926" width="5.5703125" style="24" customWidth="1"/>
    <col min="6927" max="6927" width="4.85546875" style="24" customWidth="1"/>
    <col min="6928" max="6928" width="5.42578125" style="24" bestFit="1" customWidth="1"/>
    <col min="6929" max="6929" width="1.42578125" style="24" customWidth="1"/>
    <col min="6930" max="6930" width="5.5703125" style="24" bestFit="1" customWidth="1"/>
    <col min="6931" max="6931" width="5" style="24" customWidth="1"/>
    <col min="6932" max="6932" width="5.5703125" style="24" bestFit="1" customWidth="1"/>
    <col min="6933" max="6933" width="1.42578125" style="24" customWidth="1"/>
    <col min="6934" max="6934" width="5" style="24" customWidth="1"/>
    <col min="6935" max="6935" width="4.85546875" style="24" customWidth="1"/>
    <col min="6936" max="6936" width="4.7109375" style="24" customWidth="1"/>
    <col min="6937" max="6937" width="1.42578125" style="24" customWidth="1"/>
    <col min="6938" max="6938" width="5.140625" style="24" bestFit="1" customWidth="1"/>
    <col min="6939" max="6939" width="3.7109375" style="24" customWidth="1"/>
    <col min="6940" max="6940" width="4.5703125" style="24" customWidth="1"/>
    <col min="6941" max="6941" width="9.85546875" style="24" customWidth="1"/>
    <col min="6942" max="6942" width="11.42578125" style="24" customWidth="1"/>
    <col min="6943" max="6945" width="6" style="24" customWidth="1"/>
    <col min="6946" max="6946" width="1.7109375" style="24" customWidth="1"/>
    <col min="6947" max="6947" width="5.85546875" style="24" customWidth="1"/>
    <col min="6948" max="6949" width="5" style="24" customWidth="1"/>
    <col min="6950" max="6950" width="1.7109375" style="24" customWidth="1"/>
    <col min="6951" max="6951" width="5.42578125" style="24" customWidth="1"/>
    <col min="6952" max="6953" width="5" style="24" customWidth="1"/>
    <col min="6954" max="6954" width="1.7109375" style="24" customWidth="1"/>
    <col min="6955" max="6957" width="5.140625" style="24" customWidth="1"/>
    <col min="6958" max="6958" width="1.7109375" style="24" customWidth="1"/>
    <col min="6959" max="6959" width="5.28515625" style="24" customWidth="1"/>
    <col min="6960" max="6961" width="5.140625" style="24" customWidth="1"/>
    <col min="6962" max="6962" width="1.7109375" style="24" customWidth="1"/>
    <col min="6963" max="6963" width="5.42578125" style="24" customWidth="1"/>
    <col min="6964" max="6965" width="5" style="24" customWidth="1"/>
    <col min="6966" max="6966" width="1.7109375" style="24" customWidth="1"/>
    <col min="6967" max="6968" width="5.42578125" style="24" customWidth="1"/>
    <col min="6969" max="6969" width="5.28515625" style="24" customWidth="1"/>
    <col min="6970" max="7168" width="9.85546875" style="24"/>
    <col min="7169" max="7169" width="12.85546875" style="24" customWidth="1"/>
    <col min="7170" max="7170" width="6.42578125" style="24" bestFit="1" customWidth="1"/>
    <col min="7171" max="7172" width="6.28515625" style="24" bestFit="1" customWidth="1"/>
    <col min="7173" max="7173" width="1.42578125" style="24" customWidth="1"/>
    <col min="7174" max="7174" width="6.42578125" style="24" customWidth="1"/>
    <col min="7175" max="7175" width="5" style="24" customWidth="1"/>
    <col min="7176" max="7176" width="4.85546875" style="24" customWidth="1"/>
    <col min="7177" max="7177" width="1.42578125" style="24" customWidth="1"/>
    <col min="7178" max="7180" width="5.5703125" style="24" bestFit="1" customWidth="1"/>
    <col min="7181" max="7181" width="1.42578125" style="24" customWidth="1"/>
    <col min="7182" max="7182" width="5.5703125" style="24" customWidth="1"/>
    <col min="7183" max="7183" width="4.85546875" style="24" customWidth="1"/>
    <col min="7184" max="7184" width="5.42578125" style="24" bestFit="1" customWidth="1"/>
    <col min="7185" max="7185" width="1.42578125" style="24" customWidth="1"/>
    <col min="7186" max="7186" width="5.5703125" style="24" bestFit="1" customWidth="1"/>
    <col min="7187" max="7187" width="5" style="24" customWidth="1"/>
    <col min="7188" max="7188" width="5.5703125" style="24" bestFit="1" customWidth="1"/>
    <col min="7189" max="7189" width="1.42578125" style="24" customWidth="1"/>
    <col min="7190" max="7190" width="5" style="24" customWidth="1"/>
    <col min="7191" max="7191" width="4.85546875" style="24" customWidth="1"/>
    <col min="7192" max="7192" width="4.7109375" style="24" customWidth="1"/>
    <col min="7193" max="7193" width="1.42578125" style="24" customWidth="1"/>
    <col min="7194" max="7194" width="5.140625" style="24" bestFit="1" customWidth="1"/>
    <col min="7195" max="7195" width="3.7109375" style="24" customWidth="1"/>
    <col min="7196" max="7196" width="4.5703125" style="24" customWidth="1"/>
    <col min="7197" max="7197" width="9.85546875" style="24" customWidth="1"/>
    <col min="7198" max="7198" width="11.42578125" style="24" customWidth="1"/>
    <col min="7199" max="7201" width="6" style="24" customWidth="1"/>
    <col min="7202" max="7202" width="1.7109375" style="24" customWidth="1"/>
    <col min="7203" max="7203" width="5.85546875" style="24" customWidth="1"/>
    <col min="7204" max="7205" width="5" style="24" customWidth="1"/>
    <col min="7206" max="7206" width="1.7109375" style="24" customWidth="1"/>
    <col min="7207" max="7207" width="5.42578125" style="24" customWidth="1"/>
    <col min="7208" max="7209" width="5" style="24" customWidth="1"/>
    <col min="7210" max="7210" width="1.7109375" style="24" customWidth="1"/>
    <col min="7211" max="7213" width="5.140625" style="24" customWidth="1"/>
    <col min="7214" max="7214" width="1.7109375" style="24" customWidth="1"/>
    <col min="7215" max="7215" width="5.28515625" style="24" customWidth="1"/>
    <col min="7216" max="7217" width="5.140625" style="24" customWidth="1"/>
    <col min="7218" max="7218" width="1.7109375" style="24" customWidth="1"/>
    <col min="7219" max="7219" width="5.42578125" style="24" customWidth="1"/>
    <col min="7220" max="7221" width="5" style="24" customWidth="1"/>
    <col min="7222" max="7222" width="1.7109375" style="24" customWidth="1"/>
    <col min="7223" max="7224" width="5.42578125" style="24" customWidth="1"/>
    <col min="7225" max="7225" width="5.28515625" style="24" customWidth="1"/>
    <col min="7226" max="7424" width="9.85546875" style="24"/>
    <col min="7425" max="7425" width="12.85546875" style="24" customWidth="1"/>
    <col min="7426" max="7426" width="6.42578125" style="24" bestFit="1" customWidth="1"/>
    <col min="7427" max="7428" width="6.28515625" style="24" bestFit="1" customWidth="1"/>
    <col min="7429" max="7429" width="1.42578125" style="24" customWidth="1"/>
    <col min="7430" max="7430" width="6.42578125" style="24" customWidth="1"/>
    <col min="7431" max="7431" width="5" style="24" customWidth="1"/>
    <col min="7432" max="7432" width="4.85546875" style="24" customWidth="1"/>
    <col min="7433" max="7433" width="1.42578125" style="24" customWidth="1"/>
    <col min="7434" max="7436" width="5.5703125" style="24" bestFit="1" customWidth="1"/>
    <col min="7437" max="7437" width="1.42578125" style="24" customWidth="1"/>
    <col min="7438" max="7438" width="5.5703125" style="24" customWidth="1"/>
    <col min="7439" max="7439" width="4.85546875" style="24" customWidth="1"/>
    <col min="7440" max="7440" width="5.42578125" style="24" bestFit="1" customWidth="1"/>
    <col min="7441" max="7441" width="1.42578125" style="24" customWidth="1"/>
    <col min="7442" max="7442" width="5.5703125" style="24" bestFit="1" customWidth="1"/>
    <col min="7443" max="7443" width="5" style="24" customWidth="1"/>
    <col min="7444" max="7444" width="5.5703125" style="24" bestFit="1" customWidth="1"/>
    <col min="7445" max="7445" width="1.42578125" style="24" customWidth="1"/>
    <col min="7446" max="7446" width="5" style="24" customWidth="1"/>
    <col min="7447" max="7447" width="4.85546875" style="24" customWidth="1"/>
    <col min="7448" max="7448" width="4.7109375" style="24" customWidth="1"/>
    <col min="7449" max="7449" width="1.42578125" style="24" customWidth="1"/>
    <col min="7450" max="7450" width="5.140625" style="24" bestFit="1" customWidth="1"/>
    <col min="7451" max="7451" width="3.7109375" style="24" customWidth="1"/>
    <col min="7452" max="7452" width="4.5703125" style="24" customWidth="1"/>
    <col min="7453" max="7453" width="9.85546875" style="24" customWidth="1"/>
    <col min="7454" max="7454" width="11.42578125" style="24" customWidth="1"/>
    <col min="7455" max="7457" width="6" style="24" customWidth="1"/>
    <col min="7458" max="7458" width="1.7109375" style="24" customWidth="1"/>
    <col min="7459" max="7459" width="5.85546875" style="24" customWidth="1"/>
    <col min="7460" max="7461" width="5" style="24" customWidth="1"/>
    <col min="7462" max="7462" width="1.7109375" style="24" customWidth="1"/>
    <col min="7463" max="7463" width="5.42578125" style="24" customWidth="1"/>
    <col min="7464" max="7465" width="5" style="24" customWidth="1"/>
    <col min="7466" max="7466" width="1.7109375" style="24" customWidth="1"/>
    <col min="7467" max="7469" width="5.140625" style="24" customWidth="1"/>
    <col min="7470" max="7470" width="1.7109375" style="24" customWidth="1"/>
    <col min="7471" max="7471" width="5.28515625" style="24" customWidth="1"/>
    <col min="7472" max="7473" width="5.140625" style="24" customWidth="1"/>
    <col min="7474" max="7474" width="1.7109375" style="24" customWidth="1"/>
    <col min="7475" max="7475" width="5.42578125" style="24" customWidth="1"/>
    <col min="7476" max="7477" width="5" style="24" customWidth="1"/>
    <col min="7478" max="7478" width="1.7109375" style="24" customWidth="1"/>
    <col min="7479" max="7480" width="5.42578125" style="24" customWidth="1"/>
    <col min="7481" max="7481" width="5.28515625" style="24" customWidth="1"/>
    <col min="7482" max="7680" width="9.85546875" style="24"/>
    <col min="7681" max="7681" width="12.85546875" style="24" customWidth="1"/>
    <col min="7682" max="7682" width="6.42578125" style="24" bestFit="1" customWidth="1"/>
    <col min="7683" max="7684" width="6.28515625" style="24" bestFit="1" customWidth="1"/>
    <col min="7685" max="7685" width="1.42578125" style="24" customWidth="1"/>
    <col min="7686" max="7686" width="6.42578125" style="24" customWidth="1"/>
    <col min="7687" max="7687" width="5" style="24" customWidth="1"/>
    <col min="7688" max="7688" width="4.85546875" style="24" customWidth="1"/>
    <col min="7689" max="7689" width="1.42578125" style="24" customWidth="1"/>
    <col min="7690" max="7692" width="5.5703125" style="24" bestFit="1" customWidth="1"/>
    <col min="7693" max="7693" width="1.42578125" style="24" customWidth="1"/>
    <col min="7694" max="7694" width="5.5703125" style="24" customWidth="1"/>
    <col min="7695" max="7695" width="4.85546875" style="24" customWidth="1"/>
    <col min="7696" max="7696" width="5.42578125" style="24" bestFit="1" customWidth="1"/>
    <col min="7697" max="7697" width="1.42578125" style="24" customWidth="1"/>
    <col min="7698" max="7698" width="5.5703125" style="24" bestFit="1" customWidth="1"/>
    <col min="7699" max="7699" width="5" style="24" customWidth="1"/>
    <col min="7700" max="7700" width="5.5703125" style="24" bestFit="1" customWidth="1"/>
    <col min="7701" max="7701" width="1.42578125" style="24" customWidth="1"/>
    <col min="7702" max="7702" width="5" style="24" customWidth="1"/>
    <col min="7703" max="7703" width="4.85546875" style="24" customWidth="1"/>
    <col min="7704" max="7704" width="4.7109375" style="24" customWidth="1"/>
    <col min="7705" max="7705" width="1.42578125" style="24" customWidth="1"/>
    <col min="7706" max="7706" width="5.140625" style="24" bestFit="1" customWidth="1"/>
    <col min="7707" max="7707" width="3.7109375" style="24" customWidth="1"/>
    <col min="7708" max="7708" width="4.5703125" style="24" customWidth="1"/>
    <col min="7709" max="7709" width="9.85546875" style="24" customWidth="1"/>
    <col min="7710" max="7710" width="11.42578125" style="24" customWidth="1"/>
    <col min="7711" max="7713" width="6" style="24" customWidth="1"/>
    <col min="7714" max="7714" width="1.7109375" style="24" customWidth="1"/>
    <col min="7715" max="7715" width="5.85546875" style="24" customWidth="1"/>
    <col min="7716" max="7717" width="5" style="24" customWidth="1"/>
    <col min="7718" max="7718" width="1.7109375" style="24" customWidth="1"/>
    <col min="7719" max="7719" width="5.42578125" style="24" customWidth="1"/>
    <col min="7720" max="7721" width="5" style="24" customWidth="1"/>
    <col min="7722" max="7722" width="1.7109375" style="24" customWidth="1"/>
    <col min="7723" max="7725" width="5.140625" style="24" customWidth="1"/>
    <col min="7726" max="7726" width="1.7109375" style="24" customWidth="1"/>
    <col min="7727" max="7727" width="5.28515625" style="24" customWidth="1"/>
    <col min="7728" max="7729" width="5.140625" style="24" customWidth="1"/>
    <col min="7730" max="7730" width="1.7109375" style="24" customWidth="1"/>
    <col min="7731" max="7731" width="5.42578125" style="24" customWidth="1"/>
    <col min="7732" max="7733" width="5" style="24" customWidth="1"/>
    <col min="7734" max="7734" width="1.7109375" style="24" customWidth="1"/>
    <col min="7735" max="7736" width="5.42578125" style="24" customWidth="1"/>
    <col min="7737" max="7737" width="5.28515625" style="24" customWidth="1"/>
    <col min="7738" max="7936" width="9.85546875" style="24"/>
    <col min="7937" max="7937" width="12.85546875" style="24" customWidth="1"/>
    <col min="7938" max="7938" width="6.42578125" style="24" bestFit="1" customWidth="1"/>
    <col min="7939" max="7940" width="6.28515625" style="24" bestFit="1" customWidth="1"/>
    <col min="7941" max="7941" width="1.42578125" style="24" customWidth="1"/>
    <col min="7942" max="7942" width="6.42578125" style="24" customWidth="1"/>
    <col min="7943" max="7943" width="5" style="24" customWidth="1"/>
    <col min="7944" max="7944" width="4.85546875" style="24" customWidth="1"/>
    <col min="7945" max="7945" width="1.42578125" style="24" customWidth="1"/>
    <col min="7946" max="7948" width="5.5703125" style="24" bestFit="1" customWidth="1"/>
    <col min="7949" max="7949" width="1.42578125" style="24" customWidth="1"/>
    <col min="7950" max="7950" width="5.5703125" style="24" customWidth="1"/>
    <col min="7951" max="7951" width="4.85546875" style="24" customWidth="1"/>
    <col min="7952" max="7952" width="5.42578125" style="24" bestFit="1" customWidth="1"/>
    <col min="7953" max="7953" width="1.42578125" style="24" customWidth="1"/>
    <col min="7954" max="7954" width="5.5703125" style="24" bestFit="1" customWidth="1"/>
    <col min="7955" max="7955" width="5" style="24" customWidth="1"/>
    <col min="7956" max="7956" width="5.5703125" style="24" bestFit="1" customWidth="1"/>
    <col min="7957" max="7957" width="1.42578125" style="24" customWidth="1"/>
    <col min="7958" max="7958" width="5" style="24" customWidth="1"/>
    <col min="7959" max="7959" width="4.85546875" style="24" customWidth="1"/>
    <col min="7960" max="7960" width="4.7109375" style="24" customWidth="1"/>
    <col min="7961" max="7961" width="1.42578125" style="24" customWidth="1"/>
    <col min="7962" max="7962" width="5.140625" style="24" bestFit="1" customWidth="1"/>
    <col min="7963" max="7963" width="3.7109375" style="24" customWidth="1"/>
    <col min="7964" max="7964" width="4.5703125" style="24" customWidth="1"/>
    <col min="7965" max="7965" width="9.85546875" style="24" customWidth="1"/>
    <col min="7966" max="7966" width="11.42578125" style="24" customWidth="1"/>
    <col min="7967" max="7969" width="6" style="24" customWidth="1"/>
    <col min="7970" max="7970" width="1.7109375" style="24" customWidth="1"/>
    <col min="7971" max="7971" width="5.85546875" style="24" customWidth="1"/>
    <col min="7972" max="7973" width="5" style="24" customWidth="1"/>
    <col min="7974" max="7974" width="1.7109375" style="24" customWidth="1"/>
    <col min="7975" max="7975" width="5.42578125" style="24" customWidth="1"/>
    <col min="7976" max="7977" width="5" style="24" customWidth="1"/>
    <col min="7978" max="7978" width="1.7109375" style="24" customWidth="1"/>
    <col min="7979" max="7981" width="5.140625" style="24" customWidth="1"/>
    <col min="7982" max="7982" width="1.7109375" style="24" customWidth="1"/>
    <col min="7983" max="7983" width="5.28515625" style="24" customWidth="1"/>
    <col min="7984" max="7985" width="5.140625" style="24" customWidth="1"/>
    <col min="7986" max="7986" width="1.7109375" style="24" customWidth="1"/>
    <col min="7987" max="7987" width="5.42578125" style="24" customWidth="1"/>
    <col min="7988" max="7989" width="5" style="24" customWidth="1"/>
    <col min="7990" max="7990" width="1.7109375" style="24" customWidth="1"/>
    <col min="7991" max="7992" width="5.42578125" style="24" customWidth="1"/>
    <col min="7993" max="7993" width="5.28515625" style="24" customWidth="1"/>
    <col min="7994" max="8192" width="9.85546875" style="24"/>
    <col min="8193" max="8193" width="12.85546875" style="24" customWidth="1"/>
    <col min="8194" max="8194" width="6.42578125" style="24" bestFit="1" customWidth="1"/>
    <col min="8195" max="8196" width="6.28515625" style="24" bestFit="1" customWidth="1"/>
    <col min="8197" max="8197" width="1.42578125" style="24" customWidth="1"/>
    <col min="8198" max="8198" width="6.42578125" style="24" customWidth="1"/>
    <col min="8199" max="8199" width="5" style="24" customWidth="1"/>
    <col min="8200" max="8200" width="4.85546875" style="24" customWidth="1"/>
    <col min="8201" max="8201" width="1.42578125" style="24" customWidth="1"/>
    <col min="8202" max="8204" width="5.5703125" style="24" bestFit="1" customWidth="1"/>
    <col min="8205" max="8205" width="1.42578125" style="24" customWidth="1"/>
    <col min="8206" max="8206" width="5.5703125" style="24" customWidth="1"/>
    <col min="8207" max="8207" width="4.85546875" style="24" customWidth="1"/>
    <col min="8208" max="8208" width="5.42578125" style="24" bestFit="1" customWidth="1"/>
    <col min="8209" max="8209" width="1.42578125" style="24" customWidth="1"/>
    <col min="8210" max="8210" width="5.5703125" style="24" bestFit="1" customWidth="1"/>
    <col min="8211" max="8211" width="5" style="24" customWidth="1"/>
    <col min="8212" max="8212" width="5.5703125" style="24" bestFit="1" customWidth="1"/>
    <col min="8213" max="8213" width="1.42578125" style="24" customWidth="1"/>
    <col min="8214" max="8214" width="5" style="24" customWidth="1"/>
    <col min="8215" max="8215" width="4.85546875" style="24" customWidth="1"/>
    <col min="8216" max="8216" width="4.7109375" style="24" customWidth="1"/>
    <col min="8217" max="8217" width="1.42578125" style="24" customWidth="1"/>
    <col min="8218" max="8218" width="5.140625" style="24" bestFit="1" customWidth="1"/>
    <col min="8219" max="8219" width="3.7109375" style="24" customWidth="1"/>
    <col min="8220" max="8220" width="4.5703125" style="24" customWidth="1"/>
    <col min="8221" max="8221" width="9.85546875" style="24" customWidth="1"/>
    <col min="8222" max="8222" width="11.42578125" style="24" customWidth="1"/>
    <col min="8223" max="8225" width="6" style="24" customWidth="1"/>
    <col min="8226" max="8226" width="1.7109375" style="24" customWidth="1"/>
    <col min="8227" max="8227" width="5.85546875" style="24" customWidth="1"/>
    <col min="8228" max="8229" width="5" style="24" customWidth="1"/>
    <col min="8230" max="8230" width="1.7109375" style="24" customWidth="1"/>
    <col min="8231" max="8231" width="5.42578125" style="24" customWidth="1"/>
    <col min="8232" max="8233" width="5" style="24" customWidth="1"/>
    <col min="8234" max="8234" width="1.7109375" style="24" customWidth="1"/>
    <col min="8235" max="8237" width="5.140625" style="24" customWidth="1"/>
    <col min="8238" max="8238" width="1.7109375" style="24" customWidth="1"/>
    <col min="8239" max="8239" width="5.28515625" style="24" customWidth="1"/>
    <col min="8240" max="8241" width="5.140625" style="24" customWidth="1"/>
    <col min="8242" max="8242" width="1.7109375" style="24" customWidth="1"/>
    <col min="8243" max="8243" width="5.42578125" style="24" customWidth="1"/>
    <col min="8244" max="8245" width="5" style="24" customWidth="1"/>
    <col min="8246" max="8246" width="1.7109375" style="24" customWidth="1"/>
    <col min="8247" max="8248" width="5.42578125" style="24" customWidth="1"/>
    <col min="8249" max="8249" width="5.28515625" style="24" customWidth="1"/>
    <col min="8250" max="8448" width="9.85546875" style="24"/>
    <col min="8449" max="8449" width="12.85546875" style="24" customWidth="1"/>
    <col min="8450" max="8450" width="6.42578125" style="24" bestFit="1" customWidth="1"/>
    <col min="8451" max="8452" width="6.28515625" style="24" bestFit="1" customWidth="1"/>
    <col min="8453" max="8453" width="1.42578125" style="24" customWidth="1"/>
    <col min="8454" max="8454" width="6.42578125" style="24" customWidth="1"/>
    <col min="8455" max="8455" width="5" style="24" customWidth="1"/>
    <col min="8456" max="8456" width="4.85546875" style="24" customWidth="1"/>
    <col min="8457" max="8457" width="1.42578125" style="24" customWidth="1"/>
    <col min="8458" max="8460" width="5.5703125" style="24" bestFit="1" customWidth="1"/>
    <col min="8461" max="8461" width="1.42578125" style="24" customWidth="1"/>
    <col min="8462" max="8462" width="5.5703125" style="24" customWidth="1"/>
    <col min="8463" max="8463" width="4.85546875" style="24" customWidth="1"/>
    <col min="8464" max="8464" width="5.42578125" style="24" bestFit="1" customWidth="1"/>
    <col min="8465" max="8465" width="1.42578125" style="24" customWidth="1"/>
    <col min="8466" max="8466" width="5.5703125" style="24" bestFit="1" customWidth="1"/>
    <col min="8467" max="8467" width="5" style="24" customWidth="1"/>
    <col min="8468" max="8468" width="5.5703125" style="24" bestFit="1" customWidth="1"/>
    <col min="8469" max="8469" width="1.42578125" style="24" customWidth="1"/>
    <col min="8470" max="8470" width="5" style="24" customWidth="1"/>
    <col min="8471" max="8471" width="4.85546875" style="24" customWidth="1"/>
    <col min="8472" max="8472" width="4.7109375" style="24" customWidth="1"/>
    <col min="8473" max="8473" width="1.42578125" style="24" customWidth="1"/>
    <col min="8474" max="8474" width="5.140625" style="24" bestFit="1" customWidth="1"/>
    <col min="8475" max="8475" width="3.7109375" style="24" customWidth="1"/>
    <col min="8476" max="8476" width="4.5703125" style="24" customWidth="1"/>
    <col min="8477" max="8477" width="9.85546875" style="24" customWidth="1"/>
    <col min="8478" max="8478" width="11.42578125" style="24" customWidth="1"/>
    <col min="8479" max="8481" width="6" style="24" customWidth="1"/>
    <col min="8482" max="8482" width="1.7109375" style="24" customWidth="1"/>
    <col min="8483" max="8483" width="5.85546875" style="24" customWidth="1"/>
    <col min="8484" max="8485" width="5" style="24" customWidth="1"/>
    <col min="8486" max="8486" width="1.7109375" style="24" customWidth="1"/>
    <col min="8487" max="8487" width="5.42578125" style="24" customWidth="1"/>
    <col min="8488" max="8489" width="5" style="24" customWidth="1"/>
    <col min="8490" max="8490" width="1.7109375" style="24" customWidth="1"/>
    <col min="8491" max="8493" width="5.140625" style="24" customWidth="1"/>
    <col min="8494" max="8494" width="1.7109375" style="24" customWidth="1"/>
    <col min="8495" max="8495" width="5.28515625" style="24" customWidth="1"/>
    <col min="8496" max="8497" width="5.140625" style="24" customWidth="1"/>
    <col min="8498" max="8498" width="1.7109375" style="24" customWidth="1"/>
    <col min="8499" max="8499" width="5.42578125" style="24" customWidth="1"/>
    <col min="8500" max="8501" width="5" style="24" customWidth="1"/>
    <col min="8502" max="8502" width="1.7109375" style="24" customWidth="1"/>
    <col min="8503" max="8504" width="5.42578125" style="24" customWidth="1"/>
    <col min="8505" max="8505" width="5.28515625" style="24" customWidth="1"/>
    <col min="8506" max="8704" width="9.85546875" style="24"/>
    <col min="8705" max="8705" width="12.85546875" style="24" customWidth="1"/>
    <col min="8706" max="8706" width="6.42578125" style="24" bestFit="1" customWidth="1"/>
    <col min="8707" max="8708" width="6.28515625" style="24" bestFit="1" customWidth="1"/>
    <col min="8709" max="8709" width="1.42578125" style="24" customWidth="1"/>
    <col min="8710" max="8710" width="6.42578125" style="24" customWidth="1"/>
    <col min="8711" max="8711" width="5" style="24" customWidth="1"/>
    <col min="8712" max="8712" width="4.85546875" style="24" customWidth="1"/>
    <col min="8713" max="8713" width="1.42578125" style="24" customWidth="1"/>
    <col min="8714" max="8716" width="5.5703125" style="24" bestFit="1" customWidth="1"/>
    <col min="8717" max="8717" width="1.42578125" style="24" customWidth="1"/>
    <col min="8718" max="8718" width="5.5703125" style="24" customWidth="1"/>
    <col min="8719" max="8719" width="4.85546875" style="24" customWidth="1"/>
    <col min="8720" max="8720" width="5.42578125" style="24" bestFit="1" customWidth="1"/>
    <col min="8721" max="8721" width="1.42578125" style="24" customWidth="1"/>
    <col min="8722" max="8722" width="5.5703125" style="24" bestFit="1" customWidth="1"/>
    <col min="8723" max="8723" width="5" style="24" customWidth="1"/>
    <col min="8724" max="8724" width="5.5703125" style="24" bestFit="1" customWidth="1"/>
    <col min="8725" max="8725" width="1.42578125" style="24" customWidth="1"/>
    <col min="8726" max="8726" width="5" style="24" customWidth="1"/>
    <col min="8727" max="8727" width="4.85546875" style="24" customWidth="1"/>
    <col min="8728" max="8728" width="4.7109375" style="24" customWidth="1"/>
    <col min="8729" max="8729" width="1.42578125" style="24" customWidth="1"/>
    <col min="8730" max="8730" width="5.140625" style="24" bestFit="1" customWidth="1"/>
    <col min="8731" max="8731" width="3.7109375" style="24" customWidth="1"/>
    <col min="8732" max="8732" width="4.5703125" style="24" customWidth="1"/>
    <col min="8733" max="8733" width="9.85546875" style="24" customWidth="1"/>
    <col min="8734" max="8734" width="11.42578125" style="24" customWidth="1"/>
    <col min="8735" max="8737" width="6" style="24" customWidth="1"/>
    <col min="8738" max="8738" width="1.7109375" style="24" customWidth="1"/>
    <col min="8739" max="8739" width="5.85546875" style="24" customWidth="1"/>
    <col min="8740" max="8741" width="5" style="24" customWidth="1"/>
    <col min="8742" max="8742" width="1.7109375" style="24" customWidth="1"/>
    <col min="8743" max="8743" width="5.42578125" style="24" customWidth="1"/>
    <col min="8744" max="8745" width="5" style="24" customWidth="1"/>
    <col min="8746" max="8746" width="1.7109375" style="24" customWidth="1"/>
    <col min="8747" max="8749" width="5.140625" style="24" customWidth="1"/>
    <col min="8750" max="8750" width="1.7109375" style="24" customWidth="1"/>
    <col min="8751" max="8751" width="5.28515625" style="24" customWidth="1"/>
    <col min="8752" max="8753" width="5.140625" style="24" customWidth="1"/>
    <col min="8754" max="8754" width="1.7109375" style="24" customWidth="1"/>
    <col min="8755" max="8755" width="5.42578125" style="24" customWidth="1"/>
    <col min="8756" max="8757" width="5" style="24" customWidth="1"/>
    <col min="8758" max="8758" width="1.7109375" style="24" customWidth="1"/>
    <col min="8759" max="8760" width="5.42578125" style="24" customWidth="1"/>
    <col min="8761" max="8761" width="5.28515625" style="24" customWidth="1"/>
    <col min="8762" max="8960" width="9.85546875" style="24"/>
    <col min="8961" max="8961" width="12.85546875" style="24" customWidth="1"/>
    <col min="8962" max="8962" width="6.42578125" style="24" bestFit="1" customWidth="1"/>
    <col min="8963" max="8964" width="6.28515625" style="24" bestFit="1" customWidth="1"/>
    <col min="8965" max="8965" width="1.42578125" style="24" customWidth="1"/>
    <col min="8966" max="8966" width="6.42578125" style="24" customWidth="1"/>
    <col min="8967" max="8967" width="5" style="24" customWidth="1"/>
    <col min="8968" max="8968" width="4.85546875" style="24" customWidth="1"/>
    <col min="8969" max="8969" width="1.42578125" style="24" customWidth="1"/>
    <col min="8970" max="8972" width="5.5703125" style="24" bestFit="1" customWidth="1"/>
    <col min="8973" max="8973" width="1.42578125" style="24" customWidth="1"/>
    <col min="8974" max="8974" width="5.5703125" style="24" customWidth="1"/>
    <col min="8975" max="8975" width="4.85546875" style="24" customWidth="1"/>
    <col min="8976" max="8976" width="5.42578125" style="24" bestFit="1" customWidth="1"/>
    <col min="8977" max="8977" width="1.42578125" style="24" customWidth="1"/>
    <col min="8978" max="8978" width="5.5703125" style="24" bestFit="1" customWidth="1"/>
    <col min="8979" max="8979" width="5" style="24" customWidth="1"/>
    <col min="8980" max="8980" width="5.5703125" style="24" bestFit="1" customWidth="1"/>
    <col min="8981" max="8981" width="1.42578125" style="24" customWidth="1"/>
    <col min="8982" max="8982" width="5" style="24" customWidth="1"/>
    <col min="8983" max="8983" width="4.85546875" style="24" customWidth="1"/>
    <col min="8984" max="8984" width="4.7109375" style="24" customWidth="1"/>
    <col min="8985" max="8985" width="1.42578125" style="24" customWidth="1"/>
    <col min="8986" max="8986" width="5.140625" style="24" bestFit="1" customWidth="1"/>
    <col min="8987" max="8987" width="3.7109375" style="24" customWidth="1"/>
    <col min="8988" max="8988" width="4.5703125" style="24" customWidth="1"/>
    <col min="8989" max="8989" width="9.85546875" style="24" customWidth="1"/>
    <col min="8990" max="8990" width="11.42578125" style="24" customWidth="1"/>
    <col min="8991" max="8993" width="6" style="24" customWidth="1"/>
    <col min="8994" max="8994" width="1.7109375" style="24" customWidth="1"/>
    <col min="8995" max="8995" width="5.85546875" style="24" customWidth="1"/>
    <col min="8996" max="8997" width="5" style="24" customWidth="1"/>
    <col min="8998" max="8998" width="1.7109375" style="24" customWidth="1"/>
    <col min="8999" max="8999" width="5.42578125" style="24" customWidth="1"/>
    <col min="9000" max="9001" width="5" style="24" customWidth="1"/>
    <col min="9002" max="9002" width="1.7109375" style="24" customWidth="1"/>
    <col min="9003" max="9005" width="5.140625" style="24" customWidth="1"/>
    <col min="9006" max="9006" width="1.7109375" style="24" customWidth="1"/>
    <col min="9007" max="9007" width="5.28515625" style="24" customWidth="1"/>
    <col min="9008" max="9009" width="5.140625" style="24" customWidth="1"/>
    <col min="9010" max="9010" width="1.7109375" style="24" customWidth="1"/>
    <col min="9011" max="9011" width="5.42578125" style="24" customWidth="1"/>
    <col min="9012" max="9013" width="5" style="24" customWidth="1"/>
    <col min="9014" max="9014" width="1.7109375" style="24" customWidth="1"/>
    <col min="9015" max="9016" width="5.42578125" style="24" customWidth="1"/>
    <col min="9017" max="9017" width="5.28515625" style="24" customWidth="1"/>
    <col min="9018" max="9216" width="9.85546875" style="24"/>
    <col min="9217" max="9217" width="12.85546875" style="24" customWidth="1"/>
    <col min="9218" max="9218" width="6.42578125" style="24" bestFit="1" customWidth="1"/>
    <col min="9219" max="9220" width="6.28515625" style="24" bestFit="1" customWidth="1"/>
    <col min="9221" max="9221" width="1.42578125" style="24" customWidth="1"/>
    <col min="9222" max="9222" width="6.42578125" style="24" customWidth="1"/>
    <col min="9223" max="9223" width="5" style="24" customWidth="1"/>
    <col min="9224" max="9224" width="4.85546875" style="24" customWidth="1"/>
    <col min="9225" max="9225" width="1.42578125" style="24" customWidth="1"/>
    <col min="9226" max="9228" width="5.5703125" style="24" bestFit="1" customWidth="1"/>
    <col min="9229" max="9229" width="1.42578125" style="24" customWidth="1"/>
    <col min="9230" max="9230" width="5.5703125" style="24" customWidth="1"/>
    <col min="9231" max="9231" width="4.85546875" style="24" customWidth="1"/>
    <col min="9232" max="9232" width="5.42578125" style="24" bestFit="1" customWidth="1"/>
    <col min="9233" max="9233" width="1.42578125" style="24" customWidth="1"/>
    <col min="9234" max="9234" width="5.5703125" style="24" bestFit="1" customWidth="1"/>
    <col min="9235" max="9235" width="5" style="24" customWidth="1"/>
    <col min="9236" max="9236" width="5.5703125" style="24" bestFit="1" customWidth="1"/>
    <col min="9237" max="9237" width="1.42578125" style="24" customWidth="1"/>
    <col min="9238" max="9238" width="5" style="24" customWidth="1"/>
    <col min="9239" max="9239" width="4.85546875" style="24" customWidth="1"/>
    <col min="9240" max="9240" width="4.7109375" style="24" customWidth="1"/>
    <col min="9241" max="9241" width="1.42578125" style="24" customWidth="1"/>
    <col min="9242" max="9242" width="5.140625" style="24" bestFit="1" customWidth="1"/>
    <col min="9243" max="9243" width="3.7109375" style="24" customWidth="1"/>
    <col min="9244" max="9244" width="4.5703125" style="24" customWidth="1"/>
    <col min="9245" max="9245" width="9.85546875" style="24" customWidth="1"/>
    <col min="9246" max="9246" width="11.42578125" style="24" customWidth="1"/>
    <col min="9247" max="9249" width="6" style="24" customWidth="1"/>
    <col min="9250" max="9250" width="1.7109375" style="24" customWidth="1"/>
    <col min="9251" max="9251" width="5.85546875" style="24" customWidth="1"/>
    <col min="9252" max="9253" width="5" style="24" customWidth="1"/>
    <col min="9254" max="9254" width="1.7109375" style="24" customWidth="1"/>
    <col min="9255" max="9255" width="5.42578125" style="24" customWidth="1"/>
    <col min="9256" max="9257" width="5" style="24" customWidth="1"/>
    <col min="9258" max="9258" width="1.7109375" style="24" customWidth="1"/>
    <col min="9259" max="9261" width="5.140625" style="24" customWidth="1"/>
    <col min="9262" max="9262" width="1.7109375" style="24" customWidth="1"/>
    <col min="9263" max="9263" width="5.28515625" style="24" customWidth="1"/>
    <col min="9264" max="9265" width="5.140625" style="24" customWidth="1"/>
    <col min="9266" max="9266" width="1.7109375" style="24" customWidth="1"/>
    <col min="9267" max="9267" width="5.42578125" style="24" customWidth="1"/>
    <col min="9268" max="9269" width="5" style="24" customWidth="1"/>
    <col min="9270" max="9270" width="1.7109375" style="24" customWidth="1"/>
    <col min="9271" max="9272" width="5.42578125" style="24" customWidth="1"/>
    <col min="9273" max="9273" width="5.28515625" style="24" customWidth="1"/>
    <col min="9274" max="9472" width="9.85546875" style="24"/>
    <col min="9473" max="9473" width="12.85546875" style="24" customWidth="1"/>
    <col min="9474" max="9474" width="6.42578125" style="24" bestFit="1" customWidth="1"/>
    <col min="9475" max="9476" width="6.28515625" style="24" bestFit="1" customWidth="1"/>
    <col min="9477" max="9477" width="1.42578125" style="24" customWidth="1"/>
    <col min="9478" max="9478" width="6.42578125" style="24" customWidth="1"/>
    <col min="9479" max="9479" width="5" style="24" customWidth="1"/>
    <col min="9480" max="9480" width="4.85546875" style="24" customWidth="1"/>
    <col min="9481" max="9481" width="1.42578125" style="24" customWidth="1"/>
    <col min="9482" max="9484" width="5.5703125" style="24" bestFit="1" customWidth="1"/>
    <col min="9485" max="9485" width="1.42578125" style="24" customWidth="1"/>
    <col min="9486" max="9486" width="5.5703125" style="24" customWidth="1"/>
    <col min="9487" max="9487" width="4.85546875" style="24" customWidth="1"/>
    <col min="9488" max="9488" width="5.42578125" style="24" bestFit="1" customWidth="1"/>
    <col min="9489" max="9489" width="1.42578125" style="24" customWidth="1"/>
    <col min="9490" max="9490" width="5.5703125" style="24" bestFit="1" customWidth="1"/>
    <col min="9491" max="9491" width="5" style="24" customWidth="1"/>
    <col min="9492" max="9492" width="5.5703125" style="24" bestFit="1" customWidth="1"/>
    <col min="9493" max="9493" width="1.42578125" style="24" customWidth="1"/>
    <col min="9494" max="9494" width="5" style="24" customWidth="1"/>
    <col min="9495" max="9495" width="4.85546875" style="24" customWidth="1"/>
    <col min="9496" max="9496" width="4.7109375" style="24" customWidth="1"/>
    <col min="9497" max="9497" width="1.42578125" style="24" customWidth="1"/>
    <col min="9498" max="9498" width="5.140625" style="24" bestFit="1" customWidth="1"/>
    <col min="9499" max="9499" width="3.7109375" style="24" customWidth="1"/>
    <col min="9500" max="9500" width="4.5703125" style="24" customWidth="1"/>
    <col min="9501" max="9501" width="9.85546875" style="24" customWidth="1"/>
    <col min="9502" max="9502" width="11.42578125" style="24" customWidth="1"/>
    <col min="9503" max="9505" width="6" style="24" customWidth="1"/>
    <col min="9506" max="9506" width="1.7109375" style="24" customWidth="1"/>
    <col min="9507" max="9507" width="5.85546875" style="24" customWidth="1"/>
    <col min="9508" max="9509" width="5" style="24" customWidth="1"/>
    <col min="9510" max="9510" width="1.7109375" style="24" customWidth="1"/>
    <col min="9511" max="9511" width="5.42578125" style="24" customWidth="1"/>
    <col min="9512" max="9513" width="5" style="24" customWidth="1"/>
    <col min="9514" max="9514" width="1.7109375" style="24" customWidth="1"/>
    <col min="9515" max="9517" width="5.140625" style="24" customWidth="1"/>
    <col min="9518" max="9518" width="1.7109375" style="24" customWidth="1"/>
    <col min="9519" max="9519" width="5.28515625" style="24" customWidth="1"/>
    <col min="9520" max="9521" width="5.140625" style="24" customWidth="1"/>
    <col min="9522" max="9522" width="1.7109375" style="24" customWidth="1"/>
    <col min="9523" max="9523" width="5.42578125" style="24" customWidth="1"/>
    <col min="9524" max="9525" width="5" style="24" customWidth="1"/>
    <col min="9526" max="9526" width="1.7109375" style="24" customWidth="1"/>
    <col min="9527" max="9528" width="5.42578125" style="24" customWidth="1"/>
    <col min="9529" max="9529" width="5.28515625" style="24" customWidth="1"/>
    <col min="9530" max="9728" width="9.85546875" style="24"/>
    <col min="9729" max="9729" width="12.85546875" style="24" customWidth="1"/>
    <col min="9730" max="9730" width="6.42578125" style="24" bestFit="1" customWidth="1"/>
    <col min="9731" max="9732" width="6.28515625" style="24" bestFit="1" customWidth="1"/>
    <col min="9733" max="9733" width="1.42578125" style="24" customWidth="1"/>
    <col min="9734" max="9734" width="6.42578125" style="24" customWidth="1"/>
    <col min="9735" max="9735" width="5" style="24" customWidth="1"/>
    <col min="9736" max="9736" width="4.85546875" style="24" customWidth="1"/>
    <col min="9737" max="9737" width="1.42578125" style="24" customWidth="1"/>
    <col min="9738" max="9740" width="5.5703125" style="24" bestFit="1" customWidth="1"/>
    <col min="9741" max="9741" width="1.42578125" style="24" customWidth="1"/>
    <col min="9742" max="9742" width="5.5703125" style="24" customWidth="1"/>
    <col min="9743" max="9743" width="4.85546875" style="24" customWidth="1"/>
    <col min="9744" max="9744" width="5.42578125" style="24" bestFit="1" customWidth="1"/>
    <col min="9745" max="9745" width="1.42578125" style="24" customWidth="1"/>
    <col min="9746" max="9746" width="5.5703125" style="24" bestFit="1" customWidth="1"/>
    <col min="9747" max="9747" width="5" style="24" customWidth="1"/>
    <col min="9748" max="9748" width="5.5703125" style="24" bestFit="1" customWidth="1"/>
    <col min="9749" max="9749" width="1.42578125" style="24" customWidth="1"/>
    <col min="9750" max="9750" width="5" style="24" customWidth="1"/>
    <col min="9751" max="9751" width="4.85546875" style="24" customWidth="1"/>
    <col min="9752" max="9752" width="4.7109375" style="24" customWidth="1"/>
    <col min="9753" max="9753" width="1.42578125" style="24" customWidth="1"/>
    <col min="9754" max="9754" width="5.140625" style="24" bestFit="1" customWidth="1"/>
    <col min="9755" max="9755" width="3.7109375" style="24" customWidth="1"/>
    <col min="9756" max="9756" width="4.5703125" style="24" customWidth="1"/>
    <col min="9757" max="9757" width="9.85546875" style="24" customWidth="1"/>
    <col min="9758" max="9758" width="11.42578125" style="24" customWidth="1"/>
    <col min="9759" max="9761" width="6" style="24" customWidth="1"/>
    <col min="9762" max="9762" width="1.7109375" style="24" customWidth="1"/>
    <col min="9763" max="9763" width="5.85546875" style="24" customWidth="1"/>
    <col min="9764" max="9765" width="5" style="24" customWidth="1"/>
    <col min="9766" max="9766" width="1.7109375" style="24" customWidth="1"/>
    <col min="9767" max="9767" width="5.42578125" style="24" customWidth="1"/>
    <col min="9768" max="9769" width="5" style="24" customWidth="1"/>
    <col min="9770" max="9770" width="1.7109375" style="24" customWidth="1"/>
    <col min="9771" max="9773" width="5.140625" style="24" customWidth="1"/>
    <col min="9774" max="9774" width="1.7109375" style="24" customWidth="1"/>
    <col min="9775" max="9775" width="5.28515625" style="24" customWidth="1"/>
    <col min="9776" max="9777" width="5.140625" style="24" customWidth="1"/>
    <col min="9778" max="9778" width="1.7109375" style="24" customWidth="1"/>
    <col min="9779" max="9779" width="5.42578125" style="24" customWidth="1"/>
    <col min="9780" max="9781" width="5" style="24" customWidth="1"/>
    <col min="9782" max="9782" width="1.7109375" style="24" customWidth="1"/>
    <col min="9783" max="9784" width="5.42578125" style="24" customWidth="1"/>
    <col min="9785" max="9785" width="5.28515625" style="24" customWidth="1"/>
    <col min="9786" max="9984" width="9.85546875" style="24"/>
    <col min="9985" max="9985" width="12.85546875" style="24" customWidth="1"/>
    <col min="9986" max="9986" width="6.42578125" style="24" bestFit="1" customWidth="1"/>
    <col min="9987" max="9988" width="6.28515625" style="24" bestFit="1" customWidth="1"/>
    <col min="9989" max="9989" width="1.42578125" style="24" customWidth="1"/>
    <col min="9990" max="9990" width="6.42578125" style="24" customWidth="1"/>
    <col min="9991" max="9991" width="5" style="24" customWidth="1"/>
    <col min="9992" max="9992" width="4.85546875" style="24" customWidth="1"/>
    <col min="9993" max="9993" width="1.42578125" style="24" customWidth="1"/>
    <col min="9994" max="9996" width="5.5703125" style="24" bestFit="1" customWidth="1"/>
    <col min="9997" max="9997" width="1.42578125" style="24" customWidth="1"/>
    <col min="9998" max="9998" width="5.5703125" style="24" customWidth="1"/>
    <col min="9999" max="9999" width="4.85546875" style="24" customWidth="1"/>
    <col min="10000" max="10000" width="5.42578125" style="24" bestFit="1" customWidth="1"/>
    <col min="10001" max="10001" width="1.42578125" style="24" customWidth="1"/>
    <col min="10002" max="10002" width="5.5703125" style="24" bestFit="1" customWidth="1"/>
    <col min="10003" max="10003" width="5" style="24" customWidth="1"/>
    <col min="10004" max="10004" width="5.5703125" style="24" bestFit="1" customWidth="1"/>
    <col min="10005" max="10005" width="1.42578125" style="24" customWidth="1"/>
    <col min="10006" max="10006" width="5" style="24" customWidth="1"/>
    <col min="10007" max="10007" width="4.85546875" style="24" customWidth="1"/>
    <col min="10008" max="10008" width="4.7109375" style="24" customWidth="1"/>
    <col min="10009" max="10009" width="1.42578125" style="24" customWidth="1"/>
    <col min="10010" max="10010" width="5.140625" style="24" bestFit="1" customWidth="1"/>
    <col min="10011" max="10011" width="3.7109375" style="24" customWidth="1"/>
    <col min="10012" max="10012" width="4.5703125" style="24" customWidth="1"/>
    <col min="10013" max="10013" width="9.85546875" style="24" customWidth="1"/>
    <col min="10014" max="10014" width="11.42578125" style="24" customWidth="1"/>
    <col min="10015" max="10017" width="6" style="24" customWidth="1"/>
    <col min="10018" max="10018" width="1.7109375" style="24" customWidth="1"/>
    <col min="10019" max="10019" width="5.85546875" style="24" customWidth="1"/>
    <col min="10020" max="10021" width="5" style="24" customWidth="1"/>
    <col min="10022" max="10022" width="1.7109375" style="24" customWidth="1"/>
    <col min="10023" max="10023" width="5.42578125" style="24" customWidth="1"/>
    <col min="10024" max="10025" width="5" style="24" customWidth="1"/>
    <col min="10026" max="10026" width="1.7109375" style="24" customWidth="1"/>
    <col min="10027" max="10029" width="5.140625" style="24" customWidth="1"/>
    <col min="10030" max="10030" width="1.7109375" style="24" customWidth="1"/>
    <col min="10031" max="10031" width="5.28515625" style="24" customWidth="1"/>
    <col min="10032" max="10033" width="5.140625" style="24" customWidth="1"/>
    <col min="10034" max="10034" width="1.7109375" style="24" customWidth="1"/>
    <col min="10035" max="10035" width="5.42578125" style="24" customWidth="1"/>
    <col min="10036" max="10037" width="5" style="24" customWidth="1"/>
    <col min="10038" max="10038" width="1.7109375" style="24" customWidth="1"/>
    <col min="10039" max="10040" width="5.42578125" style="24" customWidth="1"/>
    <col min="10041" max="10041" width="5.28515625" style="24" customWidth="1"/>
    <col min="10042" max="10240" width="9.85546875" style="24"/>
    <col min="10241" max="10241" width="12.85546875" style="24" customWidth="1"/>
    <col min="10242" max="10242" width="6.42578125" style="24" bestFit="1" customWidth="1"/>
    <col min="10243" max="10244" width="6.28515625" style="24" bestFit="1" customWidth="1"/>
    <col min="10245" max="10245" width="1.42578125" style="24" customWidth="1"/>
    <col min="10246" max="10246" width="6.42578125" style="24" customWidth="1"/>
    <col min="10247" max="10247" width="5" style="24" customWidth="1"/>
    <col min="10248" max="10248" width="4.85546875" style="24" customWidth="1"/>
    <col min="10249" max="10249" width="1.42578125" style="24" customWidth="1"/>
    <col min="10250" max="10252" width="5.5703125" style="24" bestFit="1" customWidth="1"/>
    <col min="10253" max="10253" width="1.42578125" style="24" customWidth="1"/>
    <col min="10254" max="10254" width="5.5703125" style="24" customWidth="1"/>
    <col min="10255" max="10255" width="4.85546875" style="24" customWidth="1"/>
    <col min="10256" max="10256" width="5.42578125" style="24" bestFit="1" customWidth="1"/>
    <col min="10257" max="10257" width="1.42578125" style="24" customWidth="1"/>
    <col min="10258" max="10258" width="5.5703125" style="24" bestFit="1" customWidth="1"/>
    <col min="10259" max="10259" width="5" style="24" customWidth="1"/>
    <col min="10260" max="10260" width="5.5703125" style="24" bestFit="1" customWidth="1"/>
    <col min="10261" max="10261" width="1.42578125" style="24" customWidth="1"/>
    <col min="10262" max="10262" width="5" style="24" customWidth="1"/>
    <col min="10263" max="10263" width="4.85546875" style="24" customWidth="1"/>
    <col min="10264" max="10264" width="4.7109375" style="24" customWidth="1"/>
    <col min="10265" max="10265" width="1.42578125" style="24" customWidth="1"/>
    <col min="10266" max="10266" width="5.140625" style="24" bestFit="1" customWidth="1"/>
    <col min="10267" max="10267" width="3.7109375" style="24" customWidth="1"/>
    <col min="10268" max="10268" width="4.5703125" style="24" customWidth="1"/>
    <col min="10269" max="10269" width="9.85546875" style="24" customWidth="1"/>
    <col min="10270" max="10270" width="11.42578125" style="24" customWidth="1"/>
    <col min="10271" max="10273" width="6" style="24" customWidth="1"/>
    <col min="10274" max="10274" width="1.7109375" style="24" customWidth="1"/>
    <col min="10275" max="10275" width="5.85546875" style="24" customWidth="1"/>
    <col min="10276" max="10277" width="5" style="24" customWidth="1"/>
    <col min="10278" max="10278" width="1.7109375" style="24" customWidth="1"/>
    <col min="10279" max="10279" width="5.42578125" style="24" customWidth="1"/>
    <col min="10280" max="10281" width="5" style="24" customWidth="1"/>
    <col min="10282" max="10282" width="1.7109375" style="24" customWidth="1"/>
    <col min="10283" max="10285" width="5.140625" style="24" customWidth="1"/>
    <col min="10286" max="10286" width="1.7109375" style="24" customWidth="1"/>
    <col min="10287" max="10287" width="5.28515625" style="24" customWidth="1"/>
    <col min="10288" max="10289" width="5.140625" style="24" customWidth="1"/>
    <col min="10290" max="10290" width="1.7109375" style="24" customWidth="1"/>
    <col min="10291" max="10291" width="5.42578125" style="24" customWidth="1"/>
    <col min="10292" max="10293" width="5" style="24" customWidth="1"/>
    <col min="10294" max="10294" width="1.7109375" style="24" customWidth="1"/>
    <col min="10295" max="10296" width="5.42578125" style="24" customWidth="1"/>
    <col min="10297" max="10297" width="5.28515625" style="24" customWidth="1"/>
    <col min="10298" max="10496" width="9.85546875" style="24"/>
    <col min="10497" max="10497" width="12.85546875" style="24" customWidth="1"/>
    <col min="10498" max="10498" width="6.42578125" style="24" bestFit="1" customWidth="1"/>
    <col min="10499" max="10500" width="6.28515625" style="24" bestFit="1" customWidth="1"/>
    <col min="10501" max="10501" width="1.42578125" style="24" customWidth="1"/>
    <col min="10502" max="10502" width="6.42578125" style="24" customWidth="1"/>
    <col min="10503" max="10503" width="5" style="24" customWidth="1"/>
    <col min="10504" max="10504" width="4.85546875" style="24" customWidth="1"/>
    <col min="10505" max="10505" width="1.42578125" style="24" customWidth="1"/>
    <col min="10506" max="10508" width="5.5703125" style="24" bestFit="1" customWidth="1"/>
    <col min="10509" max="10509" width="1.42578125" style="24" customWidth="1"/>
    <col min="10510" max="10510" width="5.5703125" style="24" customWidth="1"/>
    <col min="10511" max="10511" width="4.85546875" style="24" customWidth="1"/>
    <col min="10512" max="10512" width="5.42578125" style="24" bestFit="1" customWidth="1"/>
    <col min="10513" max="10513" width="1.42578125" style="24" customWidth="1"/>
    <col min="10514" max="10514" width="5.5703125" style="24" bestFit="1" customWidth="1"/>
    <col min="10515" max="10515" width="5" style="24" customWidth="1"/>
    <col min="10516" max="10516" width="5.5703125" style="24" bestFit="1" customWidth="1"/>
    <col min="10517" max="10517" width="1.42578125" style="24" customWidth="1"/>
    <col min="10518" max="10518" width="5" style="24" customWidth="1"/>
    <col min="10519" max="10519" width="4.85546875" style="24" customWidth="1"/>
    <col min="10520" max="10520" width="4.7109375" style="24" customWidth="1"/>
    <col min="10521" max="10521" width="1.42578125" style="24" customWidth="1"/>
    <col min="10522" max="10522" width="5.140625" style="24" bestFit="1" customWidth="1"/>
    <col min="10523" max="10523" width="3.7109375" style="24" customWidth="1"/>
    <col min="10524" max="10524" width="4.5703125" style="24" customWidth="1"/>
    <col min="10525" max="10525" width="9.85546875" style="24" customWidth="1"/>
    <col min="10526" max="10526" width="11.42578125" style="24" customWidth="1"/>
    <col min="10527" max="10529" width="6" style="24" customWidth="1"/>
    <col min="10530" max="10530" width="1.7109375" style="24" customWidth="1"/>
    <col min="10531" max="10531" width="5.85546875" style="24" customWidth="1"/>
    <col min="10532" max="10533" width="5" style="24" customWidth="1"/>
    <col min="10534" max="10534" width="1.7109375" style="24" customWidth="1"/>
    <col min="10535" max="10535" width="5.42578125" style="24" customWidth="1"/>
    <col min="10536" max="10537" width="5" style="24" customWidth="1"/>
    <col min="10538" max="10538" width="1.7109375" style="24" customWidth="1"/>
    <col min="10539" max="10541" width="5.140625" style="24" customWidth="1"/>
    <col min="10542" max="10542" width="1.7109375" style="24" customWidth="1"/>
    <col min="10543" max="10543" width="5.28515625" style="24" customWidth="1"/>
    <col min="10544" max="10545" width="5.140625" style="24" customWidth="1"/>
    <col min="10546" max="10546" width="1.7109375" style="24" customWidth="1"/>
    <col min="10547" max="10547" width="5.42578125" style="24" customWidth="1"/>
    <col min="10548" max="10549" width="5" style="24" customWidth="1"/>
    <col min="10550" max="10550" width="1.7109375" style="24" customWidth="1"/>
    <col min="10551" max="10552" width="5.42578125" style="24" customWidth="1"/>
    <col min="10553" max="10553" width="5.28515625" style="24" customWidth="1"/>
    <col min="10554" max="10752" width="9.85546875" style="24"/>
    <col min="10753" max="10753" width="12.85546875" style="24" customWidth="1"/>
    <col min="10754" max="10754" width="6.42578125" style="24" bestFit="1" customWidth="1"/>
    <col min="10755" max="10756" width="6.28515625" style="24" bestFit="1" customWidth="1"/>
    <col min="10757" max="10757" width="1.42578125" style="24" customWidth="1"/>
    <col min="10758" max="10758" width="6.42578125" style="24" customWidth="1"/>
    <col min="10759" max="10759" width="5" style="24" customWidth="1"/>
    <col min="10760" max="10760" width="4.85546875" style="24" customWidth="1"/>
    <col min="10761" max="10761" width="1.42578125" style="24" customWidth="1"/>
    <col min="10762" max="10764" width="5.5703125" style="24" bestFit="1" customWidth="1"/>
    <col min="10765" max="10765" width="1.42578125" style="24" customWidth="1"/>
    <col min="10766" max="10766" width="5.5703125" style="24" customWidth="1"/>
    <col min="10767" max="10767" width="4.85546875" style="24" customWidth="1"/>
    <col min="10768" max="10768" width="5.42578125" style="24" bestFit="1" customWidth="1"/>
    <col min="10769" max="10769" width="1.42578125" style="24" customWidth="1"/>
    <col min="10770" max="10770" width="5.5703125" style="24" bestFit="1" customWidth="1"/>
    <col min="10771" max="10771" width="5" style="24" customWidth="1"/>
    <col min="10772" max="10772" width="5.5703125" style="24" bestFit="1" customWidth="1"/>
    <col min="10773" max="10773" width="1.42578125" style="24" customWidth="1"/>
    <col min="10774" max="10774" width="5" style="24" customWidth="1"/>
    <col min="10775" max="10775" width="4.85546875" style="24" customWidth="1"/>
    <col min="10776" max="10776" width="4.7109375" style="24" customWidth="1"/>
    <col min="10777" max="10777" width="1.42578125" style="24" customWidth="1"/>
    <col min="10778" max="10778" width="5.140625" style="24" bestFit="1" customWidth="1"/>
    <col min="10779" max="10779" width="3.7109375" style="24" customWidth="1"/>
    <col min="10780" max="10780" width="4.5703125" style="24" customWidth="1"/>
    <col min="10781" max="10781" width="9.85546875" style="24" customWidth="1"/>
    <col min="10782" max="10782" width="11.42578125" style="24" customWidth="1"/>
    <col min="10783" max="10785" width="6" style="24" customWidth="1"/>
    <col min="10786" max="10786" width="1.7109375" style="24" customWidth="1"/>
    <col min="10787" max="10787" width="5.85546875" style="24" customWidth="1"/>
    <col min="10788" max="10789" width="5" style="24" customWidth="1"/>
    <col min="10790" max="10790" width="1.7109375" style="24" customWidth="1"/>
    <col min="10791" max="10791" width="5.42578125" style="24" customWidth="1"/>
    <col min="10792" max="10793" width="5" style="24" customWidth="1"/>
    <col min="10794" max="10794" width="1.7109375" style="24" customWidth="1"/>
    <col min="10795" max="10797" width="5.140625" style="24" customWidth="1"/>
    <col min="10798" max="10798" width="1.7109375" style="24" customWidth="1"/>
    <col min="10799" max="10799" width="5.28515625" style="24" customWidth="1"/>
    <col min="10800" max="10801" width="5.140625" style="24" customWidth="1"/>
    <col min="10802" max="10802" width="1.7109375" style="24" customWidth="1"/>
    <col min="10803" max="10803" width="5.42578125" style="24" customWidth="1"/>
    <col min="10804" max="10805" width="5" style="24" customWidth="1"/>
    <col min="10806" max="10806" width="1.7109375" style="24" customWidth="1"/>
    <col min="10807" max="10808" width="5.42578125" style="24" customWidth="1"/>
    <col min="10809" max="10809" width="5.28515625" style="24" customWidth="1"/>
    <col min="10810" max="11008" width="9.85546875" style="24"/>
    <col min="11009" max="11009" width="12.85546875" style="24" customWidth="1"/>
    <col min="11010" max="11010" width="6.42578125" style="24" bestFit="1" customWidth="1"/>
    <col min="11011" max="11012" width="6.28515625" style="24" bestFit="1" customWidth="1"/>
    <col min="11013" max="11013" width="1.42578125" style="24" customWidth="1"/>
    <col min="11014" max="11014" width="6.42578125" style="24" customWidth="1"/>
    <col min="11015" max="11015" width="5" style="24" customWidth="1"/>
    <col min="11016" max="11016" width="4.85546875" style="24" customWidth="1"/>
    <col min="11017" max="11017" width="1.42578125" style="24" customWidth="1"/>
    <col min="11018" max="11020" width="5.5703125" style="24" bestFit="1" customWidth="1"/>
    <col min="11021" max="11021" width="1.42578125" style="24" customWidth="1"/>
    <col min="11022" max="11022" width="5.5703125" style="24" customWidth="1"/>
    <col min="11023" max="11023" width="4.85546875" style="24" customWidth="1"/>
    <col min="11024" max="11024" width="5.42578125" style="24" bestFit="1" customWidth="1"/>
    <col min="11025" max="11025" width="1.42578125" style="24" customWidth="1"/>
    <col min="11026" max="11026" width="5.5703125" style="24" bestFit="1" customWidth="1"/>
    <col min="11027" max="11027" width="5" style="24" customWidth="1"/>
    <col min="11028" max="11028" width="5.5703125" style="24" bestFit="1" customWidth="1"/>
    <col min="11029" max="11029" width="1.42578125" style="24" customWidth="1"/>
    <col min="11030" max="11030" width="5" style="24" customWidth="1"/>
    <col min="11031" max="11031" width="4.85546875" style="24" customWidth="1"/>
    <col min="11032" max="11032" width="4.7109375" style="24" customWidth="1"/>
    <col min="11033" max="11033" width="1.42578125" style="24" customWidth="1"/>
    <col min="11034" max="11034" width="5.140625" style="24" bestFit="1" customWidth="1"/>
    <col min="11035" max="11035" width="3.7109375" style="24" customWidth="1"/>
    <col min="11036" max="11036" width="4.5703125" style="24" customWidth="1"/>
    <col min="11037" max="11037" width="9.85546875" style="24" customWidth="1"/>
    <col min="11038" max="11038" width="11.42578125" style="24" customWidth="1"/>
    <col min="11039" max="11041" width="6" style="24" customWidth="1"/>
    <col min="11042" max="11042" width="1.7109375" style="24" customWidth="1"/>
    <col min="11043" max="11043" width="5.85546875" style="24" customWidth="1"/>
    <col min="11044" max="11045" width="5" style="24" customWidth="1"/>
    <col min="11046" max="11046" width="1.7109375" style="24" customWidth="1"/>
    <col min="11047" max="11047" width="5.42578125" style="24" customWidth="1"/>
    <col min="11048" max="11049" width="5" style="24" customWidth="1"/>
    <col min="11050" max="11050" width="1.7109375" style="24" customWidth="1"/>
    <col min="11051" max="11053" width="5.140625" style="24" customWidth="1"/>
    <col min="11054" max="11054" width="1.7109375" style="24" customWidth="1"/>
    <col min="11055" max="11055" width="5.28515625" style="24" customWidth="1"/>
    <col min="11056" max="11057" width="5.140625" style="24" customWidth="1"/>
    <col min="11058" max="11058" width="1.7109375" style="24" customWidth="1"/>
    <col min="11059" max="11059" width="5.42578125" style="24" customWidth="1"/>
    <col min="11060" max="11061" width="5" style="24" customWidth="1"/>
    <col min="11062" max="11062" width="1.7109375" style="24" customWidth="1"/>
    <col min="11063" max="11064" width="5.42578125" style="24" customWidth="1"/>
    <col min="11065" max="11065" width="5.28515625" style="24" customWidth="1"/>
    <col min="11066" max="11264" width="9.85546875" style="24"/>
    <col min="11265" max="11265" width="12.85546875" style="24" customWidth="1"/>
    <col min="11266" max="11266" width="6.42578125" style="24" bestFit="1" customWidth="1"/>
    <col min="11267" max="11268" width="6.28515625" style="24" bestFit="1" customWidth="1"/>
    <col min="11269" max="11269" width="1.42578125" style="24" customWidth="1"/>
    <col min="11270" max="11270" width="6.42578125" style="24" customWidth="1"/>
    <col min="11271" max="11271" width="5" style="24" customWidth="1"/>
    <col min="11272" max="11272" width="4.85546875" style="24" customWidth="1"/>
    <col min="11273" max="11273" width="1.42578125" style="24" customWidth="1"/>
    <col min="11274" max="11276" width="5.5703125" style="24" bestFit="1" customWidth="1"/>
    <col min="11277" max="11277" width="1.42578125" style="24" customWidth="1"/>
    <col min="11278" max="11278" width="5.5703125" style="24" customWidth="1"/>
    <col min="11279" max="11279" width="4.85546875" style="24" customWidth="1"/>
    <col min="11280" max="11280" width="5.42578125" style="24" bestFit="1" customWidth="1"/>
    <col min="11281" max="11281" width="1.42578125" style="24" customWidth="1"/>
    <col min="11282" max="11282" width="5.5703125" style="24" bestFit="1" customWidth="1"/>
    <col min="11283" max="11283" width="5" style="24" customWidth="1"/>
    <col min="11284" max="11284" width="5.5703125" style="24" bestFit="1" customWidth="1"/>
    <col min="11285" max="11285" width="1.42578125" style="24" customWidth="1"/>
    <col min="11286" max="11286" width="5" style="24" customWidth="1"/>
    <col min="11287" max="11287" width="4.85546875" style="24" customWidth="1"/>
    <col min="11288" max="11288" width="4.7109375" style="24" customWidth="1"/>
    <col min="11289" max="11289" width="1.42578125" style="24" customWidth="1"/>
    <col min="11290" max="11290" width="5.140625" style="24" bestFit="1" customWidth="1"/>
    <col min="11291" max="11291" width="3.7109375" style="24" customWidth="1"/>
    <col min="11292" max="11292" width="4.5703125" style="24" customWidth="1"/>
    <col min="11293" max="11293" width="9.85546875" style="24" customWidth="1"/>
    <col min="11294" max="11294" width="11.42578125" style="24" customWidth="1"/>
    <col min="11295" max="11297" width="6" style="24" customWidth="1"/>
    <col min="11298" max="11298" width="1.7109375" style="24" customWidth="1"/>
    <col min="11299" max="11299" width="5.85546875" style="24" customWidth="1"/>
    <col min="11300" max="11301" width="5" style="24" customWidth="1"/>
    <col min="11302" max="11302" width="1.7109375" style="24" customWidth="1"/>
    <col min="11303" max="11303" width="5.42578125" style="24" customWidth="1"/>
    <col min="11304" max="11305" width="5" style="24" customWidth="1"/>
    <col min="11306" max="11306" width="1.7109375" style="24" customWidth="1"/>
    <col min="11307" max="11309" width="5.140625" style="24" customWidth="1"/>
    <col min="11310" max="11310" width="1.7109375" style="24" customWidth="1"/>
    <col min="11311" max="11311" width="5.28515625" style="24" customWidth="1"/>
    <col min="11312" max="11313" width="5.140625" style="24" customWidth="1"/>
    <col min="11314" max="11314" width="1.7109375" style="24" customWidth="1"/>
    <col min="11315" max="11315" width="5.42578125" style="24" customWidth="1"/>
    <col min="11316" max="11317" width="5" style="24" customWidth="1"/>
    <col min="11318" max="11318" width="1.7109375" style="24" customWidth="1"/>
    <col min="11319" max="11320" width="5.42578125" style="24" customWidth="1"/>
    <col min="11321" max="11321" width="5.28515625" style="24" customWidth="1"/>
    <col min="11322" max="11520" width="9.85546875" style="24"/>
    <col min="11521" max="11521" width="12.85546875" style="24" customWidth="1"/>
    <col min="11522" max="11522" width="6.42578125" style="24" bestFit="1" customWidth="1"/>
    <col min="11523" max="11524" width="6.28515625" style="24" bestFit="1" customWidth="1"/>
    <col min="11525" max="11525" width="1.42578125" style="24" customWidth="1"/>
    <col min="11526" max="11526" width="6.42578125" style="24" customWidth="1"/>
    <col min="11527" max="11527" width="5" style="24" customWidth="1"/>
    <col min="11528" max="11528" width="4.85546875" style="24" customWidth="1"/>
    <col min="11529" max="11529" width="1.42578125" style="24" customWidth="1"/>
    <col min="11530" max="11532" width="5.5703125" style="24" bestFit="1" customWidth="1"/>
    <col min="11533" max="11533" width="1.42578125" style="24" customWidth="1"/>
    <col min="11534" max="11534" width="5.5703125" style="24" customWidth="1"/>
    <col min="11535" max="11535" width="4.85546875" style="24" customWidth="1"/>
    <col min="11536" max="11536" width="5.42578125" style="24" bestFit="1" customWidth="1"/>
    <col min="11537" max="11537" width="1.42578125" style="24" customWidth="1"/>
    <col min="11538" max="11538" width="5.5703125" style="24" bestFit="1" customWidth="1"/>
    <col min="11539" max="11539" width="5" style="24" customWidth="1"/>
    <col min="11540" max="11540" width="5.5703125" style="24" bestFit="1" customWidth="1"/>
    <col min="11541" max="11541" width="1.42578125" style="24" customWidth="1"/>
    <col min="11542" max="11542" width="5" style="24" customWidth="1"/>
    <col min="11543" max="11543" width="4.85546875" style="24" customWidth="1"/>
    <col min="11544" max="11544" width="4.7109375" style="24" customWidth="1"/>
    <col min="11545" max="11545" width="1.42578125" style="24" customWidth="1"/>
    <col min="11546" max="11546" width="5.140625" style="24" bestFit="1" customWidth="1"/>
    <col min="11547" max="11547" width="3.7109375" style="24" customWidth="1"/>
    <col min="11548" max="11548" width="4.5703125" style="24" customWidth="1"/>
    <col min="11549" max="11549" width="9.85546875" style="24" customWidth="1"/>
    <col min="11550" max="11550" width="11.42578125" style="24" customWidth="1"/>
    <col min="11551" max="11553" width="6" style="24" customWidth="1"/>
    <col min="11554" max="11554" width="1.7109375" style="24" customWidth="1"/>
    <col min="11555" max="11555" width="5.85546875" style="24" customWidth="1"/>
    <col min="11556" max="11557" width="5" style="24" customWidth="1"/>
    <col min="11558" max="11558" width="1.7109375" style="24" customWidth="1"/>
    <col min="11559" max="11559" width="5.42578125" style="24" customWidth="1"/>
    <col min="11560" max="11561" width="5" style="24" customWidth="1"/>
    <col min="11562" max="11562" width="1.7109375" style="24" customWidth="1"/>
    <col min="11563" max="11565" width="5.140625" style="24" customWidth="1"/>
    <col min="11566" max="11566" width="1.7109375" style="24" customWidth="1"/>
    <col min="11567" max="11567" width="5.28515625" style="24" customWidth="1"/>
    <col min="11568" max="11569" width="5.140625" style="24" customWidth="1"/>
    <col min="11570" max="11570" width="1.7109375" style="24" customWidth="1"/>
    <col min="11571" max="11571" width="5.42578125" style="24" customWidth="1"/>
    <col min="11572" max="11573" width="5" style="24" customWidth="1"/>
    <col min="11574" max="11574" width="1.7109375" style="24" customWidth="1"/>
    <col min="11575" max="11576" width="5.42578125" style="24" customWidth="1"/>
    <col min="11577" max="11577" width="5.28515625" style="24" customWidth="1"/>
    <col min="11578" max="11776" width="9.85546875" style="24"/>
    <col min="11777" max="11777" width="12.85546875" style="24" customWidth="1"/>
    <col min="11778" max="11778" width="6.42578125" style="24" bestFit="1" customWidth="1"/>
    <col min="11779" max="11780" width="6.28515625" style="24" bestFit="1" customWidth="1"/>
    <col min="11781" max="11781" width="1.42578125" style="24" customWidth="1"/>
    <col min="11782" max="11782" width="6.42578125" style="24" customWidth="1"/>
    <col min="11783" max="11783" width="5" style="24" customWidth="1"/>
    <col min="11784" max="11784" width="4.85546875" style="24" customWidth="1"/>
    <col min="11785" max="11785" width="1.42578125" style="24" customWidth="1"/>
    <col min="11786" max="11788" width="5.5703125" style="24" bestFit="1" customWidth="1"/>
    <col min="11789" max="11789" width="1.42578125" style="24" customWidth="1"/>
    <col min="11790" max="11790" width="5.5703125" style="24" customWidth="1"/>
    <col min="11791" max="11791" width="4.85546875" style="24" customWidth="1"/>
    <col min="11792" max="11792" width="5.42578125" style="24" bestFit="1" customWidth="1"/>
    <col min="11793" max="11793" width="1.42578125" style="24" customWidth="1"/>
    <col min="11794" max="11794" width="5.5703125" style="24" bestFit="1" customWidth="1"/>
    <col min="11795" max="11795" width="5" style="24" customWidth="1"/>
    <col min="11796" max="11796" width="5.5703125" style="24" bestFit="1" customWidth="1"/>
    <col min="11797" max="11797" width="1.42578125" style="24" customWidth="1"/>
    <col min="11798" max="11798" width="5" style="24" customWidth="1"/>
    <col min="11799" max="11799" width="4.85546875" style="24" customWidth="1"/>
    <col min="11800" max="11800" width="4.7109375" style="24" customWidth="1"/>
    <col min="11801" max="11801" width="1.42578125" style="24" customWidth="1"/>
    <col min="11802" max="11802" width="5.140625" style="24" bestFit="1" customWidth="1"/>
    <col min="11803" max="11803" width="3.7109375" style="24" customWidth="1"/>
    <col min="11804" max="11804" width="4.5703125" style="24" customWidth="1"/>
    <col min="11805" max="11805" width="9.85546875" style="24" customWidth="1"/>
    <col min="11806" max="11806" width="11.42578125" style="24" customWidth="1"/>
    <col min="11807" max="11809" width="6" style="24" customWidth="1"/>
    <col min="11810" max="11810" width="1.7109375" style="24" customWidth="1"/>
    <col min="11811" max="11811" width="5.85546875" style="24" customWidth="1"/>
    <col min="11812" max="11813" width="5" style="24" customWidth="1"/>
    <col min="11814" max="11814" width="1.7109375" style="24" customWidth="1"/>
    <col min="11815" max="11815" width="5.42578125" style="24" customWidth="1"/>
    <col min="11816" max="11817" width="5" style="24" customWidth="1"/>
    <col min="11818" max="11818" width="1.7109375" style="24" customWidth="1"/>
    <col min="11819" max="11821" width="5.140625" style="24" customWidth="1"/>
    <col min="11822" max="11822" width="1.7109375" style="24" customWidth="1"/>
    <col min="11823" max="11823" width="5.28515625" style="24" customWidth="1"/>
    <col min="11824" max="11825" width="5.140625" style="24" customWidth="1"/>
    <col min="11826" max="11826" width="1.7109375" style="24" customWidth="1"/>
    <col min="11827" max="11827" width="5.42578125" style="24" customWidth="1"/>
    <col min="11828" max="11829" width="5" style="24" customWidth="1"/>
    <col min="11830" max="11830" width="1.7109375" style="24" customWidth="1"/>
    <col min="11831" max="11832" width="5.42578125" style="24" customWidth="1"/>
    <col min="11833" max="11833" width="5.28515625" style="24" customWidth="1"/>
    <col min="11834" max="12032" width="9.85546875" style="24"/>
    <col min="12033" max="12033" width="12.85546875" style="24" customWidth="1"/>
    <col min="12034" max="12034" width="6.42578125" style="24" bestFit="1" customWidth="1"/>
    <col min="12035" max="12036" width="6.28515625" style="24" bestFit="1" customWidth="1"/>
    <col min="12037" max="12037" width="1.42578125" style="24" customWidth="1"/>
    <col min="12038" max="12038" width="6.42578125" style="24" customWidth="1"/>
    <col min="12039" max="12039" width="5" style="24" customWidth="1"/>
    <col min="12040" max="12040" width="4.85546875" style="24" customWidth="1"/>
    <col min="12041" max="12041" width="1.42578125" style="24" customWidth="1"/>
    <col min="12042" max="12044" width="5.5703125" style="24" bestFit="1" customWidth="1"/>
    <col min="12045" max="12045" width="1.42578125" style="24" customWidth="1"/>
    <col min="12046" max="12046" width="5.5703125" style="24" customWidth="1"/>
    <col min="12047" max="12047" width="4.85546875" style="24" customWidth="1"/>
    <col min="12048" max="12048" width="5.42578125" style="24" bestFit="1" customWidth="1"/>
    <col min="12049" max="12049" width="1.42578125" style="24" customWidth="1"/>
    <col min="12050" max="12050" width="5.5703125" style="24" bestFit="1" customWidth="1"/>
    <col min="12051" max="12051" width="5" style="24" customWidth="1"/>
    <col min="12052" max="12052" width="5.5703125" style="24" bestFit="1" customWidth="1"/>
    <col min="12053" max="12053" width="1.42578125" style="24" customWidth="1"/>
    <col min="12054" max="12054" width="5" style="24" customWidth="1"/>
    <col min="12055" max="12055" width="4.85546875" style="24" customWidth="1"/>
    <col min="12056" max="12056" width="4.7109375" style="24" customWidth="1"/>
    <col min="12057" max="12057" width="1.42578125" style="24" customWidth="1"/>
    <col min="12058" max="12058" width="5.140625" style="24" bestFit="1" customWidth="1"/>
    <col min="12059" max="12059" width="3.7109375" style="24" customWidth="1"/>
    <col min="12060" max="12060" width="4.5703125" style="24" customWidth="1"/>
    <col min="12061" max="12061" width="9.85546875" style="24" customWidth="1"/>
    <col min="12062" max="12062" width="11.42578125" style="24" customWidth="1"/>
    <col min="12063" max="12065" width="6" style="24" customWidth="1"/>
    <col min="12066" max="12066" width="1.7109375" style="24" customWidth="1"/>
    <col min="12067" max="12067" width="5.85546875" style="24" customWidth="1"/>
    <col min="12068" max="12069" width="5" style="24" customWidth="1"/>
    <col min="12070" max="12070" width="1.7109375" style="24" customWidth="1"/>
    <col min="12071" max="12071" width="5.42578125" style="24" customWidth="1"/>
    <col min="12072" max="12073" width="5" style="24" customWidth="1"/>
    <col min="12074" max="12074" width="1.7109375" style="24" customWidth="1"/>
    <col min="12075" max="12077" width="5.140625" style="24" customWidth="1"/>
    <col min="12078" max="12078" width="1.7109375" style="24" customWidth="1"/>
    <col min="12079" max="12079" width="5.28515625" style="24" customWidth="1"/>
    <col min="12080" max="12081" width="5.140625" style="24" customWidth="1"/>
    <col min="12082" max="12082" width="1.7109375" style="24" customWidth="1"/>
    <col min="12083" max="12083" width="5.42578125" style="24" customWidth="1"/>
    <col min="12084" max="12085" width="5" style="24" customWidth="1"/>
    <col min="12086" max="12086" width="1.7109375" style="24" customWidth="1"/>
    <col min="12087" max="12088" width="5.42578125" style="24" customWidth="1"/>
    <col min="12089" max="12089" width="5.28515625" style="24" customWidth="1"/>
    <col min="12090" max="12288" width="9.85546875" style="24"/>
    <col min="12289" max="12289" width="12.85546875" style="24" customWidth="1"/>
    <col min="12290" max="12290" width="6.42578125" style="24" bestFit="1" customWidth="1"/>
    <col min="12291" max="12292" width="6.28515625" style="24" bestFit="1" customWidth="1"/>
    <col min="12293" max="12293" width="1.42578125" style="24" customWidth="1"/>
    <col min="12294" max="12294" width="6.42578125" style="24" customWidth="1"/>
    <col min="12295" max="12295" width="5" style="24" customWidth="1"/>
    <col min="12296" max="12296" width="4.85546875" style="24" customWidth="1"/>
    <col min="12297" max="12297" width="1.42578125" style="24" customWidth="1"/>
    <col min="12298" max="12300" width="5.5703125" style="24" bestFit="1" customWidth="1"/>
    <col min="12301" max="12301" width="1.42578125" style="24" customWidth="1"/>
    <col min="12302" max="12302" width="5.5703125" style="24" customWidth="1"/>
    <col min="12303" max="12303" width="4.85546875" style="24" customWidth="1"/>
    <col min="12304" max="12304" width="5.42578125" style="24" bestFit="1" customWidth="1"/>
    <col min="12305" max="12305" width="1.42578125" style="24" customWidth="1"/>
    <col min="12306" max="12306" width="5.5703125" style="24" bestFit="1" customWidth="1"/>
    <col min="12307" max="12307" width="5" style="24" customWidth="1"/>
    <col min="12308" max="12308" width="5.5703125" style="24" bestFit="1" customWidth="1"/>
    <col min="12309" max="12309" width="1.42578125" style="24" customWidth="1"/>
    <col min="12310" max="12310" width="5" style="24" customWidth="1"/>
    <col min="12311" max="12311" width="4.85546875" style="24" customWidth="1"/>
    <col min="12312" max="12312" width="4.7109375" style="24" customWidth="1"/>
    <col min="12313" max="12313" width="1.42578125" style="24" customWidth="1"/>
    <col min="12314" max="12314" width="5.140625" style="24" bestFit="1" customWidth="1"/>
    <col min="12315" max="12315" width="3.7109375" style="24" customWidth="1"/>
    <col min="12316" max="12316" width="4.5703125" style="24" customWidth="1"/>
    <col min="12317" max="12317" width="9.85546875" style="24" customWidth="1"/>
    <col min="12318" max="12318" width="11.42578125" style="24" customWidth="1"/>
    <col min="12319" max="12321" width="6" style="24" customWidth="1"/>
    <col min="12322" max="12322" width="1.7109375" style="24" customWidth="1"/>
    <col min="12323" max="12323" width="5.85546875" style="24" customWidth="1"/>
    <col min="12324" max="12325" width="5" style="24" customWidth="1"/>
    <col min="12326" max="12326" width="1.7109375" style="24" customWidth="1"/>
    <col min="12327" max="12327" width="5.42578125" style="24" customWidth="1"/>
    <col min="12328" max="12329" width="5" style="24" customWidth="1"/>
    <col min="12330" max="12330" width="1.7109375" style="24" customWidth="1"/>
    <col min="12331" max="12333" width="5.140625" style="24" customWidth="1"/>
    <col min="12334" max="12334" width="1.7109375" style="24" customWidth="1"/>
    <col min="12335" max="12335" width="5.28515625" style="24" customWidth="1"/>
    <col min="12336" max="12337" width="5.140625" style="24" customWidth="1"/>
    <col min="12338" max="12338" width="1.7109375" style="24" customWidth="1"/>
    <col min="12339" max="12339" width="5.42578125" style="24" customWidth="1"/>
    <col min="12340" max="12341" width="5" style="24" customWidth="1"/>
    <col min="12342" max="12342" width="1.7109375" style="24" customWidth="1"/>
    <col min="12343" max="12344" width="5.42578125" style="24" customWidth="1"/>
    <col min="12345" max="12345" width="5.28515625" style="24" customWidth="1"/>
    <col min="12346" max="12544" width="9.85546875" style="24"/>
    <col min="12545" max="12545" width="12.85546875" style="24" customWidth="1"/>
    <col min="12546" max="12546" width="6.42578125" style="24" bestFit="1" customWidth="1"/>
    <col min="12547" max="12548" width="6.28515625" style="24" bestFit="1" customWidth="1"/>
    <col min="12549" max="12549" width="1.42578125" style="24" customWidth="1"/>
    <col min="12550" max="12550" width="6.42578125" style="24" customWidth="1"/>
    <col min="12551" max="12551" width="5" style="24" customWidth="1"/>
    <col min="12552" max="12552" width="4.85546875" style="24" customWidth="1"/>
    <col min="12553" max="12553" width="1.42578125" style="24" customWidth="1"/>
    <col min="12554" max="12556" width="5.5703125" style="24" bestFit="1" customWidth="1"/>
    <col min="12557" max="12557" width="1.42578125" style="24" customWidth="1"/>
    <col min="12558" max="12558" width="5.5703125" style="24" customWidth="1"/>
    <col min="12559" max="12559" width="4.85546875" style="24" customWidth="1"/>
    <col min="12560" max="12560" width="5.42578125" style="24" bestFit="1" customWidth="1"/>
    <col min="12561" max="12561" width="1.42578125" style="24" customWidth="1"/>
    <col min="12562" max="12562" width="5.5703125" style="24" bestFit="1" customWidth="1"/>
    <col min="12563" max="12563" width="5" style="24" customWidth="1"/>
    <col min="12564" max="12564" width="5.5703125" style="24" bestFit="1" customWidth="1"/>
    <col min="12565" max="12565" width="1.42578125" style="24" customWidth="1"/>
    <col min="12566" max="12566" width="5" style="24" customWidth="1"/>
    <col min="12567" max="12567" width="4.85546875" style="24" customWidth="1"/>
    <col min="12568" max="12568" width="4.7109375" style="24" customWidth="1"/>
    <col min="12569" max="12569" width="1.42578125" style="24" customWidth="1"/>
    <col min="12570" max="12570" width="5.140625" style="24" bestFit="1" customWidth="1"/>
    <col min="12571" max="12571" width="3.7109375" style="24" customWidth="1"/>
    <col min="12572" max="12572" width="4.5703125" style="24" customWidth="1"/>
    <col min="12573" max="12573" width="9.85546875" style="24" customWidth="1"/>
    <col min="12574" max="12574" width="11.42578125" style="24" customWidth="1"/>
    <col min="12575" max="12577" width="6" style="24" customWidth="1"/>
    <col min="12578" max="12578" width="1.7109375" style="24" customWidth="1"/>
    <col min="12579" max="12579" width="5.85546875" style="24" customWidth="1"/>
    <col min="12580" max="12581" width="5" style="24" customWidth="1"/>
    <col min="12582" max="12582" width="1.7109375" style="24" customWidth="1"/>
    <col min="12583" max="12583" width="5.42578125" style="24" customWidth="1"/>
    <col min="12584" max="12585" width="5" style="24" customWidth="1"/>
    <col min="12586" max="12586" width="1.7109375" style="24" customWidth="1"/>
    <col min="12587" max="12589" width="5.140625" style="24" customWidth="1"/>
    <col min="12590" max="12590" width="1.7109375" style="24" customWidth="1"/>
    <col min="12591" max="12591" width="5.28515625" style="24" customWidth="1"/>
    <col min="12592" max="12593" width="5.140625" style="24" customWidth="1"/>
    <col min="12594" max="12594" width="1.7109375" style="24" customWidth="1"/>
    <col min="12595" max="12595" width="5.42578125" style="24" customWidth="1"/>
    <col min="12596" max="12597" width="5" style="24" customWidth="1"/>
    <col min="12598" max="12598" width="1.7109375" style="24" customWidth="1"/>
    <col min="12599" max="12600" width="5.42578125" style="24" customWidth="1"/>
    <col min="12601" max="12601" width="5.28515625" style="24" customWidth="1"/>
    <col min="12602" max="12800" width="9.85546875" style="24"/>
    <col min="12801" max="12801" width="12.85546875" style="24" customWidth="1"/>
    <col min="12802" max="12802" width="6.42578125" style="24" bestFit="1" customWidth="1"/>
    <col min="12803" max="12804" width="6.28515625" style="24" bestFit="1" customWidth="1"/>
    <col min="12805" max="12805" width="1.42578125" style="24" customWidth="1"/>
    <col min="12806" max="12806" width="6.42578125" style="24" customWidth="1"/>
    <col min="12807" max="12807" width="5" style="24" customWidth="1"/>
    <col min="12808" max="12808" width="4.85546875" style="24" customWidth="1"/>
    <col min="12809" max="12809" width="1.42578125" style="24" customWidth="1"/>
    <col min="12810" max="12812" width="5.5703125" style="24" bestFit="1" customWidth="1"/>
    <col min="12813" max="12813" width="1.42578125" style="24" customWidth="1"/>
    <col min="12814" max="12814" width="5.5703125" style="24" customWidth="1"/>
    <col min="12815" max="12815" width="4.85546875" style="24" customWidth="1"/>
    <col min="12816" max="12816" width="5.42578125" style="24" bestFit="1" customWidth="1"/>
    <col min="12817" max="12817" width="1.42578125" style="24" customWidth="1"/>
    <col min="12818" max="12818" width="5.5703125" style="24" bestFit="1" customWidth="1"/>
    <col min="12819" max="12819" width="5" style="24" customWidth="1"/>
    <col min="12820" max="12820" width="5.5703125" style="24" bestFit="1" customWidth="1"/>
    <col min="12821" max="12821" width="1.42578125" style="24" customWidth="1"/>
    <col min="12822" max="12822" width="5" style="24" customWidth="1"/>
    <col min="12823" max="12823" width="4.85546875" style="24" customWidth="1"/>
    <col min="12824" max="12824" width="4.7109375" style="24" customWidth="1"/>
    <col min="12825" max="12825" width="1.42578125" style="24" customWidth="1"/>
    <col min="12826" max="12826" width="5.140625" style="24" bestFit="1" customWidth="1"/>
    <col min="12827" max="12827" width="3.7109375" style="24" customWidth="1"/>
    <col min="12828" max="12828" width="4.5703125" style="24" customWidth="1"/>
    <col min="12829" max="12829" width="9.85546875" style="24" customWidth="1"/>
    <col min="12830" max="12830" width="11.42578125" style="24" customWidth="1"/>
    <col min="12831" max="12833" width="6" style="24" customWidth="1"/>
    <col min="12834" max="12834" width="1.7109375" style="24" customWidth="1"/>
    <col min="12835" max="12835" width="5.85546875" style="24" customWidth="1"/>
    <col min="12836" max="12837" width="5" style="24" customWidth="1"/>
    <col min="12838" max="12838" width="1.7109375" style="24" customWidth="1"/>
    <col min="12839" max="12839" width="5.42578125" style="24" customWidth="1"/>
    <col min="12840" max="12841" width="5" style="24" customWidth="1"/>
    <col min="12842" max="12842" width="1.7109375" style="24" customWidth="1"/>
    <col min="12843" max="12845" width="5.140625" style="24" customWidth="1"/>
    <col min="12846" max="12846" width="1.7109375" style="24" customWidth="1"/>
    <col min="12847" max="12847" width="5.28515625" style="24" customWidth="1"/>
    <col min="12848" max="12849" width="5.140625" style="24" customWidth="1"/>
    <col min="12850" max="12850" width="1.7109375" style="24" customWidth="1"/>
    <col min="12851" max="12851" width="5.42578125" style="24" customWidth="1"/>
    <col min="12852" max="12853" width="5" style="24" customWidth="1"/>
    <col min="12854" max="12854" width="1.7109375" style="24" customWidth="1"/>
    <col min="12855" max="12856" width="5.42578125" style="24" customWidth="1"/>
    <col min="12857" max="12857" width="5.28515625" style="24" customWidth="1"/>
    <col min="12858" max="13056" width="9.85546875" style="24"/>
    <col min="13057" max="13057" width="12.85546875" style="24" customWidth="1"/>
    <col min="13058" max="13058" width="6.42578125" style="24" bestFit="1" customWidth="1"/>
    <col min="13059" max="13060" width="6.28515625" style="24" bestFit="1" customWidth="1"/>
    <col min="13061" max="13061" width="1.42578125" style="24" customWidth="1"/>
    <col min="13062" max="13062" width="6.42578125" style="24" customWidth="1"/>
    <col min="13063" max="13063" width="5" style="24" customWidth="1"/>
    <col min="13064" max="13064" width="4.85546875" style="24" customWidth="1"/>
    <col min="13065" max="13065" width="1.42578125" style="24" customWidth="1"/>
    <col min="13066" max="13068" width="5.5703125" style="24" bestFit="1" customWidth="1"/>
    <col min="13069" max="13069" width="1.42578125" style="24" customWidth="1"/>
    <col min="13070" max="13070" width="5.5703125" style="24" customWidth="1"/>
    <col min="13071" max="13071" width="4.85546875" style="24" customWidth="1"/>
    <col min="13072" max="13072" width="5.42578125" style="24" bestFit="1" customWidth="1"/>
    <col min="13073" max="13073" width="1.42578125" style="24" customWidth="1"/>
    <col min="13074" max="13074" width="5.5703125" style="24" bestFit="1" customWidth="1"/>
    <col min="13075" max="13075" width="5" style="24" customWidth="1"/>
    <col min="13076" max="13076" width="5.5703125" style="24" bestFit="1" customWidth="1"/>
    <col min="13077" max="13077" width="1.42578125" style="24" customWidth="1"/>
    <col min="13078" max="13078" width="5" style="24" customWidth="1"/>
    <col min="13079" max="13079" width="4.85546875" style="24" customWidth="1"/>
    <col min="13080" max="13080" width="4.7109375" style="24" customWidth="1"/>
    <col min="13081" max="13081" width="1.42578125" style="24" customWidth="1"/>
    <col min="13082" max="13082" width="5.140625" style="24" bestFit="1" customWidth="1"/>
    <col min="13083" max="13083" width="3.7109375" style="24" customWidth="1"/>
    <col min="13084" max="13084" width="4.5703125" style="24" customWidth="1"/>
    <col min="13085" max="13085" width="9.85546875" style="24" customWidth="1"/>
    <col min="13086" max="13086" width="11.42578125" style="24" customWidth="1"/>
    <col min="13087" max="13089" width="6" style="24" customWidth="1"/>
    <col min="13090" max="13090" width="1.7109375" style="24" customWidth="1"/>
    <col min="13091" max="13091" width="5.85546875" style="24" customWidth="1"/>
    <col min="13092" max="13093" width="5" style="24" customWidth="1"/>
    <col min="13094" max="13094" width="1.7109375" style="24" customWidth="1"/>
    <col min="13095" max="13095" width="5.42578125" style="24" customWidth="1"/>
    <col min="13096" max="13097" width="5" style="24" customWidth="1"/>
    <col min="13098" max="13098" width="1.7109375" style="24" customWidth="1"/>
    <col min="13099" max="13101" width="5.140625" style="24" customWidth="1"/>
    <col min="13102" max="13102" width="1.7109375" style="24" customWidth="1"/>
    <col min="13103" max="13103" width="5.28515625" style="24" customWidth="1"/>
    <col min="13104" max="13105" width="5.140625" style="24" customWidth="1"/>
    <col min="13106" max="13106" width="1.7109375" style="24" customWidth="1"/>
    <col min="13107" max="13107" width="5.42578125" style="24" customWidth="1"/>
    <col min="13108" max="13109" width="5" style="24" customWidth="1"/>
    <col min="13110" max="13110" width="1.7109375" style="24" customWidth="1"/>
    <col min="13111" max="13112" width="5.42578125" style="24" customWidth="1"/>
    <col min="13113" max="13113" width="5.28515625" style="24" customWidth="1"/>
    <col min="13114" max="13312" width="9.85546875" style="24"/>
    <col min="13313" max="13313" width="12.85546875" style="24" customWidth="1"/>
    <col min="13314" max="13314" width="6.42578125" style="24" bestFit="1" customWidth="1"/>
    <col min="13315" max="13316" width="6.28515625" style="24" bestFit="1" customWidth="1"/>
    <col min="13317" max="13317" width="1.42578125" style="24" customWidth="1"/>
    <col min="13318" max="13318" width="6.42578125" style="24" customWidth="1"/>
    <col min="13319" max="13319" width="5" style="24" customWidth="1"/>
    <col min="13320" max="13320" width="4.85546875" style="24" customWidth="1"/>
    <col min="13321" max="13321" width="1.42578125" style="24" customWidth="1"/>
    <col min="13322" max="13324" width="5.5703125" style="24" bestFit="1" customWidth="1"/>
    <col min="13325" max="13325" width="1.42578125" style="24" customWidth="1"/>
    <col min="13326" max="13326" width="5.5703125" style="24" customWidth="1"/>
    <col min="13327" max="13327" width="4.85546875" style="24" customWidth="1"/>
    <col min="13328" max="13328" width="5.42578125" style="24" bestFit="1" customWidth="1"/>
    <col min="13329" max="13329" width="1.42578125" style="24" customWidth="1"/>
    <col min="13330" max="13330" width="5.5703125" style="24" bestFit="1" customWidth="1"/>
    <col min="13331" max="13331" width="5" style="24" customWidth="1"/>
    <col min="13332" max="13332" width="5.5703125" style="24" bestFit="1" customWidth="1"/>
    <col min="13333" max="13333" width="1.42578125" style="24" customWidth="1"/>
    <col min="13334" max="13334" width="5" style="24" customWidth="1"/>
    <col min="13335" max="13335" width="4.85546875" style="24" customWidth="1"/>
    <col min="13336" max="13336" width="4.7109375" style="24" customWidth="1"/>
    <col min="13337" max="13337" width="1.42578125" style="24" customWidth="1"/>
    <col min="13338" max="13338" width="5.140625" style="24" bestFit="1" customWidth="1"/>
    <col min="13339" max="13339" width="3.7109375" style="24" customWidth="1"/>
    <col min="13340" max="13340" width="4.5703125" style="24" customWidth="1"/>
    <col min="13341" max="13341" width="9.85546875" style="24" customWidth="1"/>
    <col min="13342" max="13342" width="11.42578125" style="24" customWidth="1"/>
    <col min="13343" max="13345" width="6" style="24" customWidth="1"/>
    <col min="13346" max="13346" width="1.7109375" style="24" customWidth="1"/>
    <col min="13347" max="13347" width="5.85546875" style="24" customWidth="1"/>
    <col min="13348" max="13349" width="5" style="24" customWidth="1"/>
    <col min="13350" max="13350" width="1.7109375" style="24" customWidth="1"/>
    <col min="13351" max="13351" width="5.42578125" style="24" customWidth="1"/>
    <col min="13352" max="13353" width="5" style="24" customWidth="1"/>
    <col min="13354" max="13354" width="1.7109375" style="24" customWidth="1"/>
    <col min="13355" max="13357" width="5.140625" style="24" customWidth="1"/>
    <col min="13358" max="13358" width="1.7109375" style="24" customWidth="1"/>
    <col min="13359" max="13359" width="5.28515625" style="24" customWidth="1"/>
    <col min="13360" max="13361" width="5.140625" style="24" customWidth="1"/>
    <col min="13362" max="13362" width="1.7109375" style="24" customWidth="1"/>
    <col min="13363" max="13363" width="5.42578125" style="24" customWidth="1"/>
    <col min="13364" max="13365" width="5" style="24" customWidth="1"/>
    <col min="13366" max="13366" width="1.7109375" style="24" customWidth="1"/>
    <col min="13367" max="13368" width="5.42578125" style="24" customWidth="1"/>
    <col min="13369" max="13369" width="5.28515625" style="24" customWidth="1"/>
    <col min="13370" max="13568" width="9.85546875" style="24"/>
    <col min="13569" max="13569" width="12.85546875" style="24" customWidth="1"/>
    <col min="13570" max="13570" width="6.42578125" style="24" bestFit="1" customWidth="1"/>
    <col min="13571" max="13572" width="6.28515625" style="24" bestFit="1" customWidth="1"/>
    <col min="13573" max="13573" width="1.42578125" style="24" customWidth="1"/>
    <col min="13574" max="13574" width="6.42578125" style="24" customWidth="1"/>
    <col min="13575" max="13575" width="5" style="24" customWidth="1"/>
    <col min="13576" max="13576" width="4.85546875" style="24" customWidth="1"/>
    <col min="13577" max="13577" width="1.42578125" style="24" customWidth="1"/>
    <col min="13578" max="13580" width="5.5703125" style="24" bestFit="1" customWidth="1"/>
    <col min="13581" max="13581" width="1.42578125" style="24" customWidth="1"/>
    <col min="13582" max="13582" width="5.5703125" style="24" customWidth="1"/>
    <col min="13583" max="13583" width="4.85546875" style="24" customWidth="1"/>
    <col min="13584" max="13584" width="5.42578125" style="24" bestFit="1" customWidth="1"/>
    <col min="13585" max="13585" width="1.42578125" style="24" customWidth="1"/>
    <col min="13586" max="13586" width="5.5703125" style="24" bestFit="1" customWidth="1"/>
    <col min="13587" max="13587" width="5" style="24" customWidth="1"/>
    <col min="13588" max="13588" width="5.5703125" style="24" bestFit="1" customWidth="1"/>
    <col min="13589" max="13589" width="1.42578125" style="24" customWidth="1"/>
    <col min="13590" max="13590" width="5" style="24" customWidth="1"/>
    <col min="13591" max="13591" width="4.85546875" style="24" customWidth="1"/>
    <col min="13592" max="13592" width="4.7109375" style="24" customWidth="1"/>
    <col min="13593" max="13593" width="1.42578125" style="24" customWidth="1"/>
    <col min="13594" max="13594" width="5.140625" style="24" bestFit="1" customWidth="1"/>
    <col min="13595" max="13595" width="3.7109375" style="24" customWidth="1"/>
    <col min="13596" max="13596" width="4.5703125" style="24" customWidth="1"/>
    <col min="13597" max="13597" width="9.85546875" style="24" customWidth="1"/>
    <col min="13598" max="13598" width="11.42578125" style="24" customWidth="1"/>
    <col min="13599" max="13601" width="6" style="24" customWidth="1"/>
    <col min="13602" max="13602" width="1.7109375" style="24" customWidth="1"/>
    <col min="13603" max="13603" width="5.85546875" style="24" customWidth="1"/>
    <col min="13604" max="13605" width="5" style="24" customWidth="1"/>
    <col min="13606" max="13606" width="1.7109375" style="24" customWidth="1"/>
    <col min="13607" max="13607" width="5.42578125" style="24" customWidth="1"/>
    <col min="13608" max="13609" width="5" style="24" customWidth="1"/>
    <col min="13610" max="13610" width="1.7109375" style="24" customWidth="1"/>
    <col min="13611" max="13613" width="5.140625" style="24" customWidth="1"/>
    <col min="13614" max="13614" width="1.7109375" style="24" customWidth="1"/>
    <col min="13615" max="13615" width="5.28515625" style="24" customWidth="1"/>
    <col min="13616" max="13617" width="5.140625" style="24" customWidth="1"/>
    <col min="13618" max="13618" width="1.7109375" style="24" customWidth="1"/>
    <col min="13619" max="13619" width="5.42578125" style="24" customWidth="1"/>
    <col min="13620" max="13621" width="5" style="24" customWidth="1"/>
    <col min="13622" max="13622" width="1.7109375" style="24" customWidth="1"/>
    <col min="13623" max="13624" width="5.42578125" style="24" customWidth="1"/>
    <col min="13625" max="13625" width="5.28515625" style="24" customWidth="1"/>
    <col min="13626" max="13824" width="9.85546875" style="24"/>
    <col min="13825" max="13825" width="12.85546875" style="24" customWidth="1"/>
    <col min="13826" max="13826" width="6.42578125" style="24" bestFit="1" customWidth="1"/>
    <col min="13827" max="13828" width="6.28515625" style="24" bestFit="1" customWidth="1"/>
    <col min="13829" max="13829" width="1.42578125" style="24" customWidth="1"/>
    <col min="13830" max="13830" width="6.42578125" style="24" customWidth="1"/>
    <col min="13831" max="13831" width="5" style="24" customWidth="1"/>
    <col min="13832" max="13832" width="4.85546875" style="24" customWidth="1"/>
    <col min="13833" max="13833" width="1.42578125" style="24" customWidth="1"/>
    <col min="13834" max="13836" width="5.5703125" style="24" bestFit="1" customWidth="1"/>
    <col min="13837" max="13837" width="1.42578125" style="24" customWidth="1"/>
    <col min="13838" max="13838" width="5.5703125" style="24" customWidth="1"/>
    <col min="13839" max="13839" width="4.85546875" style="24" customWidth="1"/>
    <col min="13840" max="13840" width="5.42578125" style="24" bestFit="1" customWidth="1"/>
    <col min="13841" max="13841" width="1.42578125" style="24" customWidth="1"/>
    <col min="13842" max="13842" width="5.5703125" style="24" bestFit="1" customWidth="1"/>
    <col min="13843" max="13843" width="5" style="24" customWidth="1"/>
    <col min="13844" max="13844" width="5.5703125" style="24" bestFit="1" customWidth="1"/>
    <col min="13845" max="13845" width="1.42578125" style="24" customWidth="1"/>
    <col min="13846" max="13846" width="5" style="24" customWidth="1"/>
    <col min="13847" max="13847" width="4.85546875" style="24" customWidth="1"/>
    <col min="13848" max="13848" width="4.7109375" style="24" customWidth="1"/>
    <col min="13849" max="13849" width="1.42578125" style="24" customWidth="1"/>
    <col min="13850" max="13850" width="5.140625" style="24" bestFit="1" customWidth="1"/>
    <col min="13851" max="13851" width="3.7109375" style="24" customWidth="1"/>
    <col min="13852" max="13852" width="4.5703125" style="24" customWidth="1"/>
    <col min="13853" max="13853" width="9.85546875" style="24" customWidth="1"/>
    <col min="13854" max="13854" width="11.42578125" style="24" customWidth="1"/>
    <col min="13855" max="13857" width="6" style="24" customWidth="1"/>
    <col min="13858" max="13858" width="1.7109375" style="24" customWidth="1"/>
    <col min="13859" max="13859" width="5.85546875" style="24" customWidth="1"/>
    <col min="13860" max="13861" width="5" style="24" customWidth="1"/>
    <col min="13862" max="13862" width="1.7109375" style="24" customWidth="1"/>
    <col min="13863" max="13863" width="5.42578125" style="24" customWidth="1"/>
    <col min="13864" max="13865" width="5" style="24" customWidth="1"/>
    <col min="13866" max="13866" width="1.7109375" style="24" customWidth="1"/>
    <col min="13867" max="13869" width="5.140625" style="24" customWidth="1"/>
    <col min="13870" max="13870" width="1.7109375" style="24" customWidth="1"/>
    <col min="13871" max="13871" width="5.28515625" style="24" customWidth="1"/>
    <col min="13872" max="13873" width="5.140625" style="24" customWidth="1"/>
    <col min="13874" max="13874" width="1.7109375" style="24" customWidth="1"/>
    <col min="13875" max="13875" width="5.42578125" style="24" customWidth="1"/>
    <col min="13876" max="13877" width="5" style="24" customWidth="1"/>
    <col min="13878" max="13878" width="1.7109375" style="24" customWidth="1"/>
    <col min="13879" max="13880" width="5.42578125" style="24" customWidth="1"/>
    <col min="13881" max="13881" width="5.28515625" style="24" customWidth="1"/>
    <col min="13882" max="14080" width="9.85546875" style="24"/>
    <col min="14081" max="14081" width="12.85546875" style="24" customWidth="1"/>
    <col min="14082" max="14082" width="6.42578125" style="24" bestFit="1" customWidth="1"/>
    <col min="14083" max="14084" width="6.28515625" style="24" bestFit="1" customWidth="1"/>
    <col min="14085" max="14085" width="1.42578125" style="24" customWidth="1"/>
    <col min="14086" max="14086" width="6.42578125" style="24" customWidth="1"/>
    <col min="14087" max="14087" width="5" style="24" customWidth="1"/>
    <col min="14088" max="14088" width="4.85546875" style="24" customWidth="1"/>
    <col min="14089" max="14089" width="1.42578125" style="24" customWidth="1"/>
    <col min="14090" max="14092" width="5.5703125" style="24" bestFit="1" customWidth="1"/>
    <col min="14093" max="14093" width="1.42578125" style="24" customWidth="1"/>
    <col min="14094" max="14094" width="5.5703125" style="24" customWidth="1"/>
    <col min="14095" max="14095" width="4.85546875" style="24" customWidth="1"/>
    <col min="14096" max="14096" width="5.42578125" style="24" bestFit="1" customWidth="1"/>
    <col min="14097" max="14097" width="1.42578125" style="24" customWidth="1"/>
    <col min="14098" max="14098" width="5.5703125" style="24" bestFit="1" customWidth="1"/>
    <col min="14099" max="14099" width="5" style="24" customWidth="1"/>
    <col min="14100" max="14100" width="5.5703125" style="24" bestFit="1" customWidth="1"/>
    <col min="14101" max="14101" width="1.42578125" style="24" customWidth="1"/>
    <col min="14102" max="14102" width="5" style="24" customWidth="1"/>
    <col min="14103" max="14103" width="4.85546875" style="24" customWidth="1"/>
    <col min="14104" max="14104" width="4.7109375" style="24" customWidth="1"/>
    <col min="14105" max="14105" width="1.42578125" style="24" customWidth="1"/>
    <col min="14106" max="14106" width="5.140625" style="24" bestFit="1" customWidth="1"/>
    <col min="14107" max="14107" width="3.7109375" style="24" customWidth="1"/>
    <col min="14108" max="14108" width="4.5703125" style="24" customWidth="1"/>
    <col min="14109" max="14109" width="9.85546875" style="24" customWidth="1"/>
    <col min="14110" max="14110" width="11.42578125" style="24" customWidth="1"/>
    <col min="14111" max="14113" width="6" style="24" customWidth="1"/>
    <col min="14114" max="14114" width="1.7109375" style="24" customWidth="1"/>
    <col min="14115" max="14115" width="5.85546875" style="24" customWidth="1"/>
    <col min="14116" max="14117" width="5" style="24" customWidth="1"/>
    <col min="14118" max="14118" width="1.7109375" style="24" customWidth="1"/>
    <col min="14119" max="14119" width="5.42578125" style="24" customWidth="1"/>
    <col min="14120" max="14121" width="5" style="24" customWidth="1"/>
    <col min="14122" max="14122" width="1.7109375" style="24" customWidth="1"/>
    <col min="14123" max="14125" width="5.140625" style="24" customWidth="1"/>
    <col min="14126" max="14126" width="1.7109375" style="24" customWidth="1"/>
    <col min="14127" max="14127" width="5.28515625" style="24" customWidth="1"/>
    <col min="14128" max="14129" width="5.140625" style="24" customWidth="1"/>
    <col min="14130" max="14130" width="1.7109375" style="24" customWidth="1"/>
    <col min="14131" max="14131" width="5.42578125" style="24" customWidth="1"/>
    <col min="14132" max="14133" width="5" style="24" customWidth="1"/>
    <col min="14134" max="14134" width="1.7109375" style="24" customWidth="1"/>
    <col min="14135" max="14136" width="5.42578125" style="24" customWidth="1"/>
    <col min="14137" max="14137" width="5.28515625" style="24" customWidth="1"/>
    <col min="14138" max="14336" width="9.85546875" style="24"/>
    <col min="14337" max="14337" width="12.85546875" style="24" customWidth="1"/>
    <col min="14338" max="14338" width="6.42578125" style="24" bestFit="1" customWidth="1"/>
    <col min="14339" max="14340" width="6.28515625" style="24" bestFit="1" customWidth="1"/>
    <col min="14341" max="14341" width="1.42578125" style="24" customWidth="1"/>
    <col min="14342" max="14342" width="6.42578125" style="24" customWidth="1"/>
    <col min="14343" max="14343" width="5" style="24" customWidth="1"/>
    <col min="14344" max="14344" width="4.85546875" style="24" customWidth="1"/>
    <col min="14345" max="14345" width="1.42578125" style="24" customWidth="1"/>
    <col min="14346" max="14348" width="5.5703125" style="24" bestFit="1" customWidth="1"/>
    <col min="14349" max="14349" width="1.42578125" style="24" customWidth="1"/>
    <col min="14350" max="14350" width="5.5703125" style="24" customWidth="1"/>
    <col min="14351" max="14351" width="4.85546875" style="24" customWidth="1"/>
    <col min="14352" max="14352" width="5.42578125" style="24" bestFit="1" customWidth="1"/>
    <col min="14353" max="14353" width="1.42578125" style="24" customWidth="1"/>
    <col min="14354" max="14354" width="5.5703125" style="24" bestFit="1" customWidth="1"/>
    <col min="14355" max="14355" width="5" style="24" customWidth="1"/>
    <col min="14356" max="14356" width="5.5703125" style="24" bestFit="1" customWidth="1"/>
    <col min="14357" max="14357" width="1.42578125" style="24" customWidth="1"/>
    <col min="14358" max="14358" width="5" style="24" customWidth="1"/>
    <col min="14359" max="14359" width="4.85546875" style="24" customWidth="1"/>
    <col min="14360" max="14360" width="4.7109375" style="24" customWidth="1"/>
    <col min="14361" max="14361" width="1.42578125" style="24" customWidth="1"/>
    <col min="14362" max="14362" width="5.140625" style="24" bestFit="1" customWidth="1"/>
    <col min="14363" max="14363" width="3.7109375" style="24" customWidth="1"/>
    <col min="14364" max="14364" width="4.5703125" style="24" customWidth="1"/>
    <col min="14365" max="14365" width="9.85546875" style="24" customWidth="1"/>
    <col min="14366" max="14366" width="11.42578125" style="24" customWidth="1"/>
    <col min="14367" max="14369" width="6" style="24" customWidth="1"/>
    <col min="14370" max="14370" width="1.7109375" style="24" customWidth="1"/>
    <col min="14371" max="14371" width="5.85546875" style="24" customWidth="1"/>
    <col min="14372" max="14373" width="5" style="24" customWidth="1"/>
    <col min="14374" max="14374" width="1.7109375" style="24" customWidth="1"/>
    <col min="14375" max="14375" width="5.42578125" style="24" customWidth="1"/>
    <col min="14376" max="14377" width="5" style="24" customWidth="1"/>
    <col min="14378" max="14378" width="1.7109375" style="24" customWidth="1"/>
    <col min="14379" max="14381" width="5.140625" style="24" customWidth="1"/>
    <col min="14382" max="14382" width="1.7109375" style="24" customWidth="1"/>
    <col min="14383" max="14383" width="5.28515625" style="24" customWidth="1"/>
    <col min="14384" max="14385" width="5.140625" style="24" customWidth="1"/>
    <col min="14386" max="14386" width="1.7109375" style="24" customWidth="1"/>
    <col min="14387" max="14387" width="5.42578125" style="24" customWidth="1"/>
    <col min="14388" max="14389" width="5" style="24" customWidth="1"/>
    <col min="14390" max="14390" width="1.7109375" style="24" customWidth="1"/>
    <col min="14391" max="14392" width="5.42578125" style="24" customWidth="1"/>
    <col min="14393" max="14393" width="5.28515625" style="24" customWidth="1"/>
    <col min="14394" max="14592" width="9.85546875" style="24"/>
    <col min="14593" max="14593" width="12.85546875" style="24" customWidth="1"/>
    <col min="14594" max="14594" width="6.42578125" style="24" bestFit="1" customWidth="1"/>
    <col min="14595" max="14596" width="6.28515625" style="24" bestFit="1" customWidth="1"/>
    <col min="14597" max="14597" width="1.42578125" style="24" customWidth="1"/>
    <col min="14598" max="14598" width="6.42578125" style="24" customWidth="1"/>
    <col min="14599" max="14599" width="5" style="24" customWidth="1"/>
    <col min="14600" max="14600" width="4.85546875" style="24" customWidth="1"/>
    <col min="14601" max="14601" width="1.42578125" style="24" customWidth="1"/>
    <col min="14602" max="14604" width="5.5703125" style="24" bestFit="1" customWidth="1"/>
    <col min="14605" max="14605" width="1.42578125" style="24" customWidth="1"/>
    <col min="14606" max="14606" width="5.5703125" style="24" customWidth="1"/>
    <col min="14607" max="14607" width="4.85546875" style="24" customWidth="1"/>
    <col min="14608" max="14608" width="5.42578125" style="24" bestFit="1" customWidth="1"/>
    <col min="14609" max="14609" width="1.42578125" style="24" customWidth="1"/>
    <col min="14610" max="14610" width="5.5703125" style="24" bestFit="1" customWidth="1"/>
    <col min="14611" max="14611" width="5" style="24" customWidth="1"/>
    <col min="14612" max="14612" width="5.5703125" style="24" bestFit="1" customWidth="1"/>
    <col min="14613" max="14613" width="1.42578125" style="24" customWidth="1"/>
    <col min="14614" max="14614" width="5" style="24" customWidth="1"/>
    <col min="14615" max="14615" width="4.85546875" style="24" customWidth="1"/>
    <col min="14616" max="14616" width="4.7109375" style="24" customWidth="1"/>
    <col min="14617" max="14617" width="1.42578125" style="24" customWidth="1"/>
    <col min="14618" max="14618" width="5.140625" style="24" bestFit="1" customWidth="1"/>
    <col min="14619" max="14619" width="3.7109375" style="24" customWidth="1"/>
    <col min="14620" max="14620" width="4.5703125" style="24" customWidth="1"/>
    <col min="14621" max="14621" width="9.85546875" style="24" customWidth="1"/>
    <col min="14622" max="14622" width="11.42578125" style="24" customWidth="1"/>
    <col min="14623" max="14625" width="6" style="24" customWidth="1"/>
    <col min="14626" max="14626" width="1.7109375" style="24" customWidth="1"/>
    <col min="14627" max="14627" width="5.85546875" style="24" customWidth="1"/>
    <col min="14628" max="14629" width="5" style="24" customWidth="1"/>
    <col min="14630" max="14630" width="1.7109375" style="24" customWidth="1"/>
    <col min="14631" max="14631" width="5.42578125" style="24" customWidth="1"/>
    <col min="14632" max="14633" width="5" style="24" customWidth="1"/>
    <col min="14634" max="14634" width="1.7109375" style="24" customWidth="1"/>
    <col min="14635" max="14637" width="5.140625" style="24" customWidth="1"/>
    <col min="14638" max="14638" width="1.7109375" style="24" customWidth="1"/>
    <col min="14639" max="14639" width="5.28515625" style="24" customWidth="1"/>
    <col min="14640" max="14641" width="5.140625" style="24" customWidth="1"/>
    <col min="14642" max="14642" width="1.7109375" style="24" customWidth="1"/>
    <col min="14643" max="14643" width="5.42578125" style="24" customWidth="1"/>
    <col min="14644" max="14645" width="5" style="24" customWidth="1"/>
    <col min="14646" max="14646" width="1.7109375" style="24" customWidth="1"/>
    <col min="14647" max="14648" width="5.42578125" style="24" customWidth="1"/>
    <col min="14649" max="14649" width="5.28515625" style="24" customWidth="1"/>
    <col min="14650" max="14848" width="9.85546875" style="24"/>
    <col min="14849" max="14849" width="12.85546875" style="24" customWidth="1"/>
    <col min="14850" max="14850" width="6.42578125" style="24" bestFit="1" customWidth="1"/>
    <col min="14851" max="14852" width="6.28515625" style="24" bestFit="1" customWidth="1"/>
    <col min="14853" max="14853" width="1.42578125" style="24" customWidth="1"/>
    <col min="14854" max="14854" width="6.42578125" style="24" customWidth="1"/>
    <col min="14855" max="14855" width="5" style="24" customWidth="1"/>
    <col min="14856" max="14856" width="4.85546875" style="24" customWidth="1"/>
    <col min="14857" max="14857" width="1.42578125" style="24" customWidth="1"/>
    <col min="14858" max="14860" width="5.5703125" style="24" bestFit="1" customWidth="1"/>
    <col min="14861" max="14861" width="1.42578125" style="24" customWidth="1"/>
    <col min="14862" max="14862" width="5.5703125" style="24" customWidth="1"/>
    <col min="14863" max="14863" width="4.85546875" style="24" customWidth="1"/>
    <col min="14864" max="14864" width="5.42578125" style="24" bestFit="1" customWidth="1"/>
    <col min="14865" max="14865" width="1.42578125" style="24" customWidth="1"/>
    <col min="14866" max="14866" width="5.5703125" style="24" bestFit="1" customWidth="1"/>
    <col min="14867" max="14867" width="5" style="24" customWidth="1"/>
    <col min="14868" max="14868" width="5.5703125" style="24" bestFit="1" customWidth="1"/>
    <col min="14869" max="14869" width="1.42578125" style="24" customWidth="1"/>
    <col min="14870" max="14870" width="5" style="24" customWidth="1"/>
    <col min="14871" max="14871" width="4.85546875" style="24" customWidth="1"/>
    <col min="14872" max="14872" width="4.7109375" style="24" customWidth="1"/>
    <col min="14873" max="14873" width="1.42578125" style="24" customWidth="1"/>
    <col min="14874" max="14874" width="5.140625" style="24" bestFit="1" customWidth="1"/>
    <col min="14875" max="14875" width="3.7109375" style="24" customWidth="1"/>
    <col min="14876" max="14876" width="4.5703125" style="24" customWidth="1"/>
    <col min="14877" max="14877" width="9.85546875" style="24" customWidth="1"/>
    <col min="14878" max="14878" width="11.42578125" style="24" customWidth="1"/>
    <col min="14879" max="14881" width="6" style="24" customWidth="1"/>
    <col min="14882" max="14882" width="1.7109375" style="24" customWidth="1"/>
    <col min="14883" max="14883" width="5.85546875" style="24" customWidth="1"/>
    <col min="14884" max="14885" width="5" style="24" customWidth="1"/>
    <col min="14886" max="14886" width="1.7109375" style="24" customWidth="1"/>
    <col min="14887" max="14887" width="5.42578125" style="24" customWidth="1"/>
    <col min="14888" max="14889" width="5" style="24" customWidth="1"/>
    <col min="14890" max="14890" width="1.7109375" style="24" customWidth="1"/>
    <col min="14891" max="14893" width="5.140625" style="24" customWidth="1"/>
    <col min="14894" max="14894" width="1.7109375" style="24" customWidth="1"/>
    <col min="14895" max="14895" width="5.28515625" style="24" customWidth="1"/>
    <col min="14896" max="14897" width="5.140625" style="24" customWidth="1"/>
    <col min="14898" max="14898" width="1.7109375" style="24" customWidth="1"/>
    <col min="14899" max="14899" width="5.42578125" style="24" customWidth="1"/>
    <col min="14900" max="14901" width="5" style="24" customWidth="1"/>
    <col min="14902" max="14902" width="1.7109375" style="24" customWidth="1"/>
    <col min="14903" max="14904" width="5.42578125" style="24" customWidth="1"/>
    <col min="14905" max="14905" width="5.28515625" style="24" customWidth="1"/>
    <col min="14906" max="15104" width="9.85546875" style="24"/>
    <col min="15105" max="15105" width="12.85546875" style="24" customWidth="1"/>
    <col min="15106" max="15106" width="6.42578125" style="24" bestFit="1" customWidth="1"/>
    <col min="15107" max="15108" width="6.28515625" style="24" bestFit="1" customWidth="1"/>
    <col min="15109" max="15109" width="1.42578125" style="24" customWidth="1"/>
    <col min="15110" max="15110" width="6.42578125" style="24" customWidth="1"/>
    <col min="15111" max="15111" width="5" style="24" customWidth="1"/>
    <col min="15112" max="15112" width="4.85546875" style="24" customWidth="1"/>
    <col min="15113" max="15113" width="1.42578125" style="24" customWidth="1"/>
    <col min="15114" max="15116" width="5.5703125" style="24" bestFit="1" customWidth="1"/>
    <col min="15117" max="15117" width="1.42578125" style="24" customWidth="1"/>
    <col min="15118" max="15118" width="5.5703125" style="24" customWidth="1"/>
    <col min="15119" max="15119" width="4.85546875" style="24" customWidth="1"/>
    <col min="15120" max="15120" width="5.42578125" style="24" bestFit="1" customWidth="1"/>
    <col min="15121" max="15121" width="1.42578125" style="24" customWidth="1"/>
    <col min="15122" max="15122" width="5.5703125" style="24" bestFit="1" customWidth="1"/>
    <col min="15123" max="15123" width="5" style="24" customWidth="1"/>
    <col min="15124" max="15124" width="5.5703125" style="24" bestFit="1" customWidth="1"/>
    <col min="15125" max="15125" width="1.42578125" style="24" customWidth="1"/>
    <col min="15126" max="15126" width="5" style="24" customWidth="1"/>
    <col min="15127" max="15127" width="4.85546875" style="24" customWidth="1"/>
    <col min="15128" max="15128" width="4.7109375" style="24" customWidth="1"/>
    <col min="15129" max="15129" width="1.42578125" style="24" customWidth="1"/>
    <col min="15130" max="15130" width="5.140625" style="24" bestFit="1" customWidth="1"/>
    <col min="15131" max="15131" width="3.7109375" style="24" customWidth="1"/>
    <col min="15132" max="15132" width="4.5703125" style="24" customWidth="1"/>
    <col min="15133" max="15133" width="9.85546875" style="24" customWidth="1"/>
    <col min="15134" max="15134" width="11.42578125" style="24" customWidth="1"/>
    <col min="15135" max="15137" width="6" style="24" customWidth="1"/>
    <col min="15138" max="15138" width="1.7109375" style="24" customWidth="1"/>
    <col min="15139" max="15139" width="5.85546875" style="24" customWidth="1"/>
    <col min="15140" max="15141" width="5" style="24" customWidth="1"/>
    <col min="15142" max="15142" width="1.7109375" style="24" customWidth="1"/>
    <col min="15143" max="15143" width="5.42578125" style="24" customWidth="1"/>
    <col min="15144" max="15145" width="5" style="24" customWidth="1"/>
    <col min="15146" max="15146" width="1.7109375" style="24" customWidth="1"/>
    <col min="15147" max="15149" width="5.140625" style="24" customWidth="1"/>
    <col min="15150" max="15150" width="1.7109375" style="24" customWidth="1"/>
    <col min="15151" max="15151" width="5.28515625" style="24" customWidth="1"/>
    <col min="15152" max="15153" width="5.140625" style="24" customWidth="1"/>
    <col min="15154" max="15154" width="1.7109375" style="24" customWidth="1"/>
    <col min="15155" max="15155" width="5.42578125" style="24" customWidth="1"/>
    <col min="15156" max="15157" width="5" style="24" customWidth="1"/>
    <col min="15158" max="15158" width="1.7109375" style="24" customWidth="1"/>
    <col min="15159" max="15160" width="5.42578125" style="24" customWidth="1"/>
    <col min="15161" max="15161" width="5.28515625" style="24" customWidth="1"/>
    <col min="15162" max="15360" width="9.85546875" style="24"/>
    <col min="15361" max="15361" width="12.85546875" style="24" customWidth="1"/>
    <col min="15362" max="15362" width="6.42578125" style="24" bestFit="1" customWidth="1"/>
    <col min="15363" max="15364" width="6.28515625" style="24" bestFit="1" customWidth="1"/>
    <col min="15365" max="15365" width="1.42578125" style="24" customWidth="1"/>
    <col min="15366" max="15366" width="6.42578125" style="24" customWidth="1"/>
    <col min="15367" max="15367" width="5" style="24" customWidth="1"/>
    <col min="15368" max="15368" width="4.85546875" style="24" customWidth="1"/>
    <col min="15369" max="15369" width="1.42578125" style="24" customWidth="1"/>
    <col min="15370" max="15372" width="5.5703125" style="24" bestFit="1" customWidth="1"/>
    <col min="15373" max="15373" width="1.42578125" style="24" customWidth="1"/>
    <col min="15374" max="15374" width="5.5703125" style="24" customWidth="1"/>
    <col min="15375" max="15375" width="4.85546875" style="24" customWidth="1"/>
    <col min="15376" max="15376" width="5.42578125" style="24" bestFit="1" customWidth="1"/>
    <col min="15377" max="15377" width="1.42578125" style="24" customWidth="1"/>
    <col min="15378" max="15378" width="5.5703125" style="24" bestFit="1" customWidth="1"/>
    <col min="15379" max="15379" width="5" style="24" customWidth="1"/>
    <col min="15380" max="15380" width="5.5703125" style="24" bestFit="1" customWidth="1"/>
    <col min="15381" max="15381" width="1.42578125" style="24" customWidth="1"/>
    <col min="15382" max="15382" width="5" style="24" customWidth="1"/>
    <col min="15383" max="15383" width="4.85546875" style="24" customWidth="1"/>
    <col min="15384" max="15384" width="4.7109375" style="24" customWidth="1"/>
    <col min="15385" max="15385" width="1.42578125" style="24" customWidth="1"/>
    <col min="15386" max="15386" width="5.140625" style="24" bestFit="1" customWidth="1"/>
    <col min="15387" max="15387" width="3.7109375" style="24" customWidth="1"/>
    <col min="15388" max="15388" width="4.5703125" style="24" customWidth="1"/>
    <col min="15389" max="15389" width="9.85546875" style="24" customWidth="1"/>
    <col min="15390" max="15390" width="11.42578125" style="24" customWidth="1"/>
    <col min="15391" max="15393" width="6" style="24" customWidth="1"/>
    <col min="15394" max="15394" width="1.7109375" style="24" customWidth="1"/>
    <col min="15395" max="15395" width="5.85546875" style="24" customWidth="1"/>
    <col min="15396" max="15397" width="5" style="24" customWidth="1"/>
    <col min="15398" max="15398" width="1.7109375" style="24" customWidth="1"/>
    <col min="15399" max="15399" width="5.42578125" style="24" customWidth="1"/>
    <col min="15400" max="15401" width="5" style="24" customWidth="1"/>
    <col min="15402" max="15402" width="1.7109375" style="24" customWidth="1"/>
    <col min="15403" max="15405" width="5.140625" style="24" customWidth="1"/>
    <col min="15406" max="15406" width="1.7109375" style="24" customWidth="1"/>
    <col min="15407" max="15407" width="5.28515625" style="24" customWidth="1"/>
    <col min="15408" max="15409" width="5.140625" style="24" customWidth="1"/>
    <col min="15410" max="15410" width="1.7109375" style="24" customWidth="1"/>
    <col min="15411" max="15411" width="5.42578125" style="24" customWidth="1"/>
    <col min="15412" max="15413" width="5" style="24" customWidth="1"/>
    <col min="15414" max="15414" width="1.7109375" style="24" customWidth="1"/>
    <col min="15415" max="15416" width="5.42578125" style="24" customWidth="1"/>
    <col min="15417" max="15417" width="5.28515625" style="24" customWidth="1"/>
    <col min="15418" max="15616" width="9.85546875" style="24"/>
    <col min="15617" max="15617" width="12.85546875" style="24" customWidth="1"/>
    <col min="15618" max="15618" width="6.42578125" style="24" bestFit="1" customWidth="1"/>
    <col min="15619" max="15620" width="6.28515625" style="24" bestFit="1" customWidth="1"/>
    <col min="15621" max="15621" width="1.42578125" style="24" customWidth="1"/>
    <col min="15622" max="15622" width="6.42578125" style="24" customWidth="1"/>
    <col min="15623" max="15623" width="5" style="24" customWidth="1"/>
    <col min="15624" max="15624" width="4.85546875" style="24" customWidth="1"/>
    <col min="15625" max="15625" width="1.42578125" style="24" customWidth="1"/>
    <col min="15626" max="15628" width="5.5703125" style="24" bestFit="1" customWidth="1"/>
    <col min="15629" max="15629" width="1.42578125" style="24" customWidth="1"/>
    <col min="15630" max="15630" width="5.5703125" style="24" customWidth="1"/>
    <col min="15631" max="15631" width="4.85546875" style="24" customWidth="1"/>
    <col min="15632" max="15632" width="5.42578125" style="24" bestFit="1" customWidth="1"/>
    <col min="15633" max="15633" width="1.42578125" style="24" customWidth="1"/>
    <col min="15634" max="15634" width="5.5703125" style="24" bestFit="1" customWidth="1"/>
    <col min="15635" max="15635" width="5" style="24" customWidth="1"/>
    <col min="15636" max="15636" width="5.5703125" style="24" bestFit="1" customWidth="1"/>
    <col min="15637" max="15637" width="1.42578125" style="24" customWidth="1"/>
    <col min="15638" max="15638" width="5" style="24" customWidth="1"/>
    <col min="15639" max="15639" width="4.85546875" style="24" customWidth="1"/>
    <col min="15640" max="15640" width="4.7109375" style="24" customWidth="1"/>
    <col min="15641" max="15641" width="1.42578125" style="24" customWidth="1"/>
    <col min="15642" max="15642" width="5.140625" style="24" bestFit="1" customWidth="1"/>
    <col min="15643" max="15643" width="3.7109375" style="24" customWidth="1"/>
    <col min="15644" max="15644" width="4.5703125" style="24" customWidth="1"/>
    <col min="15645" max="15645" width="9.85546875" style="24" customWidth="1"/>
    <col min="15646" max="15646" width="11.42578125" style="24" customWidth="1"/>
    <col min="15647" max="15649" width="6" style="24" customWidth="1"/>
    <col min="15650" max="15650" width="1.7109375" style="24" customWidth="1"/>
    <col min="15651" max="15651" width="5.85546875" style="24" customWidth="1"/>
    <col min="15652" max="15653" width="5" style="24" customWidth="1"/>
    <col min="15654" max="15654" width="1.7109375" style="24" customWidth="1"/>
    <col min="15655" max="15655" width="5.42578125" style="24" customWidth="1"/>
    <col min="15656" max="15657" width="5" style="24" customWidth="1"/>
    <col min="15658" max="15658" width="1.7109375" style="24" customWidth="1"/>
    <col min="15659" max="15661" width="5.140625" style="24" customWidth="1"/>
    <col min="15662" max="15662" width="1.7109375" style="24" customWidth="1"/>
    <col min="15663" max="15663" width="5.28515625" style="24" customWidth="1"/>
    <col min="15664" max="15665" width="5.140625" style="24" customWidth="1"/>
    <col min="15666" max="15666" width="1.7109375" style="24" customWidth="1"/>
    <col min="15667" max="15667" width="5.42578125" style="24" customWidth="1"/>
    <col min="15668" max="15669" width="5" style="24" customWidth="1"/>
    <col min="15670" max="15670" width="1.7109375" style="24" customWidth="1"/>
    <col min="15671" max="15672" width="5.42578125" style="24" customWidth="1"/>
    <col min="15673" max="15673" width="5.28515625" style="24" customWidth="1"/>
    <col min="15674" max="15872" width="9.85546875" style="24"/>
    <col min="15873" max="15873" width="12.85546875" style="24" customWidth="1"/>
    <col min="15874" max="15874" width="6.42578125" style="24" bestFit="1" customWidth="1"/>
    <col min="15875" max="15876" width="6.28515625" style="24" bestFit="1" customWidth="1"/>
    <col min="15877" max="15877" width="1.42578125" style="24" customWidth="1"/>
    <col min="15878" max="15878" width="6.42578125" style="24" customWidth="1"/>
    <col min="15879" max="15879" width="5" style="24" customWidth="1"/>
    <col min="15880" max="15880" width="4.85546875" style="24" customWidth="1"/>
    <col min="15881" max="15881" width="1.42578125" style="24" customWidth="1"/>
    <col min="15882" max="15884" width="5.5703125" style="24" bestFit="1" customWidth="1"/>
    <col min="15885" max="15885" width="1.42578125" style="24" customWidth="1"/>
    <col min="15886" max="15886" width="5.5703125" style="24" customWidth="1"/>
    <col min="15887" max="15887" width="4.85546875" style="24" customWidth="1"/>
    <col min="15888" max="15888" width="5.42578125" style="24" bestFit="1" customWidth="1"/>
    <col min="15889" max="15889" width="1.42578125" style="24" customWidth="1"/>
    <col min="15890" max="15890" width="5.5703125" style="24" bestFit="1" customWidth="1"/>
    <col min="15891" max="15891" width="5" style="24" customWidth="1"/>
    <col min="15892" max="15892" width="5.5703125" style="24" bestFit="1" customWidth="1"/>
    <col min="15893" max="15893" width="1.42578125" style="24" customWidth="1"/>
    <col min="15894" max="15894" width="5" style="24" customWidth="1"/>
    <col min="15895" max="15895" width="4.85546875" style="24" customWidth="1"/>
    <col min="15896" max="15896" width="4.7109375" style="24" customWidth="1"/>
    <col min="15897" max="15897" width="1.42578125" style="24" customWidth="1"/>
    <col min="15898" max="15898" width="5.140625" style="24" bestFit="1" customWidth="1"/>
    <col min="15899" max="15899" width="3.7109375" style="24" customWidth="1"/>
    <col min="15900" max="15900" width="4.5703125" style="24" customWidth="1"/>
    <col min="15901" max="15901" width="9.85546875" style="24" customWidth="1"/>
    <col min="15902" max="15902" width="11.42578125" style="24" customWidth="1"/>
    <col min="15903" max="15905" width="6" style="24" customWidth="1"/>
    <col min="15906" max="15906" width="1.7109375" style="24" customWidth="1"/>
    <col min="15907" max="15907" width="5.85546875" style="24" customWidth="1"/>
    <col min="15908" max="15909" width="5" style="24" customWidth="1"/>
    <col min="15910" max="15910" width="1.7109375" style="24" customWidth="1"/>
    <col min="15911" max="15911" width="5.42578125" style="24" customWidth="1"/>
    <col min="15912" max="15913" width="5" style="24" customWidth="1"/>
    <col min="15914" max="15914" width="1.7109375" style="24" customWidth="1"/>
    <col min="15915" max="15917" width="5.140625" style="24" customWidth="1"/>
    <col min="15918" max="15918" width="1.7109375" style="24" customWidth="1"/>
    <col min="15919" max="15919" width="5.28515625" style="24" customWidth="1"/>
    <col min="15920" max="15921" width="5.140625" style="24" customWidth="1"/>
    <col min="15922" max="15922" width="1.7109375" style="24" customWidth="1"/>
    <col min="15923" max="15923" width="5.42578125" style="24" customWidth="1"/>
    <col min="15924" max="15925" width="5" style="24" customWidth="1"/>
    <col min="15926" max="15926" width="1.7109375" style="24" customWidth="1"/>
    <col min="15927" max="15928" width="5.42578125" style="24" customWidth="1"/>
    <col min="15929" max="15929" width="5.28515625" style="24" customWidth="1"/>
    <col min="15930" max="16128" width="9.85546875" style="24"/>
    <col min="16129" max="16129" width="12.85546875" style="24" customWidth="1"/>
    <col min="16130" max="16130" width="6.42578125" style="24" bestFit="1" customWidth="1"/>
    <col min="16131" max="16132" width="6.28515625" style="24" bestFit="1" customWidth="1"/>
    <col min="16133" max="16133" width="1.42578125" style="24" customWidth="1"/>
    <col min="16134" max="16134" width="6.42578125" style="24" customWidth="1"/>
    <col min="16135" max="16135" width="5" style="24" customWidth="1"/>
    <col min="16136" max="16136" width="4.85546875" style="24" customWidth="1"/>
    <col min="16137" max="16137" width="1.42578125" style="24" customWidth="1"/>
    <col min="16138" max="16140" width="5.5703125" style="24" bestFit="1" customWidth="1"/>
    <col min="16141" max="16141" width="1.42578125" style="24" customWidth="1"/>
    <col min="16142" max="16142" width="5.5703125" style="24" customWidth="1"/>
    <col min="16143" max="16143" width="4.85546875" style="24" customWidth="1"/>
    <col min="16144" max="16144" width="5.42578125" style="24" bestFit="1" customWidth="1"/>
    <col min="16145" max="16145" width="1.42578125" style="24" customWidth="1"/>
    <col min="16146" max="16146" width="5.5703125" style="24" bestFit="1" customWidth="1"/>
    <col min="16147" max="16147" width="5" style="24" customWidth="1"/>
    <col min="16148" max="16148" width="5.5703125" style="24" bestFit="1" customWidth="1"/>
    <col min="16149" max="16149" width="1.42578125" style="24" customWidth="1"/>
    <col min="16150" max="16150" width="5" style="24" customWidth="1"/>
    <col min="16151" max="16151" width="4.85546875" style="24" customWidth="1"/>
    <col min="16152" max="16152" width="4.7109375" style="24" customWidth="1"/>
    <col min="16153" max="16153" width="1.42578125" style="24" customWidth="1"/>
    <col min="16154" max="16154" width="5.140625" style="24" bestFit="1" customWidth="1"/>
    <col min="16155" max="16155" width="3.7109375" style="24" customWidth="1"/>
    <col min="16156" max="16156" width="4.5703125" style="24" customWidth="1"/>
    <col min="16157" max="16157" width="9.85546875" style="24" customWidth="1"/>
    <col min="16158" max="16158" width="11.42578125" style="24" customWidth="1"/>
    <col min="16159" max="16161" width="6" style="24" customWidth="1"/>
    <col min="16162" max="16162" width="1.7109375" style="24" customWidth="1"/>
    <col min="16163" max="16163" width="5.85546875" style="24" customWidth="1"/>
    <col min="16164" max="16165" width="5" style="24" customWidth="1"/>
    <col min="16166" max="16166" width="1.7109375" style="24" customWidth="1"/>
    <col min="16167" max="16167" width="5.42578125" style="24" customWidth="1"/>
    <col min="16168" max="16169" width="5" style="24" customWidth="1"/>
    <col min="16170" max="16170" width="1.7109375" style="24" customWidth="1"/>
    <col min="16171" max="16173" width="5.140625" style="24" customWidth="1"/>
    <col min="16174" max="16174" width="1.7109375" style="24" customWidth="1"/>
    <col min="16175" max="16175" width="5.28515625" style="24" customWidth="1"/>
    <col min="16176" max="16177" width="5.140625" style="24" customWidth="1"/>
    <col min="16178" max="16178" width="1.7109375" style="24" customWidth="1"/>
    <col min="16179" max="16179" width="5.42578125" style="24" customWidth="1"/>
    <col min="16180" max="16181" width="5" style="24" customWidth="1"/>
    <col min="16182" max="16182" width="1.7109375" style="24" customWidth="1"/>
    <col min="16183" max="16184" width="5.42578125" style="24" customWidth="1"/>
    <col min="16185" max="16185" width="5.28515625" style="24" customWidth="1"/>
    <col min="16186" max="16384" width="9.85546875" style="24"/>
  </cols>
  <sheetData>
    <row r="1" spans="1:59" ht="14.25" customHeight="1" thickBot="1" x14ac:dyDescent="0.3">
      <c r="A1" s="316" t="s">
        <v>203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D1" s="9"/>
      <c r="AE1" s="31"/>
      <c r="AF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G1" s="258" t="s">
        <v>232</v>
      </c>
    </row>
    <row r="2" spans="1:59" ht="14.25" x14ac:dyDescent="0.25">
      <c r="A2" s="316" t="s">
        <v>200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D2" s="326" t="s">
        <v>99</v>
      </c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</row>
    <row r="3" spans="1:59" ht="14.25" x14ac:dyDescent="0.25">
      <c r="A3" s="316" t="s">
        <v>131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D3" s="326" t="s">
        <v>202</v>
      </c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</row>
    <row r="4" spans="1:59" ht="14.25" x14ac:dyDescent="0.25">
      <c r="A4" s="316" t="s">
        <v>135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D4" s="326" t="s">
        <v>31</v>
      </c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</row>
    <row r="5" spans="1:59" ht="14.25" x14ac:dyDescent="0.25">
      <c r="A5" s="316" t="s">
        <v>141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D5" s="326" t="s">
        <v>80</v>
      </c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</row>
    <row r="6" spans="1:59" ht="14.25" x14ac:dyDescent="0.25">
      <c r="A6" s="316" t="s">
        <v>129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D6" s="326" t="s">
        <v>191</v>
      </c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</row>
    <row r="7" spans="1:59" ht="15" thickBot="1" x14ac:dyDescent="0.3">
      <c r="A7" s="22"/>
      <c r="B7" s="22"/>
      <c r="C7" s="35"/>
      <c r="D7" s="35"/>
      <c r="E7" s="36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D7" s="321" t="s">
        <v>172</v>
      </c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</row>
    <row r="8" spans="1:59" s="4" customFormat="1" x14ac:dyDescent="0.25">
      <c r="A8" s="308" t="s">
        <v>147</v>
      </c>
      <c r="B8" s="311" t="s">
        <v>11</v>
      </c>
      <c r="C8" s="311"/>
      <c r="D8" s="311"/>
      <c r="E8" s="8"/>
      <c r="F8" s="311" t="s">
        <v>22</v>
      </c>
      <c r="G8" s="311"/>
      <c r="H8" s="311"/>
      <c r="I8" s="8"/>
      <c r="J8" s="311" t="s">
        <v>23</v>
      </c>
      <c r="K8" s="311"/>
      <c r="L8" s="311"/>
      <c r="M8" s="8"/>
      <c r="N8" s="311" t="s">
        <v>24</v>
      </c>
      <c r="O8" s="311"/>
      <c r="P8" s="311"/>
      <c r="Q8" s="8"/>
      <c r="R8" s="311" t="s">
        <v>25</v>
      </c>
      <c r="S8" s="311"/>
      <c r="T8" s="311"/>
      <c r="U8" s="8"/>
      <c r="V8" s="311" t="s">
        <v>26</v>
      </c>
      <c r="W8" s="311"/>
      <c r="X8" s="311"/>
      <c r="Y8" s="8"/>
      <c r="Z8" s="311" t="s">
        <v>27</v>
      </c>
      <c r="AA8" s="311"/>
      <c r="AB8" s="311"/>
      <c r="AD8" s="334" t="s">
        <v>147</v>
      </c>
      <c r="AE8" s="341" t="s">
        <v>11</v>
      </c>
      <c r="AF8" s="341"/>
      <c r="AG8" s="341"/>
      <c r="AH8" s="145"/>
      <c r="AI8" s="341" t="s">
        <v>22</v>
      </c>
      <c r="AJ8" s="341"/>
      <c r="AK8" s="341"/>
      <c r="AL8" s="145"/>
      <c r="AM8" s="341" t="s">
        <v>23</v>
      </c>
      <c r="AN8" s="341"/>
      <c r="AO8" s="341"/>
      <c r="AP8" s="145"/>
      <c r="AQ8" s="341" t="s">
        <v>24</v>
      </c>
      <c r="AR8" s="341"/>
      <c r="AS8" s="341"/>
      <c r="AT8" s="145"/>
      <c r="AU8" s="341" t="s">
        <v>25</v>
      </c>
      <c r="AV8" s="341"/>
      <c r="AW8" s="341"/>
      <c r="AX8" s="145"/>
      <c r="AY8" s="341" t="s">
        <v>26</v>
      </c>
      <c r="AZ8" s="341"/>
      <c r="BA8" s="341"/>
      <c r="BB8" s="145"/>
      <c r="BC8" s="341" t="s">
        <v>27</v>
      </c>
      <c r="BD8" s="341"/>
      <c r="BE8" s="341"/>
    </row>
    <row r="9" spans="1:59" s="4" customFormat="1" ht="13.5" thickBot="1" x14ac:dyDescent="0.3">
      <c r="A9" s="309"/>
      <c r="B9" s="11" t="s">
        <v>32</v>
      </c>
      <c r="C9" s="11" t="s">
        <v>33</v>
      </c>
      <c r="D9" s="11" t="s">
        <v>34</v>
      </c>
      <c r="E9" s="11"/>
      <c r="F9" s="11" t="s">
        <v>32</v>
      </c>
      <c r="G9" s="11" t="s">
        <v>33</v>
      </c>
      <c r="H9" s="11" t="s">
        <v>34</v>
      </c>
      <c r="I9" s="11"/>
      <c r="J9" s="11" t="s">
        <v>32</v>
      </c>
      <c r="K9" s="11" t="s">
        <v>33</v>
      </c>
      <c r="L9" s="11" t="s">
        <v>34</v>
      </c>
      <c r="M9" s="11"/>
      <c r="N9" s="11" t="s">
        <v>32</v>
      </c>
      <c r="O9" s="11" t="s">
        <v>33</v>
      </c>
      <c r="P9" s="11" t="s">
        <v>34</v>
      </c>
      <c r="Q9" s="11"/>
      <c r="R9" s="11" t="s">
        <v>32</v>
      </c>
      <c r="S9" s="11" t="s">
        <v>33</v>
      </c>
      <c r="T9" s="11" t="s">
        <v>34</v>
      </c>
      <c r="U9" s="11"/>
      <c r="V9" s="11" t="s">
        <v>32</v>
      </c>
      <c r="W9" s="11" t="s">
        <v>33</v>
      </c>
      <c r="X9" s="11" t="s">
        <v>34</v>
      </c>
      <c r="Y9" s="11"/>
      <c r="Z9" s="11" t="s">
        <v>32</v>
      </c>
      <c r="AA9" s="11" t="s">
        <v>33</v>
      </c>
      <c r="AB9" s="11" t="s">
        <v>34</v>
      </c>
      <c r="AD9" s="335"/>
      <c r="AE9" s="210" t="s">
        <v>32</v>
      </c>
      <c r="AF9" s="210" t="s">
        <v>33</v>
      </c>
      <c r="AG9" s="210" t="s">
        <v>34</v>
      </c>
      <c r="AH9" s="210"/>
      <c r="AI9" s="210" t="s">
        <v>32</v>
      </c>
      <c r="AJ9" s="210" t="s">
        <v>33</v>
      </c>
      <c r="AK9" s="210" t="s">
        <v>34</v>
      </c>
      <c r="AL9" s="210"/>
      <c r="AM9" s="210" t="s">
        <v>32</v>
      </c>
      <c r="AN9" s="210" t="s">
        <v>33</v>
      </c>
      <c r="AO9" s="210" t="s">
        <v>34</v>
      </c>
      <c r="AP9" s="210"/>
      <c r="AQ9" s="210" t="s">
        <v>32</v>
      </c>
      <c r="AR9" s="210" t="s">
        <v>33</v>
      </c>
      <c r="AS9" s="210" t="s">
        <v>34</v>
      </c>
      <c r="AT9" s="210"/>
      <c r="AU9" s="210" t="s">
        <v>32</v>
      </c>
      <c r="AV9" s="210" t="s">
        <v>33</v>
      </c>
      <c r="AW9" s="210" t="s">
        <v>34</v>
      </c>
      <c r="AX9" s="210"/>
      <c r="AY9" s="210" t="s">
        <v>32</v>
      </c>
      <c r="AZ9" s="210" t="s">
        <v>33</v>
      </c>
      <c r="BA9" s="210" t="s">
        <v>34</v>
      </c>
      <c r="BB9" s="210"/>
      <c r="BC9" s="210" t="s">
        <v>32</v>
      </c>
      <c r="BD9" s="210" t="s">
        <v>33</v>
      </c>
      <c r="BE9" s="210" t="s">
        <v>34</v>
      </c>
    </row>
    <row r="10" spans="1:59" s="4" customFormat="1" ht="6" customHeight="1" x14ac:dyDescent="0.25">
      <c r="AD10" s="183"/>
      <c r="AE10" s="182"/>
      <c r="AF10" s="182"/>
      <c r="AG10" s="182"/>
      <c r="AH10" s="183"/>
      <c r="AI10" s="182"/>
      <c r="AJ10" s="182"/>
      <c r="AK10" s="182"/>
      <c r="AL10" s="183"/>
      <c r="AM10" s="182"/>
      <c r="AN10" s="182"/>
      <c r="AO10" s="182"/>
      <c r="AP10" s="183"/>
      <c r="AQ10" s="182"/>
      <c r="AR10" s="182"/>
      <c r="AS10" s="182"/>
      <c r="AT10" s="183"/>
      <c r="AU10" s="182"/>
      <c r="AV10" s="182"/>
      <c r="AW10" s="182"/>
      <c r="AX10" s="183"/>
      <c r="AY10" s="182"/>
      <c r="AZ10" s="182"/>
      <c r="BA10" s="182"/>
      <c r="BB10" s="183"/>
      <c r="BC10" s="182"/>
      <c r="BD10" s="182"/>
      <c r="BE10" s="182"/>
    </row>
    <row r="11" spans="1:59" s="8" customFormat="1" ht="14.25" customHeight="1" x14ac:dyDescent="0.25">
      <c r="A11" s="26" t="s">
        <v>50</v>
      </c>
      <c r="B11" s="112">
        <f>+B21+B31</f>
        <v>116</v>
      </c>
      <c r="C11" s="112">
        <f>+C21+C31</f>
        <v>67</v>
      </c>
      <c r="D11" s="112">
        <f>+D21+D31</f>
        <v>49</v>
      </c>
      <c r="E11" s="112"/>
      <c r="F11" s="294">
        <f>+F21+F31</f>
        <v>0</v>
      </c>
      <c r="G11" s="294">
        <f>+G21+G31</f>
        <v>0</v>
      </c>
      <c r="H11" s="294">
        <f>+H21+H31</f>
        <v>0</v>
      </c>
      <c r="I11" s="294"/>
      <c r="J11" s="294">
        <f>+J21+J31</f>
        <v>0</v>
      </c>
      <c r="K11" s="294">
        <f>+K21+K31</f>
        <v>0</v>
      </c>
      <c r="L11" s="294">
        <f>+L21+L31</f>
        <v>0</v>
      </c>
      <c r="M11" s="294"/>
      <c r="N11" s="294">
        <f>+N21+N31</f>
        <v>0</v>
      </c>
      <c r="O11" s="294">
        <f>+O21+O31</f>
        <v>0</v>
      </c>
      <c r="P11" s="294">
        <f>+P21+P31</f>
        <v>0</v>
      </c>
      <c r="Q11" s="112"/>
      <c r="R11" s="112">
        <f>+R21+R31</f>
        <v>64</v>
      </c>
      <c r="S11" s="112">
        <f>+S21+S31</f>
        <v>41</v>
      </c>
      <c r="T11" s="112">
        <f>+T21+T31</f>
        <v>23</v>
      </c>
      <c r="U11" s="112"/>
      <c r="V11" s="112">
        <f>+V21+V31</f>
        <v>33</v>
      </c>
      <c r="W11" s="112">
        <f>+W21+W31</f>
        <v>16</v>
      </c>
      <c r="X11" s="112">
        <f>+X21+X31</f>
        <v>17</v>
      </c>
      <c r="Y11" s="112"/>
      <c r="Z11" s="294">
        <v>0</v>
      </c>
      <c r="AA11" s="294">
        <v>0</v>
      </c>
      <c r="AB11" s="294">
        <v>0</v>
      </c>
      <c r="AD11" s="185" t="s">
        <v>50</v>
      </c>
      <c r="AE11" s="190">
        <v>13363</v>
      </c>
      <c r="AF11" s="190">
        <v>5135</v>
      </c>
      <c r="AG11" s="190">
        <v>8228</v>
      </c>
      <c r="AH11" s="190"/>
      <c r="AI11" s="190">
        <v>0</v>
      </c>
      <c r="AJ11" s="190">
        <v>0</v>
      </c>
      <c r="AK11" s="144">
        <v>0</v>
      </c>
      <c r="AL11" s="190"/>
      <c r="AM11" s="190">
        <v>0</v>
      </c>
      <c r="AN11" s="190">
        <v>0</v>
      </c>
      <c r="AO11" s="144">
        <v>0</v>
      </c>
      <c r="AP11" s="190"/>
      <c r="AQ11" s="190">
        <v>0</v>
      </c>
      <c r="AR11" s="190">
        <v>0</v>
      </c>
      <c r="AS11" s="144">
        <v>0</v>
      </c>
      <c r="AT11" s="190"/>
      <c r="AU11" s="190">
        <v>6727</v>
      </c>
      <c r="AV11" s="190">
        <v>2693</v>
      </c>
      <c r="AW11" s="144">
        <v>4034</v>
      </c>
      <c r="AX11" s="190"/>
      <c r="AY11" s="190">
        <v>3662</v>
      </c>
      <c r="AZ11" s="190">
        <v>1403</v>
      </c>
      <c r="BA11" s="144">
        <v>2259</v>
      </c>
      <c r="BB11" s="190"/>
      <c r="BC11" s="190">
        <v>2974</v>
      </c>
      <c r="BD11" s="190">
        <v>1039</v>
      </c>
      <c r="BE11" s="144">
        <v>1935</v>
      </c>
    </row>
    <row r="12" spans="1:59" s="4" customFormat="1" ht="6" customHeight="1" x14ac:dyDescent="0.25">
      <c r="A12" s="26"/>
      <c r="B12" s="111"/>
      <c r="C12" s="111"/>
      <c r="D12" s="111"/>
      <c r="E12" s="11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111"/>
      <c r="R12" s="111"/>
      <c r="S12" s="111"/>
      <c r="T12" s="111"/>
      <c r="U12" s="111"/>
      <c r="V12" s="111"/>
      <c r="W12" s="111"/>
      <c r="X12" s="111"/>
      <c r="Y12" s="111"/>
      <c r="Z12" s="291"/>
      <c r="AA12" s="291"/>
      <c r="AB12" s="291"/>
      <c r="AD12" s="187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</row>
    <row r="13" spans="1:59" s="4" customFormat="1" ht="14.25" customHeight="1" x14ac:dyDescent="0.25">
      <c r="A13" s="4" t="s">
        <v>81</v>
      </c>
      <c r="B13" s="111">
        <f t="shared" ref="B13:D14" si="0">+B23+B33</f>
        <v>2</v>
      </c>
      <c r="C13" s="111">
        <f t="shared" si="0"/>
        <v>2</v>
      </c>
      <c r="D13" s="111">
        <f t="shared" si="0"/>
        <v>0</v>
      </c>
      <c r="E13" s="111"/>
      <c r="F13" s="291">
        <f t="shared" ref="F13:H14" si="1">+F23+F33</f>
        <v>0</v>
      </c>
      <c r="G13" s="291">
        <f t="shared" si="1"/>
        <v>0</v>
      </c>
      <c r="H13" s="291">
        <f t="shared" si="1"/>
        <v>0</v>
      </c>
      <c r="I13" s="291"/>
      <c r="J13" s="291">
        <f t="shared" ref="J13:L14" si="2">+J23+J33</f>
        <v>0</v>
      </c>
      <c r="K13" s="291">
        <f t="shared" si="2"/>
        <v>0</v>
      </c>
      <c r="L13" s="291">
        <f t="shared" si="2"/>
        <v>0</v>
      </c>
      <c r="M13" s="291"/>
      <c r="N13" s="291">
        <f t="shared" ref="N13:P14" si="3">+N23+N33</f>
        <v>0</v>
      </c>
      <c r="O13" s="291">
        <f t="shared" si="3"/>
        <v>0</v>
      </c>
      <c r="P13" s="291">
        <f t="shared" si="3"/>
        <v>0</v>
      </c>
      <c r="Q13" s="111"/>
      <c r="R13" s="291">
        <f t="shared" ref="R13:T14" si="4">+R23+R33</f>
        <v>0</v>
      </c>
      <c r="S13" s="291">
        <f t="shared" si="4"/>
        <v>0</v>
      </c>
      <c r="T13" s="291">
        <f t="shared" si="4"/>
        <v>0</v>
      </c>
      <c r="U13" s="111"/>
      <c r="V13" s="111">
        <f t="shared" ref="V13:X14" si="5">+V23+V33</f>
        <v>1</v>
      </c>
      <c r="W13" s="111">
        <f t="shared" si="5"/>
        <v>1</v>
      </c>
      <c r="X13" s="111">
        <f t="shared" si="5"/>
        <v>0</v>
      </c>
      <c r="Y13" s="111"/>
      <c r="Z13" s="291">
        <v>0</v>
      </c>
      <c r="AA13" s="291">
        <v>0</v>
      </c>
      <c r="AB13" s="291">
        <v>0</v>
      </c>
      <c r="AD13" s="186" t="s">
        <v>82</v>
      </c>
      <c r="AE13" s="190">
        <v>2630</v>
      </c>
      <c r="AF13" s="190">
        <v>987</v>
      </c>
      <c r="AG13" s="190">
        <v>1643</v>
      </c>
      <c r="AH13" s="190"/>
      <c r="AI13" s="190">
        <v>0</v>
      </c>
      <c r="AJ13" s="190">
        <v>0</v>
      </c>
      <c r="AK13" s="144">
        <v>0</v>
      </c>
      <c r="AL13" s="190"/>
      <c r="AM13" s="190">
        <v>0</v>
      </c>
      <c r="AN13" s="190">
        <v>0</v>
      </c>
      <c r="AO13" s="144">
        <v>0</v>
      </c>
      <c r="AP13" s="190"/>
      <c r="AQ13" s="190">
        <v>0</v>
      </c>
      <c r="AR13" s="190">
        <v>0</v>
      </c>
      <c r="AS13" s="144">
        <v>0</v>
      </c>
      <c r="AT13" s="190"/>
      <c r="AU13" s="190">
        <v>1271</v>
      </c>
      <c r="AV13" s="190">
        <v>484</v>
      </c>
      <c r="AW13" s="144">
        <v>787</v>
      </c>
      <c r="AX13" s="190"/>
      <c r="AY13" s="190">
        <v>706</v>
      </c>
      <c r="AZ13" s="190">
        <v>272</v>
      </c>
      <c r="BA13" s="144">
        <v>434</v>
      </c>
      <c r="BB13" s="190"/>
      <c r="BC13" s="190">
        <v>653</v>
      </c>
      <c r="BD13" s="190">
        <v>231</v>
      </c>
      <c r="BE13" s="144">
        <v>422</v>
      </c>
    </row>
    <row r="14" spans="1:59" s="4" customFormat="1" ht="14.25" customHeight="1" x14ac:dyDescent="0.25">
      <c r="A14" s="4" t="s">
        <v>83</v>
      </c>
      <c r="B14" s="111">
        <f t="shared" si="0"/>
        <v>83</v>
      </c>
      <c r="C14" s="111">
        <f t="shared" si="0"/>
        <v>50</v>
      </c>
      <c r="D14" s="111">
        <f t="shared" si="0"/>
        <v>33</v>
      </c>
      <c r="E14" s="111"/>
      <c r="F14" s="291">
        <f t="shared" si="1"/>
        <v>0</v>
      </c>
      <c r="G14" s="291">
        <f t="shared" si="1"/>
        <v>0</v>
      </c>
      <c r="H14" s="291">
        <f t="shared" si="1"/>
        <v>0</v>
      </c>
      <c r="I14" s="291"/>
      <c r="J14" s="291">
        <f t="shared" si="2"/>
        <v>0</v>
      </c>
      <c r="K14" s="291">
        <f t="shared" si="2"/>
        <v>0</v>
      </c>
      <c r="L14" s="291">
        <f t="shared" si="2"/>
        <v>0</v>
      </c>
      <c r="M14" s="291"/>
      <c r="N14" s="291">
        <f t="shared" si="3"/>
        <v>0</v>
      </c>
      <c r="O14" s="291">
        <f t="shared" si="3"/>
        <v>0</v>
      </c>
      <c r="P14" s="291">
        <f t="shared" si="3"/>
        <v>0</v>
      </c>
      <c r="Q14" s="111"/>
      <c r="R14" s="111">
        <f t="shared" si="4"/>
        <v>58</v>
      </c>
      <c r="S14" s="111">
        <f t="shared" si="4"/>
        <v>36</v>
      </c>
      <c r="T14" s="111">
        <f t="shared" si="4"/>
        <v>22</v>
      </c>
      <c r="U14" s="111"/>
      <c r="V14" s="111">
        <f t="shared" si="5"/>
        <v>13</v>
      </c>
      <c r="W14" s="111">
        <f t="shared" si="5"/>
        <v>6</v>
      </c>
      <c r="X14" s="111">
        <f t="shared" si="5"/>
        <v>7</v>
      </c>
      <c r="Y14" s="111"/>
      <c r="Z14" s="291">
        <v>0</v>
      </c>
      <c r="AA14" s="291">
        <v>0</v>
      </c>
      <c r="AB14" s="291">
        <v>0</v>
      </c>
      <c r="AD14" s="145" t="s">
        <v>84</v>
      </c>
      <c r="AE14" s="190">
        <v>2984</v>
      </c>
      <c r="AF14" s="190">
        <v>1226</v>
      </c>
      <c r="AG14" s="190">
        <v>1758</v>
      </c>
      <c r="AH14" s="190"/>
      <c r="AI14" s="190">
        <v>0</v>
      </c>
      <c r="AJ14" s="190">
        <v>0</v>
      </c>
      <c r="AK14" s="144">
        <v>0</v>
      </c>
      <c r="AL14" s="190"/>
      <c r="AM14" s="190">
        <v>0</v>
      </c>
      <c r="AN14" s="190">
        <v>0</v>
      </c>
      <c r="AO14" s="144">
        <v>0</v>
      </c>
      <c r="AP14" s="190"/>
      <c r="AQ14" s="190">
        <v>0</v>
      </c>
      <c r="AR14" s="190">
        <v>0</v>
      </c>
      <c r="AS14" s="144">
        <v>0</v>
      </c>
      <c r="AT14" s="190"/>
      <c r="AU14" s="190">
        <v>1429</v>
      </c>
      <c r="AV14" s="190">
        <v>606</v>
      </c>
      <c r="AW14" s="144">
        <v>823</v>
      </c>
      <c r="AX14" s="190"/>
      <c r="AY14" s="190">
        <v>847</v>
      </c>
      <c r="AZ14" s="190">
        <v>355</v>
      </c>
      <c r="BA14" s="144">
        <v>492</v>
      </c>
      <c r="BB14" s="190"/>
      <c r="BC14" s="190">
        <v>708</v>
      </c>
      <c r="BD14" s="190">
        <v>265</v>
      </c>
      <c r="BE14" s="144">
        <v>443</v>
      </c>
    </row>
    <row r="15" spans="1:59" s="4" customFormat="1" ht="14.25" customHeight="1" x14ac:dyDescent="0.25">
      <c r="A15" s="4" t="s">
        <v>85</v>
      </c>
      <c r="B15" s="111">
        <f>+B25</f>
        <v>11</v>
      </c>
      <c r="C15" s="111">
        <f>+C25</f>
        <v>5</v>
      </c>
      <c r="D15" s="111">
        <f>+D25</f>
        <v>6</v>
      </c>
      <c r="E15" s="111"/>
      <c r="F15" s="291">
        <f>+F25</f>
        <v>0</v>
      </c>
      <c r="G15" s="291">
        <f>+G25</f>
        <v>0</v>
      </c>
      <c r="H15" s="291">
        <f>+H25</f>
        <v>0</v>
      </c>
      <c r="I15" s="291"/>
      <c r="J15" s="291">
        <f>+J25</f>
        <v>0</v>
      </c>
      <c r="K15" s="291">
        <f>+K25</f>
        <v>0</v>
      </c>
      <c r="L15" s="291">
        <f>+L25</f>
        <v>0</v>
      </c>
      <c r="M15" s="291"/>
      <c r="N15" s="291">
        <f>+N25</f>
        <v>0</v>
      </c>
      <c r="O15" s="291">
        <f>+O25</f>
        <v>0</v>
      </c>
      <c r="P15" s="291">
        <f>+P25</f>
        <v>0</v>
      </c>
      <c r="Q15" s="111"/>
      <c r="R15" s="111">
        <f>+R25</f>
        <v>4</v>
      </c>
      <c r="S15" s="111">
        <f>+S25</f>
        <v>3</v>
      </c>
      <c r="T15" s="111">
        <f>+T25</f>
        <v>1</v>
      </c>
      <c r="U15" s="111"/>
      <c r="V15" s="111">
        <f>+V25</f>
        <v>7</v>
      </c>
      <c r="W15" s="111">
        <f>+W25</f>
        <v>2</v>
      </c>
      <c r="X15" s="111">
        <f>+X25</f>
        <v>5</v>
      </c>
      <c r="Y15" s="111"/>
      <c r="Z15" s="291">
        <v>0</v>
      </c>
      <c r="AA15" s="291">
        <v>0</v>
      </c>
      <c r="AB15" s="291">
        <v>0</v>
      </c>
      <c r="AD15" s="145" t="s">
        <v>86</v>
      </c>
      <c r="AE15" s="190">
        <v>1636</v>
      </c>
      <c r="AF15" s="190">
        <v>711</v>
      </c>
      <c r="AG15" s="190">
        <v>925</v>
      </c>
      <c r="AH15" s="190"/>
      <c r="AI15" s="190">
        <v>0</v>
      </c>
      <c r="AJ15" s="190">
        <v>0</v>
      </c>
      <c r="AK15" s="144">
        <v>0</v>
      </c>
      <c r="AL15" s="190"/>
      <c r="AM15" s="190">
        <v>0</v>
      </c>
      <c r="AN15" s="190">
        <v>0</v>
      </c>
      <c r="AO15" s="144">
        <v>0</v>
      </c>
      <c r="AP15" s="190"/>
      <c r="AQ15" s="190">
        <v>0</v>
      </c>
      <c r="AR15" s="190">
        <v>0</v>
      </c>
      <c r="AS15" s="144">
        <v>0</v>
      </c>
      <c r="AT15" s="190"/>
      <c r="AU15" s="190">
        <v>744</v>
      </c>
      <c r="AV15" s="190">
        <v>333</v>
      </c>
      <c r="AW15" s="144">
        <v>411</v>
      </c>
      <c r="AX15" s="190"/>
      <c r="AY15" s="190">
        <v>491</v>
      </c>
      <c r="AZ15" s="190">
        <v>211</v>
      </c>
      <c r="BA15" s="144">
        <v>280</v>
      </c>
      <c r="BB15" s="190"/>
      <c r="BC15" s="190">
        <v>401</v>
      </c>
      <c r="BD15" s="190">
        <v>167</v>
      </c>
      <c r="BE15" s="144">
        <v>234</v>
      </c>
    </row>
    <row r="16" spans="1:59" s="4" customFormat="1" ht="14.25" customHeight="1" x14ac:dyDescent="0.25">
      <c r="A16" s="4" t="s">
        <v>87</v>
      </c>
      <c r="B16" s="111">
        <f>+B26+B36</f>
        <v>2</v>
      </c>
      <c r="C16" s="111">
        <f>+C26+C36</f>
        <v>1</v>
      </c>
      <c r="D16" s="111">
        <f>+D26+D36</f>
        <v>1</v>
      </c>
      <c r="E16" s="111"/>
      <c r="F16" s="291">
        <f>+F26+F36</f>
        <v>0</v>
      </c>
      <c r="G16" s="291">
        <f>+G26+G36</f>
        <v>0</v>
      </c>
      <c r="H16" s="291">
        <f>+H26+H36</f>
        <v>0</v>
      </c>
      <c r="I16" s="291"/>
      <c r="J16" s="291">
        <f>+J26+J36</f>
        <v>0</v>
      </c>
      <c r="K16" s="291">
        <f>+K26+K36</f>
        <v>0</v>
      </c>
      <c r="L16" s="291">
        <f>+L26+L36</f>
        <v>0</v>
      </c>
      <c r="M16" s="291"/>
      <c r="N16" s="291">
        <f>+N26+N36</f>
        <v>0</v>
      </c>
      <c r="O16" s="291">
        <f>+O26+O36</f>
        <v>0</v>
      </c>
      <c r="P16" s="291">
        <f>+P26+P36</f>
        <v>0</v>
      </c>
      <c r="Q16" s="111"/>
      <c r="R16" s="111">
        <f>+R26+R36</f>
        <v>1</v>
      </c>
      <c r="S16" s="111">
        <f>+S26+S36</f>
        <v>1</v>
      </c>
      <c r="T16" s="111">
        <f>+T26+T36</f>
        <v>0</v>
      </c>
      <c r="U16" s="111"/>
      <c r="V16" s="291">
        <f>+V26+V36</f>
        <v>0</v>
      </c>
      <c r="W16" s="291">
        <f>+W26+W36</f>
        <v>0</v>
      </c>
      <c r="X16" s="291">
        <f>+X26+X36</f>
        <v>0</v>
      </c>
      <c r="Y16" s="111"/>
      <c r="Z16" s="291">
        <v>0</v>
      </c>
      <c r="AA16" s="291">
        <v>0</v>
      </c>
      <c r="AB16" s="291">
        <v>0</v>
      </c>
      <c r="AD16" s="145" t="s">
        <v>88</v>
      </c>
      <c r="AE16" s="190">
        <v>481</v>
      </c>
      <c r="AF16" s="190">
        <v>139</v>
      </c>
      <c r="AG16" s="190">
        <v>342</v>
      </c>
      <c r="AH16" s="190"/>
      <c r="AI16" s="190">
        <v>0</v>
      </c>
      <c r="AJ16" s="190">
        <v>0</v>
      </c>
      <c r="AK16" s="144">
        <v>0</v>
      </c>
      <c r="AL16" s="190"/>
      <c r="AM16" s="190">
        <v>0</v>
      </c>
      <c r="AN16" s="190">
        <v>0</v>
      </c>
      <c r="AO16" s="144">
        <v>0</v>
      </c>
      <c r="AP16" s="190"/>
      <c r="AQ16" s="190">
        <v>0</v>
      </c>
      <c r="AR16" s="190">
        <v>0</v>
      </c>
      <c r="AS16" s="144">
        <v>0</v>
      </c>
      <c r="AT16" s="190"/>
      <c r="AU16" s="190">
        <v>268</v>
      </c>
      <c r="AV16" s="190">
        <v>89</v>
      </c>
      <c r="AW16" s="144">
        <v>179</v>
      </c>
      <c r="AX16" s="190"/>
      <c r="AY16" s="190">
        <v>99</v>
      </c>
      <c r="AZ16" s="190">
        <v>17</v>
      </c>
      <c r="BA16" s="144">
        <v>82</v>
      </c>
      <c r="BB16" s="190"/>
      <c r="BC16" s="190">
        <v>114</v>
      </c>
      <c r="BD16" s="190">
        <v>33</v>
      </c>
      <c r="BE16" s="144">
        <v>81</v>
      </c>
    </row>
    <row r="17" spans="1:57" s="4" customFormat="1" ht="14.25" customHeight="1" x14ac:dyDescent="0.25">
      <c r="A17" s="4" t="s">
        <v>89</v>
      </c>
      <c r="B17" s="111">
        <f>+B27</f>
        <v>1</v>
      </c>
      <c r="C17" s="111">
        <f>+C27</f>
        <v>1</v>
      </c>
      <c r="D17" s="111">
        <f>+D27</f>
        <v>0</v>
      </c>
      <c r="E17" s="111"/>
      <c r="F17" s="291">
        <f>+F27</f>
        <v>0</v>
      </c>
      <c r="G17" s="291">
        <f>+G27</f>
        <v>0</v>
      </c>
      <c r="H17" s="291">
        <f>+H27</f>
        <v>0</v>
      </c>
      <c r="I17" s="291"/>
      <c r="J17" s="291">
        <f>+J27</f>
        <v>0</v>
      </c>
      <c r="K17" s="291">
        <f>+K27</f>
        <v>0</v>
      </c>
      <c r="L17" s="291">
        <f>+L27</f>
        <v>0</v>
      </c>
      <c r="M17" s="291"/>
      <c r="N17" s="291">
        <f>+N27</f>
        <v>0</v>
      </c>
      <c r="O17" s="291">
        <f>+O27</f>
        <v>0</v>
      </c>
      <c r="P17" s="291">
        <f>+P27</f>
        <v>0</v>
      </c>
      <c r="Q17" s="111"/>
      <c r="R17" s="291">
        <f>+R27</f>
        <v>0</v>
      </c>
      <c r="S17" s="291">
        <f>+S27</f>
        <v>0</v>
      </c>
      <c r="T17" s="291">
        <f>+T27</f>
        <v>0</v>
      </c>
      <c r="U17" s="111"/>
      <c r="V17" s="111">
        <f>+V27</f>
        <v>1</v>
      </c>
      <c r="W17" s="111">
        <f>+W27</f>
        <v>1</v>
      </c>
      <c r="X17" s="111">
        <f>+X27</f>
        <v>0</v>
      </c>
      <c r="Y17" s="111"/>
      <c r="Z17" s="291">
        <v>0</v>
      </c>
      <c r="AA17" s="291">
        <v>0</v>
      </c>
      <c r="AB17" s="291">
        <v>0</v>
      </c>
      <c r="AD17" s="145" t="s">
        <v>90</v>
      </c>
      <c r="AE17" s="190">
        <v>2269</v>
      </c>
      <c r="AF17" s="190">
        <v>875</v>
      </c>
      <c r="AG17" s="190">
        <v>1394</v>
      </c>
      <c r="AH17" s="190"/>
      <c r="AI17" s="190">
        <v>0</v>
      </c>
      <c r="AJ17" s="190">
        <v>0</v>
      </c>
      <c r="AK17" s="144">
        <v>0</v>
      </c>
      <c r="AL17" s="190"/>
      <c r="AM17" s="190">
        <v>0</v>
      </c>
      <c r="AN17" s="190">
        <v>0</v>
      </c>
      <c r="AO17" s="144">
        <v>0</v>
      </c>
      <c r="AP17" s="190"/>
      <c r="AQ17" s="190">
        <v>0</v>
      </c>
      <c r="AR17" s="190">
        <v>0</v>
      </c>
      <c r="AS17" s="144">
        <v>0</v>
      </c>
      <c r="AT17" s="190"/>
      <c r="AU17" s="190">
        <v>1174</v>
      </c>
      <c r="AV17" s="190">
        <v>472</v>
      </c>
      <c r="AW17" s="144">
        <v>702</v>
      </c>
      <c r="AX17" s="190"/>
      <c r="AY17" s="190">
        <v>614</v>
      </c>
      <c r="AZ17" s="190">
        <v>245</v>
      </c>
      <c r="BA17" s="144">
        <v>369</v>
      </c>
      <c r="BB17" s="190"/>
      <c r="BC17" s="190">
        <v>481</v>
      </c>
      <c r="BD17" s="190">
        <v>158</v>
      </c>
      <c r="BE17" s="144">
        <v>323</v>
      </c>
    </row>
    <row r="18" spans="1:57" s="4" customFormat="1" ht="14.25" customHeight="1" x14ac:dyDescent="0.25">
      <c r="A18" s="4" t="s">
        <v>91</v>
      </c>
      <c r="B18" s="111">
        <f t="shared" ref="B18:D19" si="6">+B28+B38</f>
        <v>8</v>
      </c>
      <c r="C18" s="111">
        <f t="shared" si="6"/>
        <v>6</v>
      </c>
      <c r="D18" s="111">
        <f t="shared" si="6"/>
        <v>2</v>
      </c>
      <c r="E18" s="111"/>
      <c r="F18" s="291">
        <f t="shared" ref="F18:H19" si="7">+F28+F38</f>
        <v>0</v>
      </c>
      <c r="G18" s="291">
        <f t="shared" si="7"/>
        <v>0</v>
      </c>
      <c r="H18" s="291">
        <f t="shared" si="7"/>
        <v>0</v>
      </c>
      <c r="I18" s="291"/>
      <c r="J18" s="291">
        <f t="shared" ref="J18:L19" si="8">+J28+J38</f>
        <v>0</v>
      </c>
      <c r="K18" s="291">
        <f t="shared" si="8"/>
        <v>0</v>
      </c>
      <c r="L18" s="291">
        <f t="shared" si="8"/>
        <v>0</v>
      </c>
      <c r="M18" s="291"/>
      <c r="N18" s="291">
        <f t="shared" ref="N18:P19" si="9">+N28+N38</f>
        <v>0</v>
      </c>
      <c r="O18" s="291">
        <f t="shared" si="9"/>
        <v>0</v>
      </c>
      <c r="P18" s="291">
        <f t="shared" si="9"/>
        <v>0</v>
      </c>
      <c r="Q18" s="111"/>
      <c r="R18" s="111">
        <f t="shared" ref="R18:T19" si="10">+R28+R38</f>
        <v>1</v>
      </c>
      <c r="S18" s="111">
        <f t="shared" si="10"/>
        <v>1</v>
      </c>
      <c r="T18" s="111">
        <f t="shared" si="10"/>
        <v>0</v>
      </c>
      <c r="U18" s="111"/>
      <c r="V18" s="111">
        <f t="shared" ref="V18:X19" si="11">+V28+V38</f>
        <v>7</v>
      </c>
      <c r="W18" s="111">
        <f t="shared" si="11"/>
        <v>5</v>
      </c>
      <c r="X18" s="111">
        <f t="shared" si="11"/>
        <v>2</v>
      </c>
      <c r="Y18" s="111"/>
      <c r="Z18" s="291">
        <v>0</v>
      </c>
      <c r="AA18" s="291">
        <v>0</v>
      </c>
      <c r="AB18" s="291">
        <v>0</v>
      </c>
      <c r="AD18" s="189" t="s">
        <v>92</v>
      </c>
      <c r="AE18" s="190">
        <v>2331</v>
      </c>
      <c r="AF18" s="190">
        <v>859</v>
      </c>
      <c r="AG18" s="190">
        <v>1472</v>
      </c>
      <c r="AH18" s="190"/>
      <c r="AI18" s="190">
        <v>0</v>
      </c>
      <c r="AJ18" s="190">
        <v>0</v>
      </c>
      <c r="AK18" s="144">
        <v>0</v>
      </c>
      <c r="AL18" s="190"/>
      <c r="AM18" s="190">
        <v>0</v>
      </c>
      <c r="AN18" s="190">
        <v>0</v>
      </c>
      <c r="AO18" s="144">
        <v>0</v>
      </c>
      <c r="AP18" s="190"/>
      <c r="AQ18" s="190">
        <v>0</v>
      </c>
      <c r="AR18" s="190">
        <v>0</v>
      </c>
      <c r="AS18" s="144">
        <v>0</v>
      </c>
      <c r="AT18" s="190"/>
      <c r="AU18" s="190">
        <v>1275</v>
      </c>
      <c r="AV18" s="190">
        <v>512</v>
      </c>
      <c r="AW18" s="144">
        <v>763</v>
      </c>
      <c r="AX18" s="190"/>
      <c r="AY18" s="190">
        <v>609</v>
      </c>
      <c r="AZ18" s="190">
        <v>204</v>
      </c>
      <c r="BA18" s="144">
        <v>405</v>
      </c>
      <c r="BB18" s="190"/>
      <c r="BC18" s="190">
        <v>447</v>
      </c>
      <c r="BD18" s="190">
        <v>143</v>
      </c>
      <c r="BE18" s="144">
        <v>304</v>
      </c>
    </row>
    <row r="19" spans="1:57" s="4" customFormat="1" ht="14.25" customHeight="1" x14ac:dyDescent="0.25">
      <c r="A19" s="4" t="s">
        <v>93</v>
      </c>
      <c r="B19" s="111">
        <f t="shared" si="6"/>
        <v>5</v>
      </c>
      <c r="C19" s="111">
        <f t="shared" si="6"/>
        <v>1</v>
      </c>
      <c r="D19" s="111">
        <f t="shared" si="6"/>
        <v>4</v>
      </c>
      <c r="E19" s="111"/>
      <c r="F19" s="291">
        <f t="shared" si="7"/>
        <v>0</v>
      </c>
      <c r="G19" s="291">
        <f t="shared" si="7"/>
        <v>0</v>
      </c>
      <c r="H19" s="291">
        <f t="shared" si="7"/>
        <v>0</v>
      </c>
      <c r="I19" s="291"/>
      <c r="J19" s="291">
        <f t="shared" si="8"/>
        <v>0</v>
      </c>
      <c r="K19" s="291">
        <f t="shared" si="8"/>
        <v>0</v>
      </c>
      <c r="L19" s="291">
        <f t="shared" si="8"/>
        <v>0</v>
      </c>
      <c r="M19" s="291"/>
      <c r="N19" s="291">
        <f t="shared" si="9"/>
        <v>0</v>
      </c>
      <c r="O19" s="291">
        <f t="shared" si="9"/>
        <v>0</v>
      </c>
      <c r="P19" s="291">
        <f t="shared" si="9"/>
        <v>0</v>
      </c>
      <c r="Q19" s="111"/>
      <c r="R19" s="111">
        <f t="shared" si="10"/>
        <v>0</v>
      </c>
      <c r="S19" s="111">
        <f t="shared" si="10"/>
        <v>0</v>
      </c>
      <c r="T19" s="111">
        <f t="shared" si="10"/>
        <v>0</v>
      </c>
      <c r="U19" s="111"/>
      <c r="V19" s="111">
        <f t="shared" si="11"/>
        <v>4</v>
      </c>
      <c r="W19" s="111">
        <f t="shared" si="11"/>
        <v>1</v>
      </c>
      <c r="X19" s="111">
        <f t="shared" si="11"/>
        <v>3</v>
      </c>
      <c r="Y19" s="111"/>
      <c r="Z19" s="291">
        <v>0</v>
      </c>
      <c r="AA19" s="291">
        <v>0</v>
      </c>
      <c r="AB19" s="291">
        <v>0</v>
      </c>
      <c r="AD19" s="145" t="s">
        <v>94</v>
      </c>
      <c r="AE19" s="190">
        <v>1032</v>
      </c>
      <c r="AF19" s="190">
        <v>338</v>
      </c>
      <c r="AG19" s="190">
        <v>694</v>
      </c>
      <c r="AH19" s="190"/>
      <c r="AI19" s="190">
        <v>0</v>
      </c>
      <c r="AJ19" s="190">
        <v>0</v>
      </c>
      <c r="AK19" s="144">
        <v>0</v>
      </c>
      <c r="AL19" s="190"/>
      <c r="AM19" s="190">
        <v>0</v>
      </c>
      <c r="AN19" s="190">
        <v>0</v>
      </c>
      <c r="AO19" s="144">
        <v>0</v>
      </c>
      <c r="AP19" s="190"/>
      <c r="AQ19" s="190">
        <v>0</v>
      </c>
      <c r="AR19" s="190">
        <v>0</v>
      </c>
      <c r="AS19" s="144">
        <v>0</v>
      </c>
      <c r="AT19" s="190"/>
      <c r="AU19" s="190">
        <v>566</v>
      </c>
      <c r="AV19" s="190">
        <v>197</v>
      </c>
      <c r="AW19" s="144">
        <v>369</v>
      </c>
      <c r="AX19" s="190"/>
      <c r="AY19" s="190">
        <v>296</v>
      </c>
      <c r="AZ19" s="190">
        <v>99</v>
      </c>
      <c r="BA19" s="144">
        <v>197</v>
      </c>
      <c r="BB19" s="190"/>
      <c r="BC19" s="190">
        <v>170</v>
      </c>
      <c r="BD19" s="190">
        <v>42</v>
      </c>
      <c r="BE19" s="144">
        <v>128</v>
      </c>
    </row>
    <row r="20" spans="1:57" s="4" customFormat="1" ht="14.25" customHeight="1" x14ac:dyDescent="0.25">
      <c r="B20" s="111"/>
      <c r="C20" s="111"/>
      <c r="D20" s="111"/>
      <c r="E20" s="11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D20" s="187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</row>
    <row r="21" spans="1:57" s="8" customFormat="1" ht="14.25" customHeight="1" x14ac:dyDescent="0.25">
      <c r="A21" s="8" t="s">
        <v>39</v>
      </c>
      <c r="B21" s="113">
        <f>SUM(B23:B29)</f>
        <v>104</v>
      </c>
      <c r="C21" s="113">
        <f t="shared" ref="C21:D21" si="12">SUM(C23:C29)</f>
        <v>61</v>
      </c>
      <c r="D21" s="113">
        <f t="shared" si="12"/>
        <v>43</v>
      </c>
      <c r="E21" s="113"/>
      <c r="F21" s="292">
        <f>SUM(F23:F29)</f>
        <v>0</v>
      </c>
      <c r="G21" s="292">
        <f t="shared" ref="G21:H21" si="13">SUM(G23:G29)</f>
        <v>0</v>
      </c>
      <c r="H21" s="292">
        <f t="shared" si="13"/>
        <v>0</v>
      </c>
      <c r="I21" s="292"/>
      <c r="J21" s="292">
        <f>SUM(J23:J29)</f>
        <v>0</v>
      </c>
      <c r="K21" s="292">
        <f t="shared" ref="K21:L21" si="14">SUM(K23:K29)</f>
        <v>0</v>
      </c>
      <c r="L21" s="292">
        <f t="shared" si="14"/>
        <v>0</v>
      </c>
      <c r="M21" s="292"/>
      <c r="N21" s="292">
        <f>SUM(N23:N29)</f>
        <v>0</v>
      </c>
      <c r="O21" s="292">
        <f t="shared" ref="O21:P21" si="15">SUM(O23:O29)</f>
        <v>0</v>
      </c>
      <c r="P21" s="292">
        <f t="shared" si="15"/>
        <v>0</v>
      </c>
      <c r="Q21" s="113"/>
      <c r="R21" s="113">
        <f>SUM(R23:R29)</f>
        <v>63</v>
      </c>
      <c r="S21" s="113">
        <f t="shared" ref="S21:T21" si="16">SUM(S23:S29)</f>
        <v>40</v>
      </c>
      <c r="T21" s="113">
        <f t="shared" si="16"/>
        <v>23</v>
      </c>
      <c r="U21" s="113"/>
      <c r="V21" s="113">
        <f>SUM(V23:V29)</f>
        <v>27</v>
      </c>
      <c r="W21" s="113">
        <f t="shared" ref="W21:X21" si="17">SUM(W23:W29)</f>
        <v>12</v>
      </c>
      <c r="X21" s="113">
        <f t="shared" si="17"/>
        <v>15</v>
      </c>
      <c r="Y21" s="113"/>
      <c r="Z21" s="113">
        <f>SUM(Z23:Z29)</f>
        <v>14</v>
      </c>
      <c r="AA21" s="113">
        <f t="shared" ref="AA21:AB21" si="18">SUM(AA23:AA29)</f>
        <v>9</v>
      </c>
      <c r="AB21" s="113">
        <f t="shared" si="18"/>
        <v>5</v>
      </c>
      <c r="AD21" s="185" t="s">
        <v>39</v>
      </c>
      <c r="AE21" s="190">
        <v>9550</v>
      </c>
      <c r="AF21" s="190">
        <v>3733</v>
      </c>
      <c r="AG21" s="190">
        <v>5817</v>
      </c>
      <c r="AH21" s="190"/>
      <c r="AI21" s="190">
        <v>0</v>
      </c>
      <c r="AJ21" s="190">
        <v>0</v>
      </c>
      <c r="AK21" s="144">
        <v>0</v>
      </c>
      <c r="AL21" s="190"/>
      <c r="AM21" s="190">
        <v>0</v>
      </c>
      <c r="AN21" s="190">
        <v>0</v>
      </c>
      <c r="AO21" s="144">
        <v>0</v>
      </c>
      <c r="AP21" s="190"/>
      <c r="AQ21" s="190">
        <v>0</v>
      </c>
      <c r="AR21" s="190">
        <v>0</v>
      </c>
      <c r="AS21" s="144">
        <v>0</v>
      </c>
      <c r="AT21" s="190"/>
      <c r="AU21" s="190">
        <v>4749</v>
      </c>
      <c r="AV21" s="190">
        <v>1895</v>
      </c>
      <c r="AW21" s="144">
        <v>2854</v>
      </c>
      <c r="AX21" s="190"/>
      <c r="AY21" s="190">
        <v>2648</v>
      </c>
      <c r="AZ21" s="190">
        <v>1053</v>
      </c>
      <c r="BA21" s="144">
        <v>1595</v>
      </c>
      <c r="BB21" s="190"/>
      <c r="BC21" s="190">
        <v>2153</v>
      </c>
      <c r="BD21" s="190">
        <v>785</v>
      </c>
      <c r="BE21" s="144">
        <v>1368</v>
      </c>
    </row>
    <row r="22" spans="1:57" s="4" customFormat="1" ht="6" customHeight="1" x14ac:dyDescent="0.25">
      <c r="A22" s="26"/>
      <c r="B22" s="23"/>
      <c r="C22" s="23"/>
      <c r="D22" s="23"/>
      <c r="E22" s="23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D22" s="187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</row>
    <row r="23" spans="1:57" s="4" customFormat="1" ht="14.25" customHeight="1" x14ac:dyDescent="0.25">
      <c r="A23" s="4" t="s">
        <v>81</v>
      </c>
      <c r="B23" s="23">
        <v>2</v>
      </c>
      <c r="C23" s="23">
        <v>2</v>
      </c>
      <c r="D23" s="23">
        <v>0</v>
      </c>
      <c r="E23" s="23"/>
      <c r="F23" s="84">
        <v>0</v>
      </c>
      <c r="G23" s="84">
        <v>0</v>
      </c>
      <c r="H23" s="279">
        <f>+F23-G23</f>
        <v>0</v>
      </c>
      <c r="I23" s="84"/>
      <c r="J23" s="84">
        <v>0</v>
      </c>
      <c r="K23" s="84">
        <v>0</v>
      </c>
      <c r="L23" s="279">
        <f>+J23-K23</f>
        <v>0</v>
      </c>
      <c r="M23" s="84"/>
      <c r="N23" s="84">
        <v>0</v>
      </c>
      <c r="O23" s="84">
        <v>0</v>
      </c>
      <c r="P23" s="279">
        <f>+N23-O23</f>
        <v>0</v>
      </c>
      <c r="Q23" s="23"/>
      <c r="R23" s="84">
        <v>0</v>
      </c>
      <c r="S23" s="84">
        <v>0</v>
      </c>
      <c r="T23" s="279">
        <f>+R23-S23</f>
        <v>0</v>
      </c>
      <c r="U23" s="23"/>
      <c r="V23" s="23">
        <v>1</v>
      </c>
      <c r="W23" s="23">
        <v>1</v>
      </c>
      <c r="X23" s="241">
        <f>+V23-W23</f>
        <v>0</v>
      </c>
      <c r="Y23" s="23"/>
      <c r="Z23" s="23">
        <v>1</v>
      </c>
      <c r="AA23" s="23">
        <v>1</v>
      </c>
      <c r="AB23" s="241">
        <f>+Z23-AA23</f>
        <v>0</v>
      </c>
      <c r="AD23" s="186" t="s">
        <v>82</v>
      </c>
      <c r="AE23" s="146">
        <v>1817</v>
      </c>
      <c r="AF23" s="146">
        <v>653</v>
      </c>
      <c r="AG23" s="146">
        <v>1164</v>
      </c>
      <c r="AH23" s="146"/>
      <c r="AI23" s="146">
        <v>0</v>
      </c>
      <c r="AJ23" s="146">
        <v>0</v>
      </c>
      <c r="AK23" s="144">
        <v>0</v>
      </c>
      <c r="AL23" s="146"/>
      <c r="AM23" s="146">
        <v>0</v>
      </c>
      <c r="AN23" s="146">
        <v>0</v>
      </c>
      <c r="AO23" s="144">
        <v>0</v>
      </c>
      <c r="AP23" s="146"/>
      <c r="AQ23" s="146">
        <v>0</v>
      </c>
      <c r="AR23" s="146">
        <v>0</v>
      </c>
      <c r="AS23" s="144">
        <v>0</v>
      </c>
      <c r="AT23" s="146"/>
      <c r="AU23" s="146">
        <v>828</v>
      </c>
      <c r="AV23" s="146">
        <v>289</v>
      </c>
      <c r="AW23" s="144">
        <v>539</v>
      </c>
      <c r="AX23" s="146"/>
      <c r="AY23" s="146">
        <v>477</v>
      </c>
      <c r="AZ23" s="146">
        <v>179</v>
      </c>
      <c r="BA23" s="144">
        <v>298</v>
      </c>
      <c r="BB23" s="146"/>
      <c r="BC23" s="146">
        <v>512</v>
      </c>
      <c r="BD23" s="146">
        <v>185</v>
      </c>
      <c r="BE23" s="144">
        <v>327</v>
      </c>
    </row>
    <row r="24" spans="1:57" s="4" customFormat="1" ht="14.25" customHeight="1" x14ac:dyDescent="0.25">
      <c r="A24" s="4" t="s">
        <v>83</v>
      </c>
      <c r="B24" s="23">
        <v>82</v>
      </c>
      <c r="C24" s="23">
        <v>50</v>
      </c>
      <c r="D24" s="23">
        <v>32</v>
      </c>
      <c r="E24" s="23"/>
      <c r="F24" s="84">
        <v>0</v>
      </c>
      <c r="G24" s="84">
        <v>0</v>
      </c>
      <c r="H24" s="279">
        <f t="shared" ref="H24:H29" si="19">+F24-G24</f>
        <v>0</v>
      </c>
      <c r="I24" s="84"/>
      <c r="J24" s="84">
        <v>0</v>
      </c>
      <c r="K24" s="84">
        <v>0</v>
      </c>
      <c r="L24" s="279">
        <f t="shared" ref="L24:L29" si="20">+J24-K24</f>
        <v>0</v>
      </c>
      <c r="M24" s="84"/>
      <c r="N24" s="84">
        <v>0</v>
      </c>
      <c r="O24" s="84">
        <v>0</v>
      </c>
      <c r="P24" s="279">
        <f t="shared" ref="P24:P29" si="21">+N24-O24</f>
        <v>0</v>
      </c>
      <c r="Q24" s="23"/>
      <c r="R24" s="23">
        <v>58</v>
      </c>
      <c r="S24" s="23">
        <v>36</v>
      </c>
      <c r="T24" s="241">
        <f t="shared" ref="T24:T29" si="22">+R24-S24</f>
        <v>22</v>
      </c>
      <c r="U24" s="23"/>
      <c r="V24" s="23">
        <v>12</v>
      </c>
      <c r="W24" s="23">
        <v>6</v>
      </c>
      <c r="X24" s="241">
        <f t="shared" ref="X24:X29" si="23">+V24-W24</f>
        <v>6</v>
      </c>
      <c r="Y24" s="23"/>
      <c r="Z24" s="23">
        <v>12</v>
      </c>
      <c r="AA24" s="23">
        <v>8</v>
      </c>
      <c r="AB24" s="241">
        <f t="shared" ref="AB24:AB29" si="24">+Z24-AA24</f>
        <v>4</v>
      </c>
      <c r="AD24" s="145" t="s">
        <v>84</v>
      </c>
      <c r="AE24" s="146">
        <v>1643</v>
      </c>
      <c r="AF24" s="146">
        <v>744</v>
      </c>
      <c r="AG24" s="146">
        <v>899</v>
      </c>
      <c r="AH24" s="146"/>
      <c r="AI24" s="146">
        <v>0</v>
      </c>
      <c r="AJ24" s="146">
        <v>0</v>
      </c>
      <c r="AK24" s="144">
        <v>0</v>
      </c>
      <c r="AL24" s="146"/>
      <c r="AM24" s="146">
        <v>0</v>
      </c>
      <c r="AN24" s="146">
        <v>0</v>
      </c>
      <c r="AO24" s="144">
        <v>0</v>
      </c>
      <c r="AP24" s="146"/>
      <c r="AQ24" s="146">
        <v>0</v>
      </c>
      <c r="AR24" s="146">
        <v>0</v>
      </c>
      <c r="AS24" s="144">
        <v>0</v>
      </c>
      <c r="AT24" s="146"/>
      <c r="AU24" s="146">
        <v>733</v>
      </c>
      <c r="AV24" s="146">
        <v>342</v>
      </c>
      <c r="AW24" s="144">
        <v>391</v>
      </c>
      <c r="AX24" s="146"/>
      <c r="AY24" s="146">
        <v>513</v>
      </c>
      <c r="AZ24" s="146">
        <v>244</v>
      </c>
      <c r="BA24" s="144">
        <v>269</v>
      </c>
      <c r="BB24" s="146"/>
      <c r="BC24" s="146">
        <v>397</v>
      </c>
      <c r="BD24" s="146">
        <v>158</v>
      </c>
      <c r="BE24" s="144">
        <v>239</v>
      </c>
    </row>
    <row r="25" spans="1:57" s="4" customFormat="1" ht="14.25" customHeight="1" x14ac:dyDescent="0.25">
      <c r="A25" s="4" t="s">
        <v>85</v>
      </c>
      <c r="B25" s="23">
        <v>11</v>
      </c>
      <c r="C25" s="23">
        <v>5</v>
      </c>
      <c r="D25" s="23">
        <v>6</v>
      </c>
      <c r="E25" s="23"/>
      <c r="F25" s="84">
        <v>0</v>
      </c>
      <c r="G25" s="84">
        <v>0</v>
      </c>
      <c r="H25" s="279">
        <f t="shared" si="19"/>
        <v>0</v>
      </c>
      <c r="I25" s="84"/>
      <c r="J25" s="84">
        <v>0</v>
      </c>
      <c r="K25" s="84">
        <v>0</v>
      </c>
      <c r="L25" s="279">
        <f t="shared" si="20"/>
        <v>0</v>
      </c>
      <c r="M25" s="84"/>
      <c r="N25" s="84">
        <v>0</v>
      </c>
      <c r="O25" s="84">
        <v>0</v>
      </c>
      <c r="P25" s="279">
        <f t="shared" si="21"/>
        <v>0</v>
      </c>
      <c r="Q25" s="23"/>
      <c r="R25" s="23">
        <v>4</v>
      </c>
      <c r="S25" s="23">
        <v>3</v>
      </c>
      <c r="T25" s="241">
        <f t="shared" si="22"/>
        <v>1</v>
      </c>
      <c r="U25" s="23"/>
      <c r="V25" s="23">
        <v>7</v>
      </c>
      <c r="W25" s="23">
        <v>2</v>
      </c>
      <c r="X25" s="241">
        <f t="shared" si="23"/>
        <v>5</v>
      </c>
      <c r="Y25" s="23"/>
      <c r="Z25" s="84">
        <v>0</v>
      </c>
      <c r="AA25" s="84">
        <v>0</v>
      </c>
      <c r="AB25" s="279">
        <f t="shared" si="24"/>
        <v>0</v>
      </c>
      <c r="AD25" s="145" t="s">
        <v>86</v>
      </c>
      <c r="AE25" s="146">
        <v>1535</v>
      </c>
      <c r="AF25" s="146">
        <v>670</v>
      </c>
      <c r="AG25" s="146">
        <v>865</v>
      </c>
      <c r="AH25" s="146"/>
      <c r="AI25" s="146">
        <v>0</v>
      </c>
      <c r="AJ25" s="146">
        <v>0</v>
      </c>
      <c r="AK25" s="144">
        <v>0</v>
      </c>
      <c r="AL25" s="146"/>
      <c r="AM25" s="146">
        <v>0</v>
      </c>
      <c r="AN25" s="146">
        <v>0</v>
      </c>
      <c r="AO25" s="144">
        <v>0</v>
      </c>
      <c r="AP25" s="146"/>
      <c r="AQ25" s="146">
        <v>0</v>
      </c>
      <c r="AR25" s="146">
        <v>0</v>
      </c>
      <c r="AS25" s="144">
        <v>0</v>
      </c>
      <c r="AT25" s="146"/>
      <c r="AU25" s="146">
        <v>700</v>
      </c>
      <c r="AV25" s="146">
        <v>308</v>
      </c>
      <c r="AW25" s="144">
        <v>392</v>
      </c>
      <c r="AX25" s="146"/>
      <c r="AY25" s="146">
        <v>459</v>
      </c>
      <c r="AZ25" s="146">
        <v>200</v>
      </c>
      <c r="BA25" s="144">
        <v>259</v>
      </c>
      <c r="BB25" s="146"/>
      <c r="BC25" s="146">
        <v>376</v>
      </c>
      <c r="BD25" s="146">
        <v>162</v>
      </c>
      <c r="BE25" s="144">
        <v>214</v>
      </c>
    </row>
    <row r="26" spans="1:57" s="4" customFormat="1" ht="14.25" customHeight="1" x14ac:dyDescent="0.25">
      <c r="A26" s="4" t="s">
        <v>87</v>
      </c>
      <c r="B26" s="23">
        <v>1</v>
      </c>
      <c r="C26" s="23">
        <v>1</v>
      </c>
      <c r="D26" s="23">
        <v>0</v>
      </c>
      <c r="E26" s="23"/>
      <c r="F26" s="84">
        <v>0</v>
      </c>
      <c r="G26" s="84">
        <v>0</v>
      </c>
      <c r="H26" s="279">
        <f t="shared" si="19"/>
        <v>0</v>
      </c>
      <c r="I26" s="84"/>
      <c r="J26" s="84">
        <v>0</v>
      </c>
      <c r="K26" s="84">
        <v>0</v>
      </c>
      <c r="L26" s="279">
        <f t="shared" si="20"/>
        <v>0</v>
      </c>
      <c r="M26" s="84"/>
      <c r="N26" s="84">
        <v>0</v>
      </c>
      <c r="O26" s="84">
        <v>0</v>
      </c>
      <c r="P26" s="279">
        <f t="shared" si="21"/>
        <v>0</v>
      </c>
      <c r="Q26" s="23"/>
      <c r="R26" s="23">
        <v>1</v>
      </c>
      <c r="S26" s="23">
        <v>1</v>
      </c>
      <c r="T26" s="241">
        <f t="shared" si="22"/>
        <v>0</v>
      </c>
      <c r="U26" s="23"/>
      <c r="V26" s="84">
        <v>0</v>
      </c>
      <c r="W26" s="84">
        <v>0</v>
      </c>
      <c r="X26" s="279">
        <f t="shared" si="23"/>
        <v>0</v>
      </c>
      <c r="Y26" s="23"/>
      <c r="Z26" s="84">
        <v>0</v>
      </c>
      <c r="AA26" s="84">
        <v>0</v>
      </c>
      <c r="AB26" s="279">
        <f t="shared" si="24"/>
        <v>0</v>
      </c>
      <c r="AD26" s="145" t="s">
        <v>88</v>
      </c>
      <c r="AE26" s="146">
        <v>332</v>
      </c>
      <c r="AF26" s="146">
        <v>93</v>
      </c>
      <c r="AG26" s="146">
        <v>239</v>
      </c>
      <c r="AH26" s="146"/>
      <c r="AI26" s="146">
        <v>0</v>
      </c>
      <c r="AJ26" s="146">
        <v>0</v>
      </c>
      <c r="AK26" s="144">
        <v>0</v>
      </c>
      <c r="AL26" s="146"/>
      <c r="AM26" s="146">
        <v>0</v>
      </c>
      <c r="AN26" s="146">
        <v>0</v>
      </c>
      <c r="AO26" s="144">
        <v>0</v>
      </c>
      <c r="AP26" s="146"/>
      <c r="AQ26" s="146">
        <v>0</v>
      </c>
      <c r="AR26" s="146">
        <v>0</v>
      </c>
      <c r="AS26" s="144">
        <v>0</v>
      </c>
      <c r="AT26" s="146"/>
      <c r="AU26" s="146">
        <v>198</v>
      </c>
      <c r="AV26" s="146">
        <v>63</v>
      </c>
      <c r="AW26" s="144">
        <v>135</v>
      </c>
      <c r="AX26" s="146"/>
      <c r="AY26" s="146">
        <v>57</v>
      </c>
      <c r="AZ26" s="146">
        <v>5</v>
      </c>
      <c r="BA26" s="144">
        <v>52</v>
      </c>
      <c r="BB26" s="146"/>
      <c r="BC26" s="146">
        <v>77</v>
      </c>
      <c r="BD26" s="146">
        <v>25</v>
      </c>
      <c r="BE26" s="144">
        <v>52</v>
      </c>
    </row>
    <row r="27" spans="1:57" s="4" customFormat="1" ht="14.25" customHeight="1" x14ac:dyDescent="0.25">
      <c r="A27" s="4" t="s">
        <v>89</v>
      </c>
      <c r="B27" s="23">
        <v>1</v>
      </c>
      <c r="C27" s="23">
        <v>1</v>
      </c>
      <c r="D27" s="23">
        <v>0</v>
      </c>
      <c r="E27" s="23"/>
      <c r="F27" s="84">
        <v>0</v>
      </c>
      <c r="G27" s="84">
        <v>0</v>
      </c>
      <c r="H27" s="279">
        <f t="shared" si="19"/>
        <v>0</v>
      </c>
      <c r="I27" s="84"/>
      <c r="J27" s="84">
        <v>0</v>
      </c>
      <c r="K27" s="84">
        <v>0</v>
      </c>
      <c r="L27" s="279">
        <f t="shared" si="20"/>
        <v>0</v>
      </c>
      <c r="M27" s="84"/>
      <c r="N27" s="84">
        <v>0</v>
      </c>
      <c r="O27" s="84">
        <v>0</v>
      </c>
      <c r="P27" s="279">
        <f t="shared" si="21"/>
        <v>0</v>
      </c>
      <c r="Q27" s="23"/>
      <c r="R27" s="84">
        <v>0</v>
      </c>
      <c r="S27" s="84">
        <v>0</v>
      </c>
      <c r="T27" s="279">
        <f t="shared" si="22"/>
        <v>0</v>
      </c>
      <c r="U27" s="23"/>
      <c r="V27" s="23">
        <v>1</v>
      </c>
      <c r="W27" s="23">
        <v>1</v>
      </c>
      <c r="X27" s="241">
        <f t="shared" si="23"/>
        <v>0</v>
      </c>
      <c r="Y27" s="23"/>
      <c r="Z27" s="84">
        <v>0</v>
      </c>
      <c r="AA27" s="84">
        <v>0</v>
      </c>
      <c r="AB27" s="279">
        <f t="shared" si="24"/>
        <v>0</v>
      </c>
      <c r="AD27" s="145" t="s">
        <v>90</v>
      </c>
      <c r="AE27" s="146">
        <v>1712</v>
      </c>
      <c r="AF27" s="146">
        <v>647</v>
      </c>
      <c r="AG27" s="146">
        <v>1065</v>
      </c>
      <c r="AH27" s="146"/>
      <c r="AI27" s="146">
        <v>0</v>
      </c>
      <c r="AJ27" s="146">
        <v>0</v>
      </c>
      <c r="AK27" s="144">
        <v>0</v>
      </c>
      <c r="AL27" s="146"/>
      <c r="AM27" s="146">
        <v>0</v>
      </c>
      <c r="AN27" s="146">
        <v>0</v>
      </c>
      <c r="AO27" s="144">
        <v>0</v>
      </c>
      <c r="AP27" s="146"/>
      <c r="AQ27" s="146">
        <v>0</v>
      </c>
      <c r="AR27" s="146">
        <v>0</v>
      </c>
      <c r="AS27" s="144">
        <v>0</v>
      </c>
      <c r="AT27" s="146"/>
      <c r="AU27" s="146">
        <v>892</v>
      </c>
      <c r="AV27" s="146">
        <v>351</v>
      </c>
      <c r="AW27" s="144">
        <v>541</v>
      </c>
      <c r="AX27" s="146"/>
      <c r="AY27" s="146">
        <v>475</v>
      </c>
      <c r="AZ27" s="146">
        <v>190</v>
      </c>
      <c r="BA27" s="144">
        <v>285</v>
      </c>
      <c r="BB27" s="146"/>
      <c r="BC27" s="146">
        <v>345</v>
      </c>
      <c r="BD27" s="146">
        <v>106</v>
      </c>
      <c r="BE27" s="144">
        <v>239</v>
      </c>
    </row>
    <row r="28" spans="1:57" s="4" customFormat="1" ht="14.25" customHeight="1" x14ac:dyDescent="0.25">
      <c r="A28" s="4" t="s">
        <v>91</v>
      </c>
      <c r="B28" s="23">
        <v>2</v>
      </c>
      <c r="C28" s="23">
        <v>1</v>
      </c>
      <c r="D28" s="23">
        <v>1</v>
      </c>
      <c r="E28" s="23"/>
      <c r="F28" s="84">
        <v>0</v>
      </c>
      <c r="G28" s="84">
        <v>0</v>
      </c>
      <c r="H28" s="279">
        <f t="shared" si="19"/>
        <v>0</v>
      </c>
      <c r="I28" s="84"/>
      <c r="J28" s="84">
        <v>0</v>
      </c>
      <c r="K28" s="84">
        <v>0</v>
      </c>
      <c r="L28" s="279">
        <f t="shared" si="20"/>
        <v>0</v>
      </c>
      <c r="M28" s="84"/>
      <c r="N28" s="84">
        <v>0</v>
      </c>
      <c r="O28" s="84">
        <v>0</v>
      </c>
      <c r="P28" s="279">
        <f t="shared" si="21"/>
        <v>0</v>
      </c>
      <c r="Q28" s="23"/>
      <c r="R28" s="84">
        <v>0</v>
      </c>
      <c r="S28" s="84">
        <v>0</v>
      </c>
      <c r="T28" s="279">
        <f t="shared" si="22"/>
        <v>0</v>
      </c>
      <c r="U28" s="23"/>
      <c r="V28" s="23">
        <v>2</v>
      </c>
      <c r="W28" s="23">
        <v>1</v>
      </c>
      <c r="X28" s="241">
        <f t="shared" si="23"/>
        <v>1</v>
      </c>
      <c r="Y28" s="23"/>
      <c r="Z28" s="84">
        <v>0</v>
      </c>
      <c r="AA28" s="84">
        <v>0</v>
      </c>
      <c r="AB28" s="279">
        <f t="shared" si="24"/>
        <v>0</v>
      </c>
      <c r="AD28" s="189" t="s">
        <v>92</v>
      </c>
      <c r="AE28" s="146">
        <v>1479</v>
      </c>
      <c r="AF28" s="146">
        <v>588</v>
      </c>
      <c r="AG28" s="146">
        <v>891</v>
      </c>
      <c r="AH28" s="146"/>
      <c r="AI28" s="146">
        <v>0</v>
      </c>
      <c r="AJ28" s="146">
        <v>0</v>
      </c>
      <c r="AK28" s="144">
        <v>0</v>
      </c>
      <c r="AL28" s="146"/>
      <c r="AM28" s="146">
        <v>0</v>
      </c>
      <c r="AN28" s="146">
        <v>0</v>
      </c>
      <c r="AO28" s="144">
        <v>0</v>
      </c>
      <c r="AP28" s="146"/>
      <c r="AQ28" s="146">
        <v>0</v>
      </c>
      <c r="AR28" s="146">
        <v>0</v>
      </c>
      <c r="AS28" s="144">
        <v>0</v>
      </c>
      <c r="AT28" s="146"/>
      <c r="AU28" s="146">
        <v>832</v>
      </c>
      <c r="AV28" s="146">
        <v>345</v>
      </c>
      <c r="AW28" s="144">
        <v>487</v>
      </c>
      <c r="AX28" s="146"/>
      <c r="AY28" s="146">
        <v>371</v>
      </c>
      <c r="AZ28" s="146">
        <v>136</v>
      </c>
      <c r="BA28" s="144">
        <v>235</v>
      </c>
      <c r="BB28" s="146"/>
      <c r="BC28" s="146">
        <v>276</v>
      </c>
      <c r="BD28" s="146">
        <v>107</v>
      </c>
      <c r="BE28" s="144">
        <v>169</v>
      </c>
    </row>
    <row r="29" spans="1:57" s="4" customFormat="1" ht="14.25" customHeight="1" x14ac:dyDescent="0.25">
      <c r="A29" s="4" t="s">
        <v>93</v>
      </c>
      <c r="B29" s="23">
        <v>5</v>
      </c>
      <c r="C29" s="23">
        <v>1</v>
      </c>
      <c r="D29" s="23">
        <v>4</v>
      </c>
      <c r="E29" s="23"/>
      <c r="F29" s="84">
        <v>0</v>
      </c>
      <c r="G29" s="84">
        <v>0</v>
      </c>
      <c r="H29" s="279">
        <f t="shared" si="19"/>
        <v>0</v>
      </c>
      <c r="I29" s="84"/>
      <c r="J29" s="84">
        <v>0</v>
      </c>
      <c r="K29" s="84">
        <v>0</v>
      </c>
      <c r="L29" s="279">
        <f t="shared" si="20"/>
        <v>0</v>
      </c>
      <c r="M29" s="84"/>
      <c r="N29" s="84">
        <v>0</v>
      </c>
      <c r="O29" s="84">
        <v>0</v>
      </c>
      <c r="P29" s="279">
        <f t="shared" si="21"/>
        <v>0</v>
      </c>
      <c r="Q29" s="23"/>
      <c r="R29" s="84">
        <v>0</v>
      </c>
      <c r="S29" s="84">
        <v>0</v>
      </c>
      <c r="T29" s="279">
        <f t="shared" si="22"/>
        <v>0</v>
      </c>
      <c r="U29" s="23"/>
      <c r="V29" s="23">
        <v>4</v>
      </c>
      <c r="W29" s="23">
        <v>1</v>
      </c>
      <c r="X29" s="241">
        <f t="shared" si="23"/>
        <v>3</v>
      </c>
      <c r="Y29" s="23"/>
      <c r="Z29" s="23">
        <v>1</v>
      </c>
      <c r="AA29" s="23">
        <v>0</v>
      </c>
      <c r="AB29" s="241">
        <f t="shared" si="24"/>
        <v>1</v>
      </c>
      <c r="AD29" s="145" t="s">
        <v>94</v>
      </c>
      <c r="AE29" s="146">
        <v>1032</v>
      </c>
      <c r="AF29" s="146">
        <v>338</v>
      </c>
      <c r="AG29" s="146">
        <v>694</v>
      </c>
      <c r="AH29" s="146"/>
      <c r="AI29" s="146">
        <v>0</v>
      </c>
      <c r="AJ29" s="146">
        <v>0</v>
      </c>
      <c r="AK29" s="144">
        <v>0</v>
      </c>
      <c r="AL29" s="146"/>
      <c r="AM29" s="146">
        <v>0</v>
      </c>
      <c r="AN29" s="146">
        <v>0</v>
      </c>
      <c r="AO29" s="144">
        <v>0</v>
      </c>
      <c r="AP29" s="146"/>
      <c r="AQ29" s="146">
        <v>0</v>
      </c>
      <c r="AR29" s="146">
        <v>0</v>
      </c>
      <c r="AS29" s="144">
        <v>0</v>
      </c>
      <c r="AT29" s="146"/>
      <c r="AU29" s="146">
        <v>566</v>
      </c>
      <c r="AV29" s="146">
        <v>197</v>
      </c>
      <c r="AW29" s="144">
        <v>369</v>
      </c>
      <c r="AX29" s="146"/>
      <c r="AY29" s="146">
        <v>296</v>
      </c>
      <c r="AZ29" s="146">
        <v>99</v>
      </c>
      <c r="BA29" s="144">
        <v>197</v>
      </c>
      <c r="BB29" s="146"/>
      <c r="BC29" s="146">
        <v>170</v>
      </c>
      <c r="BD29" s="146">
        <v>42</v>
      </c>
      <c r="BE29" s="144">
        <v>128</v>
      </c>
    </row>
    <row r="30" spans="1:57" s="4" customFormat="1" ht="14.25" customHeight="1" x14ac:dyDescent="0.25">
      <c r="B30" s="23"/>
      <c r="C30" s="23"/>
      <c r="D30" s="23"/>
      <c r="E30" s="23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D30" s="187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</row>
    <row r="31" spans="1:57" s="8" customFormat="1" ht="14.25" customHeight="1" x14ac:dyDescent="0.25">
      <c r="A31" s="8" t="s">
        <v>40</v>
      </c>
      <c r="B31" s="113">
        <f>SUM(B33:B39)</f>
        <v>12</v>
      </c>
      <c r="C31" s="113">
        <f t="shared" ref="C31:D31" si="25">SUM(C33:C39)</f>
        <v>6</v>
      </c>
      <c r="D31" s="113">
        <f t="shared" si="25"/>
        <v>6</v>
      </c>
      <c r="E31" s="113"/>
      <c r="F31" s="292">
        <f>SUM(F33:F39)</f>
        <v>0</v>
      </c>
      <c r="G31" s="292">
        <f t="shared" ref="G31:H31" si="26">SUM(G33:G39)</f>
        <v>0</v>
      </c>
      <c r="H31" s="292">
        <f t="shared" si="26"/>
        <v>0</v>
      </c>
      <c r="I31" s="292"/>
      <c r="J31" s="292">
        <f>SUM(J33:J39)</f>
        <v>0</v>
      </c>
      <c r="K31" s="292">
        <f t="shared" ref="K31:L31" si="27">SUM(K33:K39)</f>
        <v>0</v>
      </c>
      <c r="L31" s="292">
        <f t="shared" si="27"/>
        <v>0</v>
      </c>
      <c r="M31" s="292"/>
      <c r="N31" s="292">
        <f>SUM(N33:N39)</f>
        <v>0</v>
      </c>
      <c r="O31" s="292">
        <f t="shared" ref="O31:P31" si="28">SUM(O33:O39)</f>
        <v>0</v>
      </c>
      <c r="P31" s="292">
        <f t="shared" si="28"/>
        <v>0</v>
      </c>
      <c r="Q31" s="113"/>
      <c r="R31" s="113">
        <f>SUM(R33:R39)</f>
        <v>1</v>
      </c>
      <c r="S31" s="113">
        <f t="shared" ref="S31:T31" si="29">SUM(S33:S39)</f>
        <v>1</v>
      </c>
      <c r="T31" s="113">
        <f t="shared" si="29"/>
        <v>0</v>
      </c>
      <c r="U31" s="113"/>
      <c r="V31" s="113">
        <f>SUM(V33:V39)</f>
        <v>6</v>
      </c>
      <c r="W31" s="113">
        <f t="shared" ref="W31:X31" si="30">SUM(W33:W39)</f>
        <v>4</v>
      </c>
      <c r="X31" s="113">
        <f t="shared" si="30"/>
        <v>2</v>
      </c>
      <c r="Y31" s="113"/>
      <c r="Z31" s="113">
        <f>SUM(Z33:Z39)</f>
        <v>5</v>
      </c>
      <c r="AA31" s="113">
        <f t="shared" ref="AA31:AB31" si="31">SUM(AA33:AA39)</f>
        <v>1</v>
      </c>
      <c r="AB31" s="113">
        <f t="shared" si="31"/>
        <v>4</v>
      </c>
      <c r="AD31" s="185" t="s">
        <v>40</v>
      </c>
      <c r="AE31" s="190">
        <v>3813</v>
      </c>
      <c r="AF31" s="190">
        <v>1402</v>
      </c>
      <c r="AG31" s="190">
        <v>2411</v>
      </c>
      <c r="AH31" s="190"/>
      <c r="AI31" s="190">
        <v>0</v>
      </c>
      <c r="AJ31" s="190">
        <v>0</v>
      </c>
      <c r="AK31" s="144">
        <v>0</v>
      </c>
      <c r="AL31" s="190"/>
      <c r="AM31" s="190">
        <v>0</v>
      </c>
      <c r="AN31" s="190">
        <v>0</v>
      </c>
      <c r="AO31" s="144">
        <v>0</v>
      </c>
      <c r="AP31" s="190"/>
      <c r="AQ31" s="190">
        <v>0</v>
      </c>
      <c r="AR31" s="190">
        <v>0</v>
      </c>
      <c r="AS31" s="144">
        <v>0</v>
      </c>
      <c r="AT31" s="190"/>
      <c r="AU31" s="190">
        <v>1978</v>
      </c>
      <c r="AV31" s="190">
        <v>798</v>
      </c>
      <c r="AW31" s="144">
        <v>1180</v>
      </c>
      <c r="AX31" s="190"/>
      <c r="AY31" s="190">
        <v>1014</v>
      </c>
      <c r="AZ31" s="190">
        <v>350</v>
      </c>
      <c r="BA31" s="144">
        <v>664</v>
      </c>
      <c r="BB31" s="190"/>
      <c r="BC31" s="190">
        <v>821</v>
      </c>
      <c r="BD31" s="190">
        <v>254</v>
      </c>
      <c r="BE31" s="144">
        <v>567</v>
      </c>
    </row>
    <row r="32" spans="1:57" s="4" customFormat="1" ht="6" customHeight="1" x14ac:dyDescent="0.25">
      <c r="A32" s="26"/>
      <c r="B32" s="23"/>
      <c r="C32" s="23"/>
      <c r="D32" s="23"/>
      <c r="E32" s="23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D32" s="183"/>
      <c r="AE32" s="146"/>
      <c r="AF32" s="146"/>
      <c r="AG32" s="146"/>
      <c r="AH32" s="146"/>
      <c r="AI32" s="146"/>
      <c r="AJ32" s="146"/>
      <c r="AK32" s="188"/>
      <c r="AL32" s="146"/>
      <c r="AM32" s="146"/>
      <c r="AN32" s="146"/>
      <c r="AO32" s="188"/>
      <c r="AP32" s="146"/>
      <c r="AQ32" s="146"/>
      <c r="AR32" s="146"/>
      <c r="AS32" s="188"/>
      <c r="AT32" s="146"/>
      <c r="AU32" s="146"/>
      <c r="AV32" s="146"/>
      <c r="AW32" s="188"/>
      <c r="AX32" s="146"/>
      <c r="AY32" s="146"/>
      <c r="AZ32" s="146"/>
      <c r="BA32" s="188"/>
      <c r="BB32" s="146"/>
      <c r="BC32" s="146"/>
      <c r="BD32" s="146"/>
      <c r="BE32" s="188"/>
    </row>
    <row r="33" spans="1:59" s="4" customFormat="1" ht="14.25" customHeight="1" x14ac:dyDescent="0.25">
      <c r="A33" s="4" t="s">
        <v>81</v>
      </c>
      <c r="B33" s="84">
        <v>0</v>
      </c>
      <c r="C33" s="84">
        <v>0</v>
      </c>
      <c r="D33" s="84">
        <v>0</v>
      </c>
      <c r="E33" s="23"/>
      <c r="F33" s="84">
        <v>0</v>
      </c>
      <c r="G33" s="84">
        <v>0</v>
      </c>
      <c r="H33" s="279">
        <f>+F33-G33</f>
        <v>0</v>
      </c>
      <c r="I33" s="84"/>
      <c r="J33" s="84">
        <v>0</v>
      </c>
      <c r="K33" s="84">
        <v>0</v>
      </c>
      <c r="L33" s="279">
        <f>+J33-K33</f>
        <v>0</v>
      </c>
      <c r="M33" s="84"/>
      <c r="N33" s="84">
        <v>0</v>
      </c>
      <c r="O33" s="84">
        <v>0</v>
      </c>
      <c r="P33" s="279">
        <f>+N33-O33</f>
        <v>0</v>
      </c>
      <c r="Q33" s="23"/>
      <c r="R33" s="84">
        <v>0</v>
      </c>
      <c r="S33" s="84">
        <v>0</v>
      </c>
      <c r="T33" s="279">
        <f>+R33-S33</f>
        <v>0</v>
      </c>
      <c r="U33" s="23"/>
      <c r="V33" s="84">
        <v>0</v>
      </c>
      <c r="W33" s="84">
        <v>0</v>
      </c>
      <c r="X33" s="279">
        <f>+V33-W33</f>
        <v>0</v>
      </c>
      <c r="Y33" s="23"/>
      <c r="Z33" s="84">
        <v>0</v>
      </c>
      <c r="AA33" s="84">
        <v>0</v>
      </c>
      <c r="AB33" s="279">
        <f>+Z33-AA33</f>
        <v>0</v>
      </c>
      <c r="AD33" s="220" t="s">
        <v>82</v>
      </c>
      <c r="AE33" s="146">
        <v>813</v>
      </c>
      <c r="AF33" s="146">
        <v>334</v>
      </c>
      <c r="AG33" s="146">
        <v>479</v>
      </c>
      <c r="AH33" s="146"/>
      <c r="AI33" s="146">
        <v>0</v>
      </c>
      <c r="AJ33" s="146">
        <v>0</v>
      </c>
      <c r="AK33" s="144">
        <v>0</v>
      </c>
      <c r="AL33" s="146"/>
      <c r="AM33" s="146">
        <v>0</v>
      </c>
      <c r="AN33" s="146">
        <v>0</v>
      </c>
      <c r="AO33" s="144">
        <v>0</v>
      </c>
      <c r="AP33" s="146"/>
      <c r="AQ33" s="146">
        <v>0</v>
      </c>
      <c r="AR33" s="146">
        <v>0</v>
      </c>
      <c r="AS33" s="144">
        <v>0</v>
      </c>
      <c r="AT33" s="146"/>
      <c r="AU33" s="146">
        <v>443</v>
      </c>
      <c r="AV33" s="146">
        <v>195</v>
      </c>
      <c r="AW33" s="144">
        <v>248</v>
      </c>
      <c r="AX33" s="146"/>
      <c r="AY33" s="146">
        <v>229</v>
      </c>
      <c r="AZ33" s="146">
        <v>93</v>
      </c>
      <c r="BA33" s="144">
        <v>136</v>
      </c>
      <c r="BB33" s="146"/>
      <c r="BC33" s="146">
        <v>141</v>
      </c>
      <c r="BD33" s="146">
        <v>46</v>
      </c>
      <c r="BE33" s="144">
        <v>95</v>
      </c>
    </row>
    <row r="34" spans="1:59" s="4" customFormat="1" ht="14.25" customHeight="1" x14ac:dyDescent="0.25">
      <c r="A34" s="4" t="s">
        <v>83</v>
      </c>
      <c r="B34" s="23">
        <v>1</v>
      </c>
      <c r="C34" s="23">
        <v>0</v>
      </c>
      <c r="D34" s="23">
        <v>1</v>
      </c>
      <c r="E34" s="23"/>
      <c r="F34" s="84">
        <v>0</v>
      </c>
      <c r="G34" s="84">
        <v>0</v>
      </c>
      <c r="H34" s="279">
        <f t="shared" ref="H34:H39" si="32">+F34-G34</f>
        <v>0</v>
      </c>
      <c r="I34" s="84"/>
      <c r="J34" s="84">
        <v>0</v>
      </c>
      <c r="K34" s="84">
        <v>0</v>
      </c>
      <c r="L34" s="279">
        <f t="shared" ref="L34:L39" si="33">+J34-K34</f>
        <v>0</v>
      </c>
      <c r="M34" s="84"/>
      <c r="N34" s="84">
        <v>0</v>
      </c>
      <c r="O34" s="84">
        <v>0</v>
      </c>
      <c r="P34" s="279">
        <f t="shared" ref="P34:P39" si="34">+N34-O34</f>
        <v>0</v>
      </c>
      <c r="Q34" s="23"/>
      <c r="R34" s="84">
        <v>0</v>
      </c>
      <c r="S34" s="84">
        <v>0</v>
      </c>
      <c r="T34" s="279">
        <f t="shared" ref="T34:T39" si="35">+R34-S34</f>
        <v>0</v>
      </c>
      <c r="U34" s="23"/>
      <c r="V34" s="23">
        <v>1</v>
      </c>
      <c r="W34" s="23">
        <v>0</v>
      </c>
      <c r="X34" s="241">
        <f t="shared" ref="X34:X39" si="36">+V34-W34</f>
        <v>1</v>
      </c>
      <c r="Y34" s="23"/>
      <c r="Z34" s="84">
        <v>0</v>
      </c>
      <c r="AA34" s="84">
        <v>0</v>
      </c>
      <c r="AB34" s="279">
        <f t="shared" ref="AB34:AB39" si="37">+Z34-AA34</f>
        <v>0</v>
      </c>
      <c r="AD34" s="148" t="s">
        <v>84</v>
      </c>
      <c r="AE34" s="146">
        <v>1341</v>
      </c>
      <c r="AF34" s="146">
        <v>482</v>
      </c>
      <c r="AG34" s="146">
        <v>859</v>
      </c>
      <c r="AH34" s="146"/>
      <c r="AI34" s="146">
        <v>0</v>
      </c>
      <c r="AJ34" s="146">
        <v>0</v>
      </c>
      <c r="AK34" s="144">
        <v>0</v>
      </c>
      <c r="AL34" s="146"/>
      <c r="AM34" s="146">
        <v>0</v>
      </c>
      <c r="AN34" s="146">
        <v>0</v>
      </c>
      <c r="AO34" s="144">
        <v>0</v>
      </c>
      <c r="AP34" s="146"/>
      <c r="AQ34" s="146">
        <v>0</v>
      </c>
      <c r="AR34" s="146">
        <v>0</v>
      </c>
      <c r="AS34" s="144">
        <v>0</v>
      </c>
      <c r="AT34" s="146"/>
      <c r="AU34" s="146">
        <v>696</v>
      </c>
      <c r="AV34" s="146">
        <v>264</v>
      </c>
      <c r="AW34" s="144">
        <v>432</v>
      </c>
      <c r="AX34" s="146"/>
      <c r="AY34" s="146">
        <v>334</v>
      </c>
      <c r="AZ34" s="146">
        <v>111</v>
      </c>
      <c r="BA34" s="144">
        <v>223</v>
      </c>
      <c r="BB34" s="146"/>
      <c r="BC34" s="146">
        <v>311</v>
      </c>
      <c r="BD34" s="146">
        <v>107</v>
      </c>
      <c r="BE34" s="144">
        <v>204</v>
      </c>
    </row>
    <row r="35" spans="1:59" s="4" customFormat="1" ht="14.25" customHeight="1" x14ac:dyDescent="0.25">
      <c r="A35" s="4" t="s">
        <v>85</v>
      </c>
      <c r="B35" s="84">
        <v>0</v>
      </c>
      <c r="C35" s="84">
        <v>0</v>
      </c>
      <c r="D35" s="84">
        <v>0</v>
      </c>
      <c r="E35" s="23"/>
      <c r="F35" s="84">
        <v>0</v>
      </c>
      <c r="G35" s="84">
        <v>0</v>
      </c>
      <c r="H35" s="279">
        <f t="shared" si="32"/>
        <v>0</v>
      </c>
      <c r="I35" s="84"/>
      <c r="J35" s="84">
        <v>0</v>
      </c>
      <c r="K35" s="84">
        <v>0</v>
      </c>
      <c r="L35" s="279">
        <f t="shared" si="33"/>
        <v>0</v>
      </c>
      <c r="M35" s="84"/>
      <c r="N35" s="84">
        <v>0</v>
      </c>
      <c r="O35" s="84">
        <v>0</v>
      </c>
      <c r="P35" s="279">
        <f t="shared" si="34"/>
        <v>0</v>
      </c>
      <c r="Q35" s="23"/>
      <c r="R35" s="84">
        <v>0</v>
      </c>
      <c r="S35" s="84">
        <v>0</v>
      </c>
      <c r="T35" s="279">
        <f t="shared" si="35"/>
        <v>0</v>
      </c>
      <c r="U35" s="23"/>
      <c r="V35" s="84">
        <v>0</v>
      </c>
      <c r="W35" s="84">
        <v>0</v>
      </c>
      <c r="X35" s="279">
        <f t="shared" si="36"/>
        <v>0</v>
      </c>
      <c r="Y35" s="23"/>
      <c r="Z35" s="84">
        <v>0</v>
      </c>
      <c r="AA35" s="84">
        <v>0</v>
      </c>
      <c r="AB35" s="279">
        <f t="shared" si="37"/>
        <v>0</v>
      </c>
      <c r="AD35" s="148" t="s">
        <v>86</v>
      </c>
      <c r="AE35" s="146">
        <v>101</v>
      </c>
      <c r="AF35" s="146">
        <v>41</v>
      </c>
      <c r="AG35" s="146">
        <v>60</v>
      </c>
      <c r="AH35" s="146"/>
      <c r="AI35" s="146">
        <v>0</v>
      </c>
      <c r="AJ35" s="146">
        <v>0</v>
      </c>
      <c r="AK35" s="144">
        <v>0</v>
      </c>
      <c r="AL35" s="146"/>
      <c r="AM35" s="146">
        <v>0</v>
      </c>
      <c r="AN35" s="146">
        <v>0</v>
      </c>
      <c r="AO35" s="144">
        <v>0</v>
      </c>
      <c r="AP35" s="146"/>
      <c r="AQ35" s="146">
        <v>0</v>
      </c>
      <c r="AR35" s="146">
        <v>0</v>
      </c>
      <c r="AS35" s="144">
        <v>0</v>
      </c>
      <c r="AT35" s="146"/>
      <c r="AU35" s="146">
        <v>44</v>
      </c>
      <c r="AV35" s="146">
        <v>25</v>
      </c>
      <c r="AW35" s="144">
        <v>19</v>
      </c>
      <c r="AX35" s="146"/>
      <c r="AY35" s="146">
        <v>32</v>
      </c>
      <c r="AZ35" s="146">
        <v>11</v>
      </c>
      <c r="BA35" s="144">
        <v>21</v>
      </c>
      <c r="BB35" s="146"/>
      <c r="BC35" s="146">
        <v>25</v>
      </c>
      <c r="BD35" s="146">
        <v>5</v>
      </c>
      <c r="BE35" s="144">
        <v>20</v>
      </c>
    </row>
    <row r="36" spans="1:59" s="4" customFormat="1" ht="14.25" customHeight="1" x14ac:dyDescent="0.25">
      <c r="A36" s="4" t="s">
        <v>87</v>
      </c>
      <c r="B36" s="23">
        <v>1</v>
      </c>
      <c r="C36" s="23">
        <v>0</v>
      </c>
      <c r="D36" s="23">
        <v>1</v>
      </c>
      <c r="E36" s="23"/>
      <c r="F36" s="84">
        <v>0</v>
      </c>
      <c r="G36" s="84">
        <v>0</v>
      </c>
      <c r="H36" s="279">
        <f t="shared" si="32"/>
        <v>0</v>
      </c>
      <c r="I36" s="84"/>
      <c r="J36" s="84">
        <v>0</v>
      </c>
      <c r="K36" s="84">
        <v>0</v>
      </c>
      <c r="L36" s="279">
        <f t="shared" si="33"/>
        <v>0</v>
      </c>
      <c r="M36" s="84"/>
      <c r="N36" s="84">
        <v>0</v>
      </c>
      <c r="O36" s="84">
        <v>0</v>
      </c>
      <c r="P36" s="279">
        <f t="shared" si="34"/>
        <v>0</v>
      </c>
      <c r="Q36" s="23"/>
      <c r="R36" s="84">
        <v>0</v>
      </c>
      <c r="S36" s="84">
        <v>0</v>
      </c>
      <c r="T36" s="279">
        <f t="shared" si="35"/>
        <v>0</v>
      </c>
      <c r="U36" s="23"/>
      <c r="V36" s="84">
        <v>0</v>
      </c>
      <c r="W36" s="84">
        <v>0</v>
      </c>
      <c r="X36" s="279">
        <f t="shared" si="36"/>
        <v>0</v>
      </c>
      <c r="Y36" s="23"/>
      <c r="Z36" s="23">
        <v>1</v>
      </c>
      <c r="AA36" s="23">
        <v>0</v>
      </c>
      <c r="AB36" s="241">
        <f t="shared" si="37"/>
        <v>1</v>
      </c>
      <c r="AD36" s="148" t="s">
        <v>88</v>
      </c>
      <c r="AE36" s="146">
        <v>149</v>
      </c>
      <c r="AF36" s="146">
        <v>46</v>
      </c>
      <c r="AG36" s="146">
        <v>103</v>
      </c>
      <c r="AH36" s="146"/>
      <c r="AI36" s="146">
        <v>0</v>
      </c>
      <c r="AJ36" s="146">
        <v>0</v>
      </c>
      <c r="AK36" s="144">
        <v>0</v>
      </c>
      <c r="AL36" s="146"/>
      <c r="AM36" s="146">
        <v>0</v>
      </c>
      <c r="AN36" s="146">
        <v>0</v>
      </c>
      <c r="AO36" s="144">
        <v>0</v>
      </c>
      <c r="AP36" s="146"/>
      <c r="AQ36" s="146">
        <v>0</v>
      </c>
      <c r="AR36" s="146">
        <v>0</v>
      </c>
      <c r="AS36" s="144">
        <v>0</v>
      </c>
      <c r="AT36" s="146"/>
      <c r="AU36" s="146">
        <v>70</v>
      </c>
      <c r="AV36" s="146">
        <v>26</v>
      </c>
      <c r="AW36" s="144">
        <v>44</v>
      </c>
      <c r="AX36" s="146"/>
      <c r="AY36" s="146">
        <v>42</v>
      </c>
      <c r="AZ36" s="146">
        <v>12</v>
      </c>
      <c r="BA36" s="144">
        <v>30</v>
      </c>
      <c r="BB36" s="146"/>
      <c r="BC36" s="146">
        <v>37</v>
      </c>
      <c r="BD36" s="146">
        <v>8</v>
      </c>
      <c r="BE36" s="144">
        <v>29</v>
      </c>
    </row>
    <row r="37" spans="1:59" s="4" customFormat="1" ht="14.25" customHeight="1" x14ac:dyDescent="0.25">
      <c r="A37" s="4" t="s">
        <v>89</v>
      </c>
      <c r="B37" s="23">
        <v>4</v>
      </c>
      <c r="C37" s="23">
        <v>1</v>
      </c>
      <c r="D37" s="23">
        <v>3</v>
      </c>
      <c r="E37" s="23"/>
      <c r="F37" s="84">
        <v>0</v>
      </c>
      <c r="G37" s="84">
        <v>0</v>
      </c>
      <c r="H37" s="279">
        <f t="shared" si="32"/>
        <v>0</v>
      </c>
      <c r="I37" s="84"/>
      <c r="J37" s="84">
        <v>0</v>
      </c>
      <c r="K37" s="84">
        <v>0</v>
      </c>
      <c r="L37" s="279">
        <f t="shared" si="33"/>
        <v>0</v>
      </c>
      <c r="M37" s="84"/>
      <c r="N37" s="84">
        <v>0</v>
      </c>
      <c r="O37" s="84">
        <v>0</v>
      </c>
      <c r="P37" s="279">
        <f t="shared" si="34"/>
        <v>0</v>
      </c>
      <c r="Q37" s="23"/>
      <c r="R37" s="84">
        <v>0</v>
      </c>
      <c r="S37" s="84">
        <v>0</v>
      </c>
      <c r="T37" s="279">
        <f t="shared" si="35"/>
        <v>0</v>
      </c>
      <c r="U37" s="23"/>
      <c r="V37" s="84">
        <v>0</v>
      </c>
      <c r="W37" s="84">
        <v>0</v>
      </c>
      <c r="X37" s="279">
        <f t="shared" si="36"/>
        <v>0</v>
      </c>
      <c r="Y37" s="23"/>
      <c r="Z37" s="23">
        <v>4</v>
      </c>
      <c r="AA37" s="23">
        <v>1</v>
      </c>
      <c r="AB37" s="241">
        <f t="shared" si="37"/>
        <v>3</v>
      </c>
      <c r="AD37" s="148" t="s">
        <v>90</v>
      </c>
      <c r="AE37" s="146">
        <v>557</v>
      </c>
      <c r="AF37" s="146">
        <v>228</v>
      </c>
      <c r="AG37" s="146">
        <v>329</v>
      </c>
      <c r="AH37" s="146"/>
      <c r="AI37" s="146">
        <v>0</v>
      </c>
      <c r="AJ37" s="146">
        <v>0</v>
      </c>
      <c r="AK37" s="144">
        <v>0</v>
      </c>
      <c r="AL37" s="146"/>
      <c r="AM37" s="146">
        <v>0</v>
      </c>
      <c r="AN37" s="146">
        <v>0</v>
      </c>
      <c r="AO37" s="144">
        <v>0</v>
      </c>
      <c r="AP37" s="146"/>
      <c r="AQ37" s="146">
        <v>0</v>
      </c>
      <c r="AR37" s="146">
        <v>0</v>
      </c>
      <c r="AS37" s="144">
        <v>0</v>
      </c>
      <c r="AT37" s="146"/>
      <c r="AU37" s="146">
        <v>282</v>
      </c>
      <c r="AV37" s="146">
        <v>121</v>
      </c>
      <c r="AW37" s="144">
        <v>161</v>
      </c>
      <c r="AX37" s="146"/>
      <c r="AY37" s="146">
        <v>139</v>
      </c>
      <c r="AZ37" s="146">
        <v>55</v>
      </c>
      <c r="BA37" s="144">
        <v>84</v>
      </c>
      <c r="BB37" s="146"/>
      <c r="BC37" s="146">
        <v>136</v>
      </c>
      <c r="BD37" s="146">
        <v>52</v>
      </c>
      <c r="BE37" s="144">
        <v>84</v>
      </c>
    </row>
    <row r="38" spans="1:59" s="4" customFormat="1" ht="14.25" customHeight="1" x14ac:dyDescent="0.25">
      <c r="A38" s="4" t="s">
        <v>91</v>
      </c>
      <c r="B38" s="23">
        <v>6</v>
      </c>
      <c r="C38" s="23">
        <v>5</v>
      </c>
      <c r="D38" s="23">
        <v>1</v>
      </c>
      <c r="E38" s="23"/>
      <c r="F38" s="84">
        <v>0</v>
      </c>
      <c r="G38" s="84">
        <v>0</v>
      </c>
      <c r="H38" s="279">
        <f t="shared" si="32"/>
        <v>0</v>
      </c>
      <c r="I38" s="84"/>
      <c r="J38" s="84">
        <v>0</v>
      </c>
      <c r="K38" s="84">
        <v>0</v>
      </c>
      <c r="L38" s="279">
        <f t="shared" si="33"/>
        <v>0</v>
      </c>
      <c r="M38" s="84"/>
      <c r="N38" s="84">
        <v>0</v>
      </c>
      <c r="O38" s="84">
        <v>0</v>
      </c>
      <c r="P38" s="279">
        <f t="shared" si="34"/>
        <v>0</v>
      </c>
      <c r="Q38" s="23"/>
      <c r="R38" s="23">
        <v>1</v>
      </c>
      <c r="S38" s="23">
        <v>1</v>
      </c>
      <c r="T38" s="241">
        <f t="shared" si="35"/>
        <v>0</v>
      </c>
      <c r="U38" s="23"/>
      <c r="V38" s="23">
        <v>5</v>
      </c>
      <c r="W38" s="23">
        <v>4</v>
      </c>
      <c r="X38" s="241">
        <f t="shared" si="36"/>
        <v>1</v>
      </c>
      <c r="Y38" s="23"/>
      <c r="Z38" s="84">
        <v>0</v>
      </c>
      <c r="AA38" s="84">
        <v>0</v>
      </c>
      <c r="AB38" s="279">
        <f t="shared" si="37"/>
        <v>0</v>
      </c>
      <c r="AD38" s="221" t="s">
        <v>92</v>
      </c>
      <c r="AE38" s="146">
        <v>852</v>
      </c>
      <c r="AF38" s="146">
        <v>271</v>
      </c>
      <c r="AG38" s="146">
        <v>581</v>
      </c>
      <c r="AH38" s="146"/>
      <c r="AI38" s="146">
        <v>0</v>
      </c>
      <c r="AJ38" s="146">
        <v>0</v>
      </c>
      <c r="AK38" s="144">
        <v>0</v>
      </c>
      <c r="AL38" s="146"/>
      <c r="AM38" s="146">
        <v>0</v>
      </c>
      <c r="AN38" s="146">
        <v>0</v>
      </c>
      <c r="AO38" s="144">
        <v>0</v>
      </c>
      <c r="AP38" s="146"/>
      <c r="AQ38" s="146">
        <v>0</v>
      </c>
      <c r="AR38" s="146">
        <v>0</v>
      </c>
      <c r="AS38" s="144">
        <v>0</v>
      </c>
      <c r="AT38" s="146"/>
      <c r="AU38" s="146">
        <v>443</v>
      </c>
      <c r="AV38" s="146">
        <v>167</v>
      </c>
      <c r="AW38" s="144">
        <v>276</v>
      </c>
      <c r="AX38" s="146"/>
      <c r="AY38" s="146">
        <v>238</v>
      </c>
      <c r="AZ38" s="146">
        <v>68</v>
      </c>
      <c r="BA38" s="144">
        <v>170</v>
      </c>
      <c r="BB38" s="146"/>
      <c r="BC38" s="146">
        <v>171</v>
      </c>
      <c r="BD38" s="146">
        <v>36</v>
      </c>
      <c r="BE38" s="144">
        <v>135</v>
      </c>
    </row>
    <row r="39" spans="1:59" s="4" customFormat="1" ht="14.25" customHeight="1" thickBot="1" x14ac:dyDescent="0.3">
      <c r="A39" s="54" t="s">
        <v>93</v>
      </c>
      <c r="B39" s="295">
        <v>0</v>
      </c>
      <c r="C39" s="295">
        <v>0</v>
      </c>
      <c r="D39" s="295">
        <v>0</v>
      </c>
      <c r="E39" s="115"/>
      <c r="F39" s="295">
        <v>0</v>
      </c>
      <c r="G39" s="295">
        <v>0</v>
      </c>
      <c r="H39" s="279">
        <f t="shared" si="32"/>
        <v>0</v>
      </c>
      <c r="I39" s="295"/>
      <c r="J39" s="295">
        <v>0</v>
      </c>
      <c r="K39" s="295">
        <v>0</v>
      </c>
      <c r="L39" s="279">
        <f t="shared" si="33"/>
        <v>0</v>
      </c>
      <c r="M39" s="295"/>
      <c r="N39" s="295">
        <v>0</v>
      </c>
      <c r="O39" s="295">
        <v>0</v>
      </c>
      <c r="P39" s="279">
        <f t="shared" si="34"/>
        <v>0</v>
      </c>
      <c r="Q39" s="115"/>
      <c r="R39" s="115">
        <v>0</v>
      </c>
      <c r="S39" s="295">
        <v>0</v>
      </c>
      <c r="T39" s="279">
        <f t="shared" si="35"/>
        <v>0</v>
      </c>
      <c r="U39" s="115"/>
      <c r="V39" s="295">
        <v>0</v>
      </c>
      <c r="W39" s="295">
        <v>0</v>
      </c>
      <c r="X39" s="279">
        <f t="shared" si="36"/>
        <v>0</v>
      </c>
      <c r="Y39" s="115"/>
      <c r="Z39" s="295">
        <v>0</v>
      </c>
      <c r="AA39" s="295">
        <v>0</v>
      </c>
      <c r="AB39" s="279">
        <f t="shared" si="37"/>
        <v>0</v>
      </c>
      <c r="AD39" s="149" t="s">
        <v>94</v>
      </c>
      <c r="AE39" s="150">
        <v>0</v>
      </c>
      <c r="AF39" s="150">
        <v>0</v>
      </c>
      <c r="AG39" s="150">
        <v>0</v>
      </c>
      <c r="AH39" s="150"/>
      <c r="AI39" s="150">
        <v>0</v>
      </c>
      <c r="AJ39" s="150">
        <v>0</v>
      </c>
      <c r="AK39" s="150">
        <v>0</v>
      </c>
      <c r="AL39" s="150"/>
      <c r="AM39" s="150">
        <v>0</v>
      </c>
      <c r="AN39" s="150">
        <v>0</v>
      </c>
      <c r="AO39" s="150">
        <v>0</v>
      </c>
      <c r="AP39" s="150"/>
      <c r="AQ39" s="150">
        <v>0</v>
      </c>
      <c r="AR39" s="150">
        <v>0</v>
      </c>
      <c r="AS39" s="150">
        <v>0</v>
      </c>
      <c r="AT39" s="150"/>
      <c r="AU39" s="150">
        <v>0</v>
      </c>
      <c r="AV39" s="150">
        <v>0</v>
      </c>
      <c r="AW39" s="150">
        <v>0</v>
      </c>
      <c r="AX39" s="150"/>
      <c r="AY39" s="150">
        <v>0</v>
      </c>
      <c r="AZ39" s="150">
        <v>0</v>
      </c>
      <c r="BA39" s="150">
        <v>0</v>
      </c>
      <c r="BB39" s="150"/>
      <c r="BC39" s="150">
        <v>0</v>
      </c>
      <c r="BD39" s="150">
        <v>0</v>
      </c>
      <c r="BE39" s="150">
        <f t="shared" ref="BE39" si="38">+BC39-BD39</f>
        <v>0</v>
      </c>
    </row>
    <row r="40" spans="1:59" x14ac:dyDescent="0.25">
      <c r="A40" s="314" t="s">
        <v>140</v>
      </c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D40" s="9"/>
      <c r="AE40" s="30"/>
      <c r="AF40" s="30"/>
      <c r="AG40" s="30"/>
      <c r="AH40" s="30"/>
      <c r="AI40" s="30"/>
      <c r="AJ40" s="30"/>
      <c r="AL40" s="30"/>
      <c r="AM40" s="30"/>
      <c r="AN40" s="30"/>
      <c r="AP40" s="30"/>
      <c r="AQ40" s="30"/>
      <c r="AR40" s="30"/>
      <c r="AT40" s="30"/>
      <c r="AU40" s="30"/>
      <c r="AV40" s="30"/>
      <c r="AX40" s="30"/>
      <c r="AY40" s="30"/>
      <c r="AZ40" s="30"/>
      <c r="BB40" s="30"/>
      <c r="BC40" s="30"/>
      <c r="BD40" s="30"/>
    </row>
    <row r="41" spans="1:59" ht="13.5" thickBot="1" x14ac:dyDescent="0.3">
      <c r="A41" s="328" t="s">
        <v>116</v>
      </c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D41" s="9"/>
      <c r="AE41" s="30"/>
      <c r="AF41" s="30"/>
      <c r="AG41" s="30"/>
      <c r="AH41" s="30"/>
      <c r="AI41" s="30"/>
      <c r="AJ41" s="30"/>
      <c r="AL41" s="30"/>
      <c r="AM41" s="30"/>
      <c r="AN41" s="30"/>
      <c r="AP41" s="30"/>
      <c r="AQ41" s="30"/>
      <c r="AR41" s="30"/>
      <c r="AT41" s="30"/>
      <c r="AU41" s="30"/>
      <c r="AV41" s="30"/>
      <c r="AX41" s="30"/>
      <c r="AY41" s="30"/>
      <c r="AZ41" s="30"/>
      <c r="BB41" s="30"/>
      <c r="BC41" s="30"/>
      <c r="BD41" s="30"/>
    </row>
    <row r="42" spans="1:59" ht="15" customHeight="1" thickBot="1" x14ac:dyDescent="0.3">
      <c r="AD42" s="9"/>
      <c r="AE42" s="30"/>
      <c r="AF42" s="30"/>
      <c r="AG42" s="30"/>
      <c r="AH42" s="30"/>
      <c r="AI42" s="30"/>
      <c r="AJ42" s="30"/>
      <c r="AL42" s="30"/>
      <c r="AM42" s="30"/>
      <c r="AN42" s="30"/>
      <c r="AP42" s="30"/>
      <c r="AQ42" s="30"/>
      <c r="AR42" s="30"/>
      <c r="AT42" s="30"/>
      <c r="AU42" s="30"/>
      <c r="AV42" s="30"/>
      <c r="AX42" s="30"/>
      <c r="AY42" s="30"/>
      <c r="AZ42" s="30"/>
      <c r="BB42" s="30"/>
      <c r="BC42" s="30"/>
      <c r="BD42" s="30"/>
      <c r="BG42" s="258" t="s">
        <v>232</v>
      </c>
    </row>
    <row r="43" spans="1:59" ht="14.25" x14ac:dyDescent="0.25">
      <c r="A43" s="316" t="s">
        <v>204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D43" s="24"/>
    </row>
    <row r="44" spans="1:59" ht="14.25" x14ac:dyDescent="0.25">
      <c r="A44" s="316" t="s">
        <v>201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D44" s="24"/>
    </row>
    <row r="45" spans="1:59" ht="14.25" x14ac:dyDescent="0.25">
      <c r="A45" s="316" t="s">
        <v>31</v>
      </c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D45" s="24"/>
    </row>
    <row r="46" spans="1:59" ht="14.25" x14ac:dyDescent="0.25">
      <c r="A46" s="316" t="s">
        <v>80</v>
      </c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D46" s="24"/>
    </row>
    <row r="47" spans="1:59" ht="14.25" x14ac:dyDescent="0.25">
      <c r="A47" s="316" t="s">
        <v>141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D47" s="24"/>
    </row>
    <row r="48" spans="1:59" ht="14.25" x14ac:dyDescent="0.25">
      <c r="A48" s="316" t="s">
        <v>129</v>
      </c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D48" s="24"/>
    </row>
    <row r="49" spans="1:30" ht="15" thickBot="1" x14ac:dyDescent="0.3">
      <c r="A49" s="22"/>
      <c r="B49" s="22"/>
      <c r="C49" s="35"/>
      <c r="D49" s="35"/>
      <c r="E49" s="36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D49" s="24"/>
    </row>
    <row r="50" spans="1:30" s="4" customFormat="1" x14ac:dyDescent="0.25">
      <c r="A50" s="308" t="s">
        <v>147</v>
      </c>
      <c r="B50" s="311" t="s">
        <v>11</v>
      </c>
      <c r="C50" s="311"/>
      <c r="D50" s="311"/>
      <c r="E50" s="8"/>
      <c r="F50" s="311" t="s">
        <v>22</v>
      </c>
      <c r="G50" s="311"/>
      <c r="H50" s="311"/>
      <c r="I50" s="8"/>
      <c r="J50" s="311" t="s">
        <v>23</v>
      </c>
      <c r="K50" s="311"/>
      <c r="L50" s="311"/>
      <c r="M50" s="8"/>
      <c r="N50" s="311" t="s">
        <v>24</v>
      </c>
      <c r="O50" s="311"/>
      <c r="P50" s="311"/>
      <c r="Q50" s="8"/>
      <c r="R50" s="311" t="s">
        <v>25</v>
      </c>
      <c r="S50" s="311"/>
      <c r="T50" s="311"/>
      <c r="U50" s="8"/>
      <c r="V50" s="311" t="s">
        <v>26</v>
      </c>
      <c r="W50" s="311"/>
      <c r="X50" s="311"/>
      <c r="Y50" s="8"/>
      <c r="Z50" s="311" t="s">
        <v>27</v>
      </c>
      <c r="AA50" s="311"/>
      <c r="AB50" s="311"/>
    </row>
    <row r="51" spans="1:30" s="4" customFormat="1" ht="13.5" thickBot="1" x14ac:dyDescent="0.3">
      <c r="A51" s="309"/>
      <c r="B51" s="11" t="s">
        <v>32</v>
      </c>
      <c r="C51" s="11" t="s">
        <v>33</v>
      </c>
      <c r="D51" s="11" t="s">
        <v>34</v>
      </c>
      <c r="E51" s="11"/>
      <c r="F51" s="11" t="s">
        <v>32</v>
      </c>
      <c r="G51" s="11" t="s">
        <v>33</v>
      </c>
      <c r="H51" s="11" t="s">
        <v>34</v>
      </c>
      <c r="I51" s="11"/>
      <c r="J51" s="11" t="s">
        <v>32</v>
      </c>
      <c r="K51" s="11" t="s">
        <v>33</v>
      </c>
      <c r="L51" s="11" t="s">
        <v>34</v>
      </c>
      <c r="M51" s="11"/>
      <c r="N51" s="11" t="s">
        <v>32</v>
      </c>
      <c r="O51" s="11" t="s">
        <v>33</v>
      </c>
      <c r="P51" s="11" t="s">
        <v>34</v>
      </c>
      <c r="Q51" s="11"/>
      <c r="R51" s="11" t="s">
        <v>32</v>
      </c>
      <c r="S51" s="11" t="s">
        <v>33</v>
      </c>
      <c r="T51" s="11" t="s">
        <v>34</v>
      </c>
      <c r="U51" s="11"/>
      <c r="V51" s="11" t="s">
        <v>32</v>
      </c>
      <c r="W51" s="11" t="s">
        <v>33</v>
      </c>
      <c r="X51" s="11" t="s">
        <v>34</v>
      </c>
      <c r="Y51" s="11"/>
      <c r="Z51" s="11" t="s">
        <v>32</v>
      </c>
      <c r="AA51" s="11" t="s">
        <v>33</v>
      </c>
      <c r="AB51" s="11" t="s">
        <v>34</v>
      </c>
    </row>
    <row r="52" spans="1:30" ht="6" customHeight="1" x14ac:dyDescent="0.25">
      <c r="AD52" s="24"/>
    </row>
    <row r="53" spans="1:30" s="8" customFormat="1" ht="14.25" customHeight="1" x14ac:dyDescent="0.25">
      <c r="A53" s="26"/>
      <c r="B53" s="74">
        <f>+B11/AE11*100</f>
        <v>0.86806854748185291</v>
      </c>
      <c r="C53" s="74">
        <f>+C11/AF11*100</f>
        <v>1.3047711781888995</v>
      </c>
      <c r="D53" s="74">
        <f>+D11/AG11*100</f>
        <v>0.5955274671852212</v>
      </c>
      <c r="E53" s="63"/>
      <c r="F53" s="74" t="s">
        <v>8</v>
      </c>
      <c r="G53" s="74" t="s">
        <v>8</v>
      </c>
      <c r="H53" s="74" t="s">
        <v>8</v>
      </c>
      <c r="I53" s="63"/>
      <c r="J53" s="74" t="s">
        <v>8</v>
      </c>
      <c r="K53" s="74" t="s">
        <v>8</v>
      </c>
      <c r="L53" s="74" t="s">
        <v>8</v>
      </c>
      <c r="M53" s="63"/>
      <c r="N53" s="74" t="s">
        <v>8</v>
      </c>
      <c r="O53" s="74" t="s">
        <v>8</v>
      </c>
      <c r="P53" s="74" t="s">
        <v>8</v>
      </c>
      <c r="Q53" s="63"/>
      <c r="R53" s="74">
        <f>+R11/AU11*100</f>
        <v>0.95138992121302202</v>
      </c>
      <c r="S53" s="74">
        <f>+S11/AV11*100</f>
        <v>1.5224656516895656</v>
      </c>
      <c r="T53" s="74">
        <f>+T11/AW11*100</f>
        <v>0.57015369360436285</v>
      </c>
      <c r="U53" s="63"/>
      <c r="V53" s="74">
        <f>+V11/AY11*100</f>
        <v>0.90114691425450566</v>
      </c>
      <c r="W53" s="74">
        <f>+W11/AZ11*100</f>
        <v>1.1404133998574484</v>
      </c>
      <c r="X53" s="74">
        <f>+X11/BA11*100</f>
        <v>0.75254537405931832</v>
      </c>
      <c r="Y53" s="63"/>
      <c r="Z53" s="74" t="s">
        <v>8</v>
      </c>
      <c r="AA53" s="74" t="s">
        <v>8</v>
      </c>
      <c r="AB53" s="74" t="s">
        <v>8</v>
      </c>
    </row>
    <row r="54" spans="1:30" s="4" customFormat="1" ht="6" customHeight="1" x14ac:dyDescent="0.25">
      <c r="A54" s="26"/>
      <c r="B54" s="65"/>
      <c r="C54" s="65"/>
      <c r="D54" s="65"/>
      <c r="E54" s="62"/>
      <c r="F54" s="65"/>
      <c r="G54" s="65"/>
      <c r="H54" s="65"/>
      <c r="I54" s="62"/>
      <c r="J54" s="65"/>
      <c r="K54" s="65"/>
      <c r="L54" s="65"/>
      <c r="M54" s="62"/>
      <c r="N54" s="65"/>
      <c r="O54" s="65"/>
      <c r="P54" s="65"/>
      <c r="Q54" s="62"/>
      <c r="R54" s="65"/>
      <c r="S54" s="65"/>
      <c r="T54" s="65"/>
      <c r="U54" s="62"/>
      <c r="V54" s="65"/>
      <c r="W54" s="65"/>
      <c r="X54" s="65"/>
      <c r="Y54" s="62"/>
      <c r="Z54" s="65"/>
      <c r="AA54" s="65"/>
      <c r="AB54" s="65"/>
    </row>
    <row r="55" spans="1:30" s="4" customFormat="1" ht="14.25" customHeight="1" x14ac:dyDescent="0.25">
      <c r="A55" s="4" t="s">
        <v>81</v>
      </c>
      <c r="B55" s="65">
        <f t="shared" ref="B55:D61" si="39">+B13/AE13*100</f>
        <v>7.6045627376425853E-2</v>
      </c>
      <c r="C55" s="65">
        <f t="shared" si="39"/>
        <v>0.2026342451874367</v>
      </c>
      <c r="D55" s="65">
        <f t="shared" si="39"/>
        <v>0</v>
      </c>
      <c r="E55" s="62"/>
      <c r="F55" s="65" t="s">
        <v>8</v>
      </c>
      <c r="G55" s="65" t="s">
        <v>8</v>
      </c>
      <c r="H55" s="65" t="s">
        <v>8</v>
      </c>
      <c r="I55" s="62"/>
      <c r="J55" s="65" t="s">
        <v>8</v>
      </c>
      <c r="K55" s="65" t="s">
        <v>8</v>
      </c>
      <c r="L55" s="65" t="s">
        <v>8</v>
      </c>
      <c r="M55" s="62"/>
      <c r="N55" s="65" t="s">
        <v>8</v>
      </c>
      <c r="O55" s="65" t="s">
        <v>8</v>
      </c>
      <c r="P55" s="65" t="s">
        <v>8</v>
      </c>
      <c r="Q55" s="62"/>
      <c r="R55" s="65">
        <f t="shared" ref="R55:T58" si="40">+R13/AU13*100</f>
        <v>0</v>
      </c>
      <c r="S55" s="65">
        <f t="shared" si="40"/>
        <v>0</v>
      </c>
      <c r="T55" s="65">
        <f t="shared" si="40"/>
        <v>0</v>
      </c>
      <c r="U55" s="62"/>
      <c r="V55" s="65">
        <f t="shared" ref="V55:X57" si="41">+V13/AY13*100</f>
        <v>0.14164305949008499</v>
      </c>
      <c r="W55" s="65">
        <f t="shared" si="41"/>
        <v>0.36764705882352938</v>
      </c>
      <c r="X55" s="65">
        <f t="shared" si="41"/>
        <v>0</v>
      </c>
      <c r="Y55" s="62"/>
      <c r="Z55" s="65" t="s">
        <v>8</v>
      </c>
      <c r="AA55" s="65" t="s">
        <v>8</v>
      </c>
      <c r="AB55" s="65" t="s">
        <v>8</v>
      </c>
    </row>
    <row r="56" spans="1:30" s="4" customFormat="1" ht="14.25" customHeight="1" x14ac:dyDescent="0.25">
      <c r="A56" s="4" t="s">
        <v>83</v>
      </c>
      <c r="B56" s="65">
        <f t="shared" si="39"/>
        <v>2.7815013404825737</v>
      </c>
      <c r="C56" s="65">
        <f t="shared" si="39"/>
        <v>4.0783034257748776</v>
      </c>
      <c r="D56" s="65">
        <f t="shared" si="39"/>
        <v>1.877133105802048</v>
      </c>
      <c r="E56" s="62"/>
      <c r="F56" s="65" t="s">
        <v>8</v>
      </c>
      <c r="G56" s="65" t="s">
        <v>8</v>
      </c>
      <c r="H56" s="65" t="s">
        <v>8</v>
      </c>
      <c r="I56" s="62"/>
      <c r="J56" s="65" t="s">
        <v>8</v>
      </c>
      <c r="K56" s="65" t="s">
        <v>8</v>
      </c>
      <c r="L56" s="65" t="s">
        <v>8</v>
      </c>
      <c r="M56" s="62"/>
      <c r="N56" s="65" t="s">
        <v>8</v>
      </c>
      <c r="O56" s="65" t="s">
        <v>8</v>
      </c>
      <c r="P56" s="65" t="s">
        <v>8</v>
      </c>
      <c r="Q56" s="62"/>
      <c r="R56" s="65">
        <f t="shared" si="40"/>
        <v>4.0587823652904129</v>
      </c>
      <c r="S56" s="65">
        <f t="shared" si="40"/>
        <v>5.9405940594059405</v>
      </c>
      <c r="T56" s="65">
        <f t="shared" si="40"/>
        <v>2.6731470230862699</v>
      </c>
      <c r="U56" s="62"/>
      <c r="V56" s="65">
        <f t="shared" si="41"/>
        <v>1.5348288075560803</v>
      </c>
      <c r="W56" s="65">
        <f t="shared" si="41"/>
        <v>1.6901408450704223</v>
      </c>
      <c r="X56" s="65">
        <f t="shared" si="41"/>
        <v>1.4227642276422763</v>
      </c>
      <c r="Y56" s="62"/>
      <c r="Z56" s="65" t="s">
        <v>8</v>
      </c>
      <c r="AA56" s="65" t="s">
        <v>8</v>
      </c>
      <c r="AB56" s="65" t="s">
        <v>8</v>
      </c>
    </row>
    <row r="57" spans="1:30" s="4" customFormat="1" ht="14.25" customHeight="1" x14ac:dyDescent="0.25">
      <c r="A57" s="4" t="s">
        <v>85</v>
      </c>
      <c r="B57" s="65">
        <f t="shared" si="39"/>
        <v>0.67237163814180922</v>
      </c>
      <c r="C57" s="65">
        <f t="shared" si="39"/>
        <v>0.70323488045007032</v>
      </c>
      <c r="D57" s="65">
        <f t="shared" si="39"/>
        <v>0.64864864864864857</v>
      </c>
      <c r="E57" s="62"/>
      <c r="F57" s="65" t="s">
        <v>8</v>
      </c>
      <c r="G57" s="65" t="s">
        <v>8</v>
      </c>
      <c r="H57" s="65" t="s">
        <v>8</v>
      </c>
      <c r="I57" s="62"/>
      <c r="J57" s="65" t="s">
        <v>8</v>
      </c>
      <c r="K57" s="65" t="s">
        <v>8</v>
      </c>
      <c r="L57" s="65" t="s">
        <v>8</v>
      </c>
      <c r="M57" s="62"/>
      <c r="N57" s="65" t="s">
        <v>8</v>
      </c>
      <c r="O57" s="65" t="s">
        <v>8</v>
      </c>
      <c r="P57" s="65" t="s">
        <v>8</v>
      </c>
      <c r="Q57" s="62"/>
      <c r="R57" s="65">
        <f t="shared" si="40"/>
        <v>0.53763440860215062</v>
      </c>
      <c r="S57" s="65">
        <f t="shared" si="40"/>
        <v>0.90090090090090091</v>
      </c>
      <c r="T57" s="65">
        <f t="shared" si="40"/>
        <v>0.24330900243309003</v>
      </c>
      <c r="U57" s="62"/>
      <c r="V57" s="65">
        <f t="shared" si="41"/>
        <v>1.4256619144602851</v>
      </c>
      <c r="W57" s="65">
        <f t="shared" si="41"/>
        <v>0.94786729857819907</v>
      </c>
      <c r="X57" s="65">
        <f t="shared" si="41"/>
        <v>1.7857142857142856</v>
      </c>
      <c r="Y57" s="62"/>
      <c r="Z57" s="65" t="s">
        <v>8</v>
      </c>
      <c r="AA57" s="65" t="s">
        <v>8</v>
      </c>
      <c r="AB57" s="65" t="s">
        <v>8</v>
      </c>
    </row>
    <row r="58" spans="1:30" s="4" customFormat="1" ht="14.25" customHeight="1" x14ac:dyDescent="0.25">
      <c r="A58" s="4" t="s">
        <v>87</v>
      </c>
      <c r="B58" s="65">
        <f t="shared" si="39"/>
        <v>0.41580041580041582</v>
      </c>
      <c r="C58" s="65">
        <f t="shared" si="39"/>
        <v>0.71942446043165476</v>
      </c>
      <c r="D58" s="65">
        <f t="shared" si="39"/>
        <v>0.29239766081871343</v>
      </c>
      <c r="E58" s="62"/>
      <c r="F58" s="65" t="s">
        <v>8</v>
      </c>
      <c r="G58" s="65" t="s">
        <v>8</v>
      </c>
      <c r="H58" s="65" t="s">
        <v>8</v>
      </c>
      <c r="I58" s="62"/>
      <c r="J58" s="65" t="s">
        <v>8</v>
      </c>
      <c r="K58" s="65" t="s">
        <v>8</v>
      </c>
      <c r="L58" s="65" t="s">
        <v>8</v>
      </c>
      <c r="M58" s="62"/>
      <c r="N58" s="65" t="s">
        <v>8</v>
      </c>
      <c r="O58" s="65" t="s">
        <v>8</v>
      </c>
      <c r="P58" s="65" t="s">
        <v>8</v>
      </c>
      <c r="Q58" s="62"/>
      <c r="R58" s="65">
        <f t="shared" si="40"/>
        <v>0.37313432835820892</v>
      </c>
      <c r="S58" s="65">
        <f t="shared" si="40"/>
        <v>1.1235955056179776</v>
      </c>
      <c r="T58" s="65">
        <f t="shared" si="40"/>
        <v>0</v>
      </c>
      <c r="U58" s="62"/>
      <c r="V58" s="65" t="s">
        <v>8</v>
      </c>
      <c r="W58" s="65" t="s">
        <v>8</v>
      </c>
      <c r="X58" s="65" t="s">
        <v>8</v>
      </c>
      <c r="Y58" s="62"/>
      <c r="Z58" s="65" t="s">
        <v>8</v>
      </c>
      <c r="AA58" s="65" t="s">
        <v>8</v>
      </c>
      <c r="AB58" s="65" t="s">
        <v>8</v>
      </c>
    </row>
    <row r="59" spans="1:30" s="4" customFormat="1" ht="14.25" customHeight="1" x14ac:dyDescent="0.25">
      <c r="A59" s="4" t="s">
        <v>89</v>
      </c>
      <c r="B59" s="65">
        <f t="shared" si="39"/>
        <v>4.4072278536800354E-2</v>
      </c>
      <c r="C59" s="65">
        <f t="shared" si="39"/>
        <v>0.1142857142857143</v>
      </c>
      <c r="D59" s="65">
        <f t="shared" si="39"/>
        <v>0</v>
      </c>
      <c r="E59" s="62"/>
      <c r="F59" s="65" t="s">
        <v>8</v>
      </c>
      <c r="G59" s="65" t="s">
        <v>8</v>
      </c>
      <c r="H59" s="65" t="s">
        <v>8</v>
      </c>
      <c r="I59" s="62"/>
      <c r="J59" s="65" t="s">
        <v>8</v>
      </c>
      <c r="K59" s="65" t="s">
        <v>8</v>
      </c>
      <c r="L59" s="65" t="s">
        <v>8</v>
      </c>
      <c r="M59" s="62"/>
      <c r="N59" s="65" t="s">
        <v>8</v>
      </c>
      <c r="O59" s="65" t="s">
        <v>8</v>
      </c>
      <c r="P59" s="65" t="s">
        <v>8</v>
      </c>
      <c r="Q59" s="62"/>
      <c r="R59" s="65" t="s">
        <v>8</v>
      </c>
      <c r="S59" s="65" t="s">
        <v>8</v>
      </c>
      <c r="T59" s="65" t="s">
        <v>8</v>
      </c>
      <c r="U59" s="62"/>
      <c r="V59" s="65">
        <f t="shared" ref="V59:X61" si="42">+V17/AY17*100</f>
        <v>0.16286644951140067</v>
      </c>
      <c r="W59" s="65">
        <f t="shared" si="42"/>
        <v>0.40816326530612246</v>
      </c>
      <c r="X59" s="65">
        <f t="shared" si="42"/>
        <v>0</v>
      </c>
      <c r="Y59" s="62"/>
      <c r="Z59" s="65" t="s">
        <v>8</v>
      </c>
      <c r="AA59" s="65" t="s">
        <v>8</v>
      </c>
      <c r="AB59" s="65" t="s">
        <v>8</v>
      </c>
    </row>
    <row r="60" spans="1:30" s="4" customFormat="1" ht="14.25" customHeight="1" x14ac:dyDescent="0.25">
      <c r="A60" s="4" t="s">
        <v>91</v>
      </c>
      <c r="B60" s="65">
        <f t="shared" si="39"/>
        <v>0.34320034320034321</v>
      </c>
      <c r="C60" s="65">
        <f t="shared" si="39"/>
        <v>0.69848661233993015</v>
      </c>
      <c r="D60" s="65">
        <f t="shared" si="39"/>
        <v>0.1358695652173913</v>
      </c>
      <c r="E60" s="62"/>
      <c r="F60" s="65" t="s">
        <v>8</v>
      </c>
      <c r="G60" s="65" t="s">
        <v>8</v>
      </c>
      <c r="H60" s="65" t="s">
        <v>8</v>
      </c>
      <c r="I60" s="62"/>
      <c r="J60" s="65" t="s">
        <v>8</v>
      </c>
      <c r="K60" s="65" t="s">
        <v>8</v>
      </c>
      <c r="L60" s="65" t="s">
        <v>8</v>
      </c>
      <c r="M60" s="62"/>
      <c r="N60" s="65" t="s">
        <v>8</v>
      </c>
      <c r="O60" s="65" t="s">
        <v>8</v>
      </c>
      <c r="P60" s="65" t="s">
        <v>8</v>
      </c>
      <c r="Q60" s="62"/>
      <c r="R60" s="65">
        <f>+R18/AU18*100</f>
        <v>7.8431372549019607E-2</v>
      </c>
      <c r="S60" s="65">
        <f>+S18/AV18*100</f>
        <v>0.1953125</v>
      </c>
      <c r="T60" s="65">
        <f>+T18/AW18*100</f>
        <v>0</v>
      </c>
      <c r="U60" s="62"/>
      <c r="V60" s="65">
        <f t="shared" si="42"/>
        <v>1.1494252873563218</v>
      </c>
      <c r="W60" s="65">
        <f t="shared" si="42"/>
        <v>2.4509803921568629</v>
      </c>
      <c r="X60" s="65">
        <f t="shared" si="42"/>
        <v>0.49382716049382713</v>
      </c>
      <c r="Y60" s="62"/>
      <c r="Z60" s="65" t="s">
        <v>8</v>
      </c>
      <c r="AA60" s="65" t="s">
        <v>8</v>
      </c>
      <c r="AB60" s="65" t="s">
        <v>8</v>
      </c>
    </row>
    <row r="61" spans="1:30" s="4" customFormat="1" ht="14.25" customHeight="1" x14ac:dyDescent="0.25">
      <c r="A61" s="4" t="s">
        <v>93</v>
      </c>
      <c r="B61" s="65">
        <f t="shared" si="39"/>
        <v>0.48449612403100772</v>
      </c>
      <c r="C61" s="65">
        <f t="shared" si="39"/>
        <v>0.29585798816568049</v>
      </c>
      <c r="D61" s="65">
        <f t="shared" si="39"/>
        <v>0.57636887608069165</v>
      </c>
      <c r="E61" s="62"/>
      <c r="F61" s="65" t="s">
        <v>8</v>
      </c>
      <c r="G61" s="65" t="s">
        <v>8</v>
      </c>
      <c r="H61" s="65" t="s">
        <v>8</v>
      </c>
      <c r="I61" s="62"/>
      <c r="J61" s="65" t="s">
        <v>8</v>
      </c>
      <c r="K61" s="65" t="s">
        <v>8</v>
      </c>
      <c r="L61" s="65" t="s">
        <v>8</v>
      </c>
      <c r="M61" s="62"/>
      <c r="N61" s="65" t="s">
        <v>8</v>
      </c>
      <c r="O61" s="65" t="s">
        <v>8</v>
      </c>
      <c r="P61" s="65" t="s">
        <v>8</v>
      </c>
      <c r="Q61" s="62"/>
      <c r="R61" s="65" t="s">
        <v>8</v>
      </c>
      <c r="S61" s="65" t="s">
        <v>8</v>
      </c>
      <c r="T61" s="65" t="s">
        <v>8</v>
      </c>
      <c r="U61" s="62"/>
      <c r="V61" s="65">
        <f t="shared" si="42"/>
        <v>1.3513513513513513</v>
      </c>
      <c r="W61" s="65">
        <f t="shared" si="42"/>
        <v>1.0101010101010102</v>
      </c>
      <c r="X61" s="65">
        <f t="shared" si="42"/>
        <v>1.5228426395939088</v>
      </c>
      <c r="Y61" s="62"/>
      <c r="Z61" s="65" t="s">
        <v>8</v>
      </c>
      <c r="AA61" s="65" t="s">
        <v>8</v>
      </c>
      <c r="AB61" s="65" t="s">
        <v>8</v>
      </c>
    </row>
    <row r="62" spans="1:30" s="4" customFormat="1" ht="14.25" customHeight="1" x14ac:dyDescent="0.25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1:30" s="8" customFormat="1" ht="14.25" customHeight="1" x14ac:dyDescent="0.25">
      <c r="A63" s="8" t="s">
        <v>39</v>
      </c>
      <c r="B63" s="74">
        <f>+B21/AE21*100</f>
        <v>1.0890052356020943</v>
      </c>
      <c r="C63" s="74">
        <f>+C21/AF21*100</f>
        <v>1.6340744709349049</v>
      </c>
      <c r="D63" s="74">
        <f>+D21/AG21*100</f>
        <v>0.73921265257005331</v>
      </c>
      <c r="E63" s="63"/>
      <c r="F63" s="74" t="s">
        <v>8</v>
      </c>
      <c r="G63" s="74" t="s">
        <v>8</v>
      </c>
      <c r="H63" s="74" t="s">
        <v>8</v>
      </c>
      <c r="I63" s="63"/>
      <c r="J63" s="74" t="s">
        <v>8</v>
      </c>
      <c r="K63" s="74" t="s">
        <v>8</v>
      </c>
      <c r="L63" s="74" t="s">
        <v>8</v>
      </c>
      <c r="M63" s="63"/>
      <c r="N63" s="74" t="s">
        <v>8</v>
      </c>
      <c r="O63" s="74" t="s">
        <v>8</v>
      </c>
      <c r="P63" s="74" t="s">
        <v>8</v>
      </c>
      <c r="Q63" s="63"/>
      <c r="R63" s="74">
        <f>+R21/AU21*100</f>
        <v>1.3265950726468732</v>
      </c>
      <c r="S63" s="74">
        <f>+S21/AV21*100</f>
        <v>2.1108179419525066</v>
      </c>
      <c r="T63" s="74">
        <f>+T21/AW21*100</f>
        <v>0.80588647512263489</v>
      </c>
      <c r="U63" s="63"/>
      <c r="V63" s="74">
        <f>+V21/AY21*100</f>
        <v>1.0196374622356497</v>
      </c>
      <c r="W63" s="74">
        <f>+W21/AZ21*100</f>
        <v>1.1396011396011396</v>
      </c>
      <c r="X63" s="74">
        <f>+X21/BA21*100</f>
        <v>0.94043887147335425</v>
      </c>
      <c r="Y63" s="63"/>
      <c r="Z63" s="74" t="s">
        <v>8</v>
      </c>
      <c r="AA63" s="74" t="s">
        <v>8</v>
      </c>
      <c r="AB63" s="74" t="s">
        <v>8</v>
      </c>
    </row>
    <row r="64" spans="1:30" s="4" customFormat="1" ht="6" customHeight="1" x14ac:dyDescent="0.25">
      <c r="A64" s="26"/>
      <c r="B64" s="65"/>
      <c r="C64" s="65"/>
      <c r="D64" s="65"/>
      <c r="E64" s="62"/>
      <c r="F64" s="65"/>
      <c r="G64" s="65"/>
      <c r="H64" s="65"/>
      <c r="I64" s="62"/>
      <c r="J64" s="65"/>
      <c r="K64" s="65"/>
      <c r="L64" s="65"/>
      <c r="M64" s="62"/>
      <c r="N64" s="65"/>
      <c r="O64" s="65"/>
      <c r="P64" s="65"/>
      <c r="Q64" s="62"/>
      <c r="R64" s="65"/>
      <c r="S64" s="65"/>
      <c r="T64" s="65"/>
      <c r="U64" s="62"/>
      <c r="V64" s="65"/>
      <c r="W64" s="65"/>
      <c r="X64" s="65"/>
      <c r="Y64" s="62"/>
      <c r="Z64" s="65"/>
      <c r="AA64" s="65"/>
      <c r="AB64" s="65"/>
    </row>
    <row r="65" spans="1:28" s="4" customFormat="1" ht="14.25" customHeight="1" x14ac:dyDescent="0.25">
      <c r="A65" s="4" t="s">
        <v>81</v>
      </c>
      <c r="B65" s="65">
        <f t="shared" ref="B65:D71" si="43">+B23/AE23*100</f>
        <v>0.11007154650522839</v>
      </c>
      <c r="C65" s="65">
        <f t="shared" si="43"/>
        <v>0.30627871362940279</v>
      </c>
      <c r="D65" s="65">
        <f t="shared" si="43"/>
        <v>0</v>
      </c>
      <c r="E65" s="62"/>
      <c r="F65" s="65" t="s">
        <v>8</v>
      </c>
      <c r="G65" s="65" t="s">
        <v>8</v>
      </c>
      <c r="H65" s="65" t="s">
        <v>8</v>
      </c>
      <c r="I65" s="62"/>
      <c r="J65" s="65" t="s">
        <v>8</v>
      </c>
      <c r="K65" s="65" t="s">
        <v>8</v>
      </c>
      <c r="L65" s="65" t="s">
        <v>8</v>
      </c>
      <c r="M65" s="62"/>
      <c r="N65" s="65" t="s">
        <v>8</v>
      </c>
      <c r="O65" s="65" t="s">
        <v>8</v>
      </c>
      <c r="P65" s="65" t="s">
        <v>8</v>
      </c>
      <c r="Q65" s="62"/>
      <c r="R65" s="65" t="s">
        <v>8</v>
      </c>
      <c r="S65" s="65" t="s">
        <v>8</v>
      </c>
      <c r="T65" s="65" t="s">
        <v>8</v>
      </c>
      <c r="U65" s="62"/>
      <c r="V65" s="65">
        <f t="shared" ref="V65:X67" si="44">+V23/AY23*100</f>
        <v>0.20964360587002098</v>
      </c>
      <c r="W65" s="65">
        <f t="shared" si="44"/>
        <v>0.55865921787709494</v>
      </c>
      <c r="X65" s="65">
        <f t="shared" si="44"/>
        <v>0</v>
      </c>
      <c r="Y65" s="62"/>
      <c r="Z65" s="65" t="s">
        <v>8</v>
      </c>
      <c r="AA65" s="65" t="s">
        <v>8</v>
      </c>
      <c r="AB65" s="65" t="s">
        <v>8</v>
      </c>
    </row>
    <row r="66" spans="1:28" s="4" customFormat="1" ht="14.25" customHeight="1" x14ac:dyDescent="0.25">
      <c r="A66" s="4" t="s">
        <v>83</v>
      </c>
      <c r="B66" s="65">
        <f t="shared" si="43"/>
        <v>4.9908703590992083</v>
      </c>
      <c r="C66" s="65">
        <f t="shared" si="43"/>
        <v>6.7204301075268811</v>
      </c>
      <c r="D66" s="65">
        <f t="shared" si="43"/>
        <v>3.5595105672969964</v>
      </c>
      <c r="E66" s="62"/>
      <c r="F66" s="65" t="s">
        <v>8</v>
      </c>
      <c r="G66" s="65" t="s">
        <v>8</v>
      </c>
      <c r="H66" s="65" t="s">
        <v>8</v>
      </c>
      <c r="I66" s="62"/>
      <c r="J66" s="65" t="s">
        <v>8</v>
      </c>
      <c r="K66" s="65" t="s">
        <v>8</v>
      </c>
      <c r="L66" s="65" t="s">
        <v>8</v>
      </c>
      <c r="M66" s="62"/>
      <c r="N66" s="65" t="s">
        <v>8</v>
      </c>
      <c r="O66" s="65" t="s">
        <v>8</v>
      </c>
      <c r="P66" s="65" t="s">
        <v>8</v>
      </c>
      <c r="Q66" s="62"/>
      <c r="R66" s="65">
        <f t="shared" ref="R66:T68" si="45">+R24/AU24*100</f>
        <v>7.9126875852660303</v>
      </c>
      <c r="S66" s="65">
        <f t="shared" si="45"/>
        <v>10.526315789473683</v>
      </c>
      <c r="T66" s="65">
        <f t="shared" si="45"/>
        <v>5.6265984654731458</v>
      </c>
      <c r="U66" s="62"/>
      <c r="V66" s="65">
        <f t="shared" si="44"/>
        <v>2.3391812865497075</v>
      </c>
      <c r="W66" s="65">
        <f t="shared" si="44"/>
        <v>2.459016393442623</v>
      </c>
      <c r="X66" s="65">
        <f t="shared" si="44"/>
        <v>2.2304832713754648</v>
      </c>
      <c r="Y66" s="62"/>
      <c r="Z66" s="65" t="s">
        <v>8</v>
      </c>
      <c r="AA66" s="65" t="s">
        <v>8</v>
      </c>
      <c r="AB66" s="65" t="s">
        <v>8</v>
      </c>
    </row>
    <row r="67" spans="1:28" s="4" customFormat="1" ht="14.25" customHeight="1" x14ac:dyDescent="0.25">
      <c r="A67" s="4" t="s">
        <v>85</v>
      </c>
      <c r="B67" s="65">
        <f t="shared" si="43"/>
        <v>0.71661237785016285</v>
      </c>
      <c r="C67" s="65">
        <f t="shared" si="43"/>
        <v>0.74626865671641784</v>
      </c>
      <c r="D67" s="65">
        <f t="shared" si="43"/>
        <v>0.69364161849710981</v>
      </c>
      <c r="E67" s="62"/>
      <c r="F67" s="65" t="s">
        <v>8</v>
      </c>
      <c r="G67" s="65" t="s">
        <v>8</v>
      </c>
      <c r="H67" s="65" t="s">
        <v>8</v>
      </c>
      <c r="I67" s="62"/>
      <c r="J67" s="65" t="s">
        <v>8</v>
      </c>
      <c r="K67" s="65" t="s">
        <v>8</v>
      </c>
      <c r="L67" s="65" t="s">
        <v>8</v>
      </c>
      <c r="M67" s="62"/>
      <c r="N67" s="65" t="s">
        <v>8</v>
      </c>
      <c r="O67" s="65" t="s">
        <v>8</v>
      </c>
      <c r="P67" s="65" t="s">
        <v>8</v>
      </c>
      <c r="Q67" s="62"/>
      <c r="R67" s="65">
        <f t="shared" si="45"/>
        <v>0.5714285714285714</v>
      </c>
      <c r="S67" s="65">
        <f t="shared" si="45"/>
        <v>0.97402597402597402</v>
      </c>
      <c r="T67" s="65">
        <f t="shared" si="45"/>
        <v>0.25510204081632654</v>
      </c>
      <c r="U67" s="62"/>
      <c r="V67" s="65">
        <f t="shared" si="44"/>
        <v>1.5250544662309369</v>
      </c>
      <c r="W67" s="65">
        <f t="shared" si="44"/>
        <v>1</v>
      </c>
      <c r="X67" s="65">
        <f t="shared" si="44"/>
        <v>1.9305019305019304</v>
      </c>
      <c r="Y67" s="62"/>
      <c r="Z67" s="65" t="s">
        <v>8</v>
      </c>
      <c r="AA67" s="65" t="s">
        <v>8</v>
      </c>
      <c r="AB67" s="65" t="s">
        <v>8</v>
      </c>
    </row>
    <row r="68" spans="1:28" s="4" customFormat="1" ht="14.25" customHeight="1" x14ac:dyDescent="0.25">
      <c r="A68" s="4" t="s">
        <v>87</v>
      </c>
      <c r="B68" s="65">
        <f t="shared" si="43"/>
        <v>0.30120481927710846</v>
      </c>
      <c r="C68" s="65">
        <f t="shared" si="43"/>
        <v>1.0752688172043012</v>
      </c>
      <c r="D68" s="65">
        <f t="shared" si="43"/>
        <v>0</v>
      </c>
      <c r="E68" s="62"/>
      <c r="F68" s="65" t="s">
        <v>8</v>
      </c>
      <c r="G68" s="65" t="s">
        <v>8</v>
      </c>
      <c r="H68" s="65" t="s">
        <v>8</v>
      </c>
      <c r="I68" s="62"/>
      <c r="J68" s="65" t="s">
        <v>8</v>
      </c>
      <c r="K68" s="65" t="s">
        <v>8</v>
      </c>
      <c r="L68" s="65" t="s">
        <v>8</v>
      </c>
      <c r="M68" s="62"/>
      <c r="N68" s="65" t="s">
        <v>8</v>
      </c>
      <c r="O68" s="65" t="s">
        <v>8</v>
      </c>
      <c r="P68" s="65" t="s">
        <v>8</v>
      </c>
      <c r="Q68" s="62"/>
      <c r="R68" s="65">
        <f t="shared" si="45"/>
        <v>0.50505050505050508</v>
      </c>
      <c r="S68" s="65">
        <f t="shared" si="45"/>
        <v>1.5873015873015872</v>
      </c>
      <c r="T68" s="65">
        <f t="shared" si="45"/>
        <v>0</v>
      </c>
      <c r="U68" s="62"/>
      <c r="V68" s="65" t="s">
        <v>8</v>
      </c>
      <c r="W68" s="65" t="s">
        <v>8</v>
      </c>
      <c r="X68" s="65" t="s">
        <v>8</v>
      </c>
      <c r="Y68" s="62"/>
      <c r="Z68" s="65" t="s">
        <v>8</v>
      </c>
      <c r="AA68" s="65" t="s">
        <v>8</v>
      </c>
      <c r="AB68" s="65" t="s">
        <v>8</v>
      </c>
    </row>
    <row r="69" spans="1:28" s="4" customFormat="1" ht="14.25" customHeight="1" x14ac:dyDescent="0.25">
      <c r="A69" s="4" t="s">
        <v>89</v>
      </c>
      <c r="B69" s="65">
        <f t="shared" si="43"/>
        <v>5.8411214953271021E-2</v>
      </c>
      <c r="C69" s="65">
        <f t="shared" si="43"/>
        <v>0.15455950540958269</v>
      </c>
      <c r="D69" s="65">
        <f t="shared" si="43"/>
        <v>0</v>
      </c>
      <c r="E69" s="62"/>
      <c r="F69" s="65" t="s">
        <v>8</v>
      </c>
      <c r="G69" s="65" t="s">
        <v>8</v>
      </c>
      <c r="H69" s="65" t="s">
        <v>8</v>
      </c>
      <c r="I69" s="62"/>
      <c r="J69" s="65" t="s">
        <v>8</v>
      </c>
      <c r="K69" s="65" t="s">
        <v>8</v>
      </c>
      <c r="L69" s="65" t="s">
        <v>8</v>
      </c>
      <c r="M69" s="62"/>
      <c r="N69" s="65" t="s">
        <v>8</v>
      </c>
      <c r="O69" s="65" t="s">
        <v>8</v>
      </c>
      <c r="P69" s="65" t="s">
        <v>8</v>
      </c>
      <c r="Q69" s="62"/>
      <c r="R69" s="65" t="s">
        <v>8</v>
      </c>
      <c r="S69" s="65" t="s">
        <v>8</v>
      </c>
      <c r="T69" s="65" t="s">
        <v>8</v>
      </c>
      <c r="U69" s="62"/>
      <c r="V69" s="65">
        <f t="shared" ref="V69:X71" si="46">+V27/AY27*100</f>
        <v>0.21052631578947367</v>
      </c>
      <c r="W69" s="65">
        <f t="shared" si="46"/>
        <v>0.52631578947368418</v>
      </c>
      <c r="X69" s="65">
        <f t="shared" si="46"/>
        <v>0</v>
      </c>
      <c r="Y69" s="62"/>
      <c r="Z69" s="65" t="s">
        <v>8</v>
      </c>
      <c r="AA69" s="65" t="s">
        <v>8</v>
      </c>
      <c r="AB69" s="65" t="s">
        <v>8</v>
      </c>
    </row>
    <row r="70" spans="1:28" s="4" customFormat="1" ht="14.25" customHeight="1" x14ac:dyDescent="0.25">
      <c r="A70" s="4" t="s">
        <v>91</v>
      </c>
      <c r="B70" s="65">
        <f t="shared" si="43"/>
        <v>0.13522650439486139</v>
      </c>
      <c r="C70" s="65">
        <f t="shared" si="43"/>
        <v>0.17006802721088435</v>
      </c>
      <c r="D70" s="65">
        <f t="shared" si="43"/>
        <v>0.11223344556677892</v>
      </c>
      <c r="E70" s="62"/>
      <c r="F70" s="65" t="s">
        <v>8</v>
      </c>
      <c r="G70" s="65" t="s">
        <v>8</v>
      </c>
      <c r="H70" s="65" t="s">
        <v>8</v>
      </c>
      <c r="I70" s="62"/>
      <c r="J70" s="65" t="s">
        <v>8</v>
      </c>
      <c r="K70" s="65" t="s">
        <v>8</v>
      </c>
      <c r="L70" s="65" t="s">
        <v>8</v>
      </c>
      <c r="M70" s="62"/>
      <c r="N70" s="65" t="s">
        <v>8</v>
      </c>
      <c r="O70" s="65" t="s">
        <v>8</v>
      </c>
      <c r="P70" s="65" t="s">
        <v>8</v>
      </c>
      <c r="Q70" s="62"/>
      <c r="R70" s="65" t="s">
        <v>8</v>
      </c>
      <c r="S70" s="65" t="s">
        <v>8</v>
      </c>
      <c r="T70" s="65" t="s">
        <v>8</v>
      </c>
      <c r="U70" s="62"/>
      <c r="V70" s="65">
        <f t="shared" si="46"/>
        <v>0.53908355795148255</v>
      </c>
      <c r="W70" s="65">
        <f t="shared" si="46"/>
        <v>0.73529411764705876</v>
      </c>
      <c r="X70" s="65">
        <f t="shared" si="46"/>
        <v>0.42553191489361702</v>
      </c>
      <c r="Y70" s="62"/>
      <c r="Z70" s="65" t="s">
        <v>8</v>
      </c>
      <c r="AA70" s="65" t="s">
        <v>8</v>
      </c>
      <c r="AB70" s="65" t="s">
        <v>8</v>
      </c>
    </row>
    <row r="71" spans="1:28" s="4" customFormat="1" ht="14.25" customHeight="1" x14ac:dyDescent="0.25">
      <c r="A71" s="4" t="s">
        <v>93</v>
      </c>
      <c r="B71" s="65">
        <f t="shared" si="43"/>
        <v>0.48449612403100772</v>
      </c>
      <c r="C71" s="65">
        <f t="shared" si="43"/>
        <v>0.29585798816568049</v>
      </c>
      <c r="D71" s="65">
        <f t="shared" si="43"/>
        <v>0.57636887608069165</v>
      </c>
      <c r="E71" s="62"/>
      <c r="F71" s="65" t="s">
        <v>8</v>
      </c>
      <c r="G71" s="65" t="s">
        <v>8</v>
      </c>
      <c r="H71" s="65" t="s">
        <v>8</v>
      </c>
      <c r="I71" s="62"/>
      <c r="J71" s="65" t="s">
        <v>8</v>
      </c>
      <c r="K71" s="65" t="s">
        <v>8</v>
      </c>
      <c r="L71" s="65" t="s">
        <v>8</v>
      </c>
      <c r="M71" s="62"/>
      <c r="N71" s="65" t="s">
        <v>8</v>
      </c>
      <c r="O71" s="65" t="s">
        <v>8</v>
      </c>
      <c r="P71" s="65" t="s">
        <v>8</v>
      </c>
      <c r="Q71" s="62"/>
      <c r="R71" s="65" t="s">
        <v>8</v>
      </c>
      <c r="S71" s="65" t="s">
        <v>8</v>
      </c>
      <c r="T71" s="65" t="s">
        <v>8</v>
      </c>
      <c r="U71" s="62"/>
      <c r="V71" s="65">
        <f t="shared" si="46"/>
        <v>1.3513513513513513</v>
      </c>
      <c r="W71" s="65">
        <f t="shared" si="46"/>
        <v>1.0101010101010102</v>
      </c>
      <c r="X71" s="65">
        <f t="shared" si="46"/>
        <v>1.5228426395939088</v>
      </c>
      <c r="Y71" s="62"/>
      <c r="Z71" s="65" t="s">
        <v>8</v>
      </c>
      <c r="AA71" s="65" t="s">
        <v>8</v>
      </c>
      <c r="AB71" s="65" t="s">
        <v>8</v>
      </c>
    </row>
    <row r="72" spans="1:28" s="4" customFormat="1" ht="14.25" customHeight="1" x14ac:dyDescent="0.25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1:28" s="8" customFormat="1" ht="14.25" customHeight="1" x14ac:dyDescent="0.25">
      <c r="A73" s="8" t="s">
        <v>40</v>
      </c>
      <c r="B73" s="74">
        <f>+B31/AE31*100</f>
        <v>0.3147128245476003</v>
      </c>
      <c r="C73" s="74">
        <f>+C31/AF31*100</f>
        <v>0.42796005706134094</v>
      </c>
      <c r="D73" s="74">
        <f>+D31/AG31*100</f>
        <v>0.2488593944421402</v>
      </c>
      <c r="E73" s="63"/>
      <c r="F73" s="74" t="s">
        <v>8</v>
      </c>
      <c r="G73" s="74" t="s">
        <v>8</v>
      </c>
      <c r="H73" s="74" t="s">
        <v>8</v>
      </c>
      <c r="I73" s="63"/>
      <c r="J73" s="74" t="s">
        <v>8</v>
      </c>
      <c r="K73" s="74" t="s">
        <v>8</v>
      </c>
      <c r="L73" s="74" t="s">
        <v>8</v>
      </c>
      <c r="M73" s="63"/>
      <c r="N73" s="74" t="s">
        <v>8</v>
      </c>
      <c r="O73" s="74" t="s">
        <v>8</v>
      </c>
      <c r="P73" s="74" t="s">
        <v>8</v>
      </c>
      <c r="Q73" s="63"/>
      <c r="R73" s="74">
        <f>+R31/AU31*100</f>
        <v>5.0556117290192118E-2</v>
      </c>
      <c r="S73" s="74">
        <f>+S31/AV31*100</f>
        <v>0.12531328320802004</v>
      </c>
      <c r="T73" s="74">
        <f>+T31/AW31*100</f>
        <v>0</v>
      </c>
      <c r="U73" s="63"/>
      <c r="V73" s="74">
        <f>+V31/AY31*100</f>
        <v>0.59171597633136097</v>
      </c>
      <c r="W73" s="74">
        <f>+W31/AZ31*100</f>
        <v>1.1428571428571428</v>
      </c>
      <c r="X73" s="74">
        <f>+X31/BA31*100</f>
        <v>0.30120481927710846</v>
      </c>
      <c r="Y73" s="63"/>
      <c r="Z73" s="74" t="s">
        <v>8</v>
      </c>
      <c r="AA73" s="74" t="s">
        <v>8</v>
      </c>
      <c r="AB73" s="74" t="s">
        <v>8</v>
      </c>
    </row>
    <row r="74" spans="1:28" s="4" customFormat="1" ht="6" customHeight="1" x14ac:dyDescent="0.25">
      <c r="A74" s="26"/>
      <c r="B74" s="65"/>
      <c r="C74" s="65"/>
      <c r="D74" s="65"/>
      <c r="E74" s="62"/>
      <c r="F74" s="65"/>
      <c r="G74" s="65"/>
      <c r="H74" s="65"/>
      <c r="I74" s="62"/>
      <c r="J74" s="65"/>
      <c r="K74" s="65"/>
      <c r="L74" s="65"/>
      <c r="M74" s="62"/>
      <c r="N74" s="65"/>
      <c r="O74" s="65"/>
      <c r="P74" s="65"/>
      <c r="Q74" s="62"/>
      <c r="R74" s="65"/>
      <c r="S74" s="65"/>
      <c r="T74" s="65"/>
      <c r="U74" s="62"/>
      <c r="V74" s="65"/>
      <c r="W74" s="65"/>
      <c r="X74" s="65"/>
      <c r="Y74" s="62"/>
      <c r="Z74" s="65"/>
      <c r="AA74" s="65"/>
      <c r="AB74" s="65"/>
    </row>
    <row r="75" spans="1:28" s="4" customFormat="1" ht="14.25" customHeight="1" x14ac:dyDescent="0.25">
      <c r="A75" s="4" t="s">
        <v>81</v>
      </c>
      <c r="B75" s="65" t="s">
        <v>8</v>
      </c>
      <c r="C75" s="65" t="s">
        <v>8</v>
      </c>
      <c r="D75" s="65" t="s">
        <v>8</v>
      </c>
      <c r="E75" s="62"/>
      <c r="F75" s="65" t="s">
        <v>8</v>
      </c>
      <c r="G75" s="65" t="s">
        <v>8</v>
      </c>
      <c r="H75" s="65" t="s">
        <v>8</v>
      </c>
      <c r="I75" s="62"/>
      <c r="J75" s="65" t="s">
        <v>8</v>
      </c>
      <c r="K75" s="65" t="s">
        <v>8</v>
      </c>
      <c r="L75" s="65" t="s">
        <v>8</v>
      </c>
      <c r="M75" s="62"/>
      <c r="N75" s="65" t="s">
        <v>8</v>
      </c>
      <c r="O75" s="65" t="s">
        <v>8</v>
      </c>
      <c r="P75" s="65" t="s">
        <v>8</v>
      </c>
      <c r="Q75" s="62"/>
      <c r="R75" s="65" t="s">
        <v>8</v>
      </c>
      <c r="S75" s="65" t="s">
        <v>8</v>
      </c>
      <c r="T75" s="65" t="s">
        <v>8</v>
      </c>
      <c r="U75" s="62"/>
      <c r="V75" s="65" t="s">
        <v>8</v>
      </c>
      <c r="W75" s="65" t="s">
        <v>8</v>
      </c>
      <c r="X75" s="65" t="s">
        <v>8</v>
      </c>
      <c r="Y75" s="62"/>
      <c r="Z75" s="65" t="s">
        <v>8</v>
      </c>
      <c r="AA75" s="65" t="s">
        <v>8</v>
      </c>
      <c r="AB75" s="65" t="s">
        <v>8</v>
      </c>
    </row>
    <row r="76" spans="1:28" s="4" customFormat="1" ht="14.25" customHeight="1" x14ac:dyDescent="0.25">
      <c r="A76" s="4" t="s">
        <v>83</v>
      </c>
      <c r="B76" s="65">
        <f>+B34/AE34*100</f>
        <v>7.4571215510812819E-2</v>
      </c>
      <c r="C76" s="65">
        <f>+C34/AF34*100</f>
        <v>0</v>
      </c>
      <c r="D76" s="65">
        <f>+D34/AG34*100</f>
        <v>0.11641443538998836</v>
      </c>
      <c r="E76" s="62"/>
      <c r="F76" s="65" t="s">
        <v>8</v>
      </c>
      <c r="G76" s="65" t="s">
        <v>8</v>
      </c>
      <c r="H76" s="65" t="s">
        <v>8</v>
      </c>
      <c r="I76" s="62"/>
      <c r="J76" s="65" t="s">
        <v>8</v>
      </c>
      <c r="K76" s="65" t="s">
        <v>8</v>
      </c>
      <c r="L76" s="65" t="s">
        <v>8</v>
      </c>
      <c r="M76" s="62"/>
      <c r="N76" s="65" t="s">
        <v>8</v>
      </c>
      <c r="O76" s="65" t="s">
        <v>8</v>
      </c>
      <c r="P76" s="65" t="s">
        <v>8</v>
      </c>
      <c r="Q76" s="62"/>
      <c r="R76" s="65" t="s">
        <v>8</v>
      </c>
      <c r="S76" s="65" t="s">
        <v>8</v>
      </c>
      <c r="T76" s="65" t="s">
        <v>8</v>
      </c>
      <c r="U76" s="62"/>
      <c r="V76" s="65">
        <f>+V34/AY34*100</f>
        <v>0.29940119760479045</v>
      </c>
      <c r="W76" s="65">
        <f>+W34/AZ34*100</f>
        <v>0</v>
      </c>
      <c r="X76" s="65">
        <f>+X34/BA34*100</f>
        <v>0.44843049327354262</v>
      </c>
      <c r="Y76" s="62"/>
      <c r="Z76" s="65" t="s">
        <v>8</v>
      </c>
      <c r="AA76" s="65" t="s">
        <v>8</v>
      </c>
      <c r="AB76" s="65" t="s">
        <v>8</v>
      </c>
    </row>
    <row r="77" spans="1:28" s="4" customFormat="1" ht="14.25" customHeight="1" x14ac:dyDescent="0.25">
      <c r="A77" s="4" t="s">
        <v>85</v>
      </c>
      <c r="B77" s="65" t="s">
        <v>8</v>
      </c>
      <c r="C77" s="65" t="s">
        <v>8</v>
      </c>
      <c r="D77" s="65" t="s">
        <v>8</v>
      </c>
      <c r="E77" s="62"/>
      <c r="F77" s="65" t="s">
        <v>8</v>
      </c>
      <c r="G77" s="65" t="s">
        <v>8</v>
      </c>
      <c r="H77" s="65" t="s">
        <v>8</v>
      </c>
      <c r="I77" s="62"/>
      <c r="J77" s="65" t="s">
        <v>8</v>
      </c>
      <c r="K77" s="65" t="s">
        <v>8</v>
      </c>
      <c r="L77" s="65" t="s">
        <v>8</v>
      </c>
      <c r="M77" s="62"/>
      <c r="N77" s="65" t="s">
        <v>8</v>
      </c>
      <c r="O77" s="65" t="s">
        <v>8</v>
      </c>
      <c r="P77" s="65" t="s">
        <v>8</v>
      </c>
      <c r="Q77" s="62"/>
      <c r="R77" s="65" t="s">
        <v>8</v>
      </c>
      <c r="S77" s="65" t="s">
        <v>8</v>
      </c>
      <c r="T77" s="65" t="s">
        <v>8</v>
      </c>
      <c r="U77" s="62"/>
      <c r="V77" s="65" t="s">
        <v>8</v>
      </c>
      <c r="W77" s="65" t="s">
        <v>8</v>
      </c>
      <c r="X77" s="65" t="s">
        <v>8</v>
      </c>
      <c r="Y77" s="62"/>
      <c r="Z77" s="65" t="s">
        <v>8</v>
      </c>
      <c r="AA77" s="65" t="s">
        <v>8</v>
      </c>
      <c r="AB77" s="65" t="s">
        <v>8</v>
      </c>
    </row>
    <row r="78" spans="1:28" s="4" customFormat="1" ht="14.25" customHeight="1" x14ac:dyDescent="0.25">
      <c r="A78" s="4" t="s">
        <v>87</v>
      </c>
      <c r="B78" s="65">
        <f>+B36/AE36*100</f>
        <v>0.67114093959731547</v>
      </c>
      <c r="C78" s="65">
        <f>+C36/AF36*100</f>
        <v>0</v>
      </c>
      <c r="D78" s="65">
        <f>+D36/AG36*100</f>
        <v>0.97087378640776689</v>
      </c>
      <c r="E78" s="62"/>
      <c r="F78" s="65" t="s">
        <v>8</v>
      </c>
      <c r="G78" s="65" t="s">
        <v>8</v>
      </c>
      <c r="H78" s="65" t="s">
        <v>8</v>
      </c>
      <c r="I78" s="62"/>
      <c r="J78" s="65" t="s">
        <v>8</v>
      </c>
      <c r="K78" s="65" t="s">
        <v>8</v>
      </c>
      <c r="L78" s="65" t="s">
        <v>8</v>
      </c>
      <c r="M78" s="62"/>
      <c r="N78" s="65" t="s">
        <v>8</v>
      </c>
      <c r="O78" s="65" t="s">
        <v>8</v>
      </c>
      <c r="P78" s="65" t="s">
        <v>8</v>
      </c>
      <c r="Q78" s="62"/>
      <c r="R78" s="65" t="s">
        <v>8</v>
      </c>
      <c r="S78" s="65" t="s">
        <v>8</v>
      </c>
      <c r="T78" s="65" t="s">
        <v>8</v>
      </c>
      <c r="U78" s="62"/>
      <c r="V78" s="65" t="s">
        <v>8</v>
      </c>
      <c r="W78" s="65" t="s">
        <v>8</v>
      </c>
      <c r="X78" s="65" t="s">
        <v>8</v>
      </c>
      <c r="Y78" s="62"/>
      <c r="Z78" s="65" t="s">
        <v>8</v>
      </c>
      <c r="AA78" s="65" t="s">
        <v>8</v>
      </c>
      <c r="AB78" s="65" t="s">
        <v>8</v>
      </c>
    </row>
    <row r="79" spans="1:28" s="4" customFormat="1" ht="14.25" customHeight="1" x14ac:dyDescent="0.25">
      <c r="A79" s="4" t="s">
        <v>89</v>
      </c>
      <c r="B79" s="65" t="s">
        <v>8</v>
      </c>
      <c r="C79" s="65" t="s">
        <v>8</v>
      </c>
      <c r="D79" s="65" t="s">
        <v>8</v>
      </c>
      <c r="E79" s="62"/>
      <c r="F79" s="65" t="s">
        <v>8</v>
      </c>
      <c r="G79" s="65" t="s">
        <v>8</v>
      </c>
      <c r="H79" s="65" t="s">
        <v>8</v>
      </c>
      <c r="I79" s="62"/>
      <c r="J79" s="65" t="s">
        <v>8</v>
      </c>
      <c r="K79" s="65" t="s">
        <v>8</v>
      </c>
      <c r="L79" s="65" t="s">
        <v>8</v>
      </c>
      <c r="M79" s="62"/>
      <c r="N79" s="65" t="s">
        <v>8</v>
      </c>
      <c r="O79" s="65" t="s">
        <v>8</v>
      </c>
      <c r="P79" s="65" t="s">
        <v>8</v>
      </c>
      <c r="Q79" s="62"/>
      <c r="R79" s="65" t="s">
        <v>8</v>
      </c>
      <c r="S79" s="65" t="s">
        <v>8</v>
      </c>
      <c r="T79" s="65" t="s">
        <v>8</v>
      </c>
      <c r="U79" s="62"/>
      <c r="V79" s="65" t="s">
        <v>8</v>
      </c>
      <c r="W79" s="65" t="s">
        <v>8</v>
      </c>
      <c r="X79" s="65" t="s">
        <v>8</v>
      </c>
      <c r="Y79" s="62"/>
      <c r="Z79" s="65" t="s">
        <v>8</v>
      </c>
      <c r="AA79" s="65" t="s">
        <v>8</v>
      </c>
      <c r="AB79" s="65" t="s">
        <v>8</v>
      </c>
    </row>
    <row r="80" spans="1:28" s="4" customFormat="1" ht="14.25" customHeight="1" x14ac:dyDescent="0.25">
      <c r="A80" s="4" t="s">
        <v>91</v>
      </c>
      <c r="B80" s="65">
        <f t="shared" ref="B80:D80" si="47">+B38/AE38*100</f>
        <v>0.70422535211267612</v>
      </c>
      <c r="C80" s="65">
        <f t="shared" si="47"/>
        <v>1.8450184501845017</v>
      </c>
      <c r="D80" s="65">
        <f t="shared" si="47"/>
        <v>0.17211703958691912</v>
      </c>
      <c r="E80" s="62"/>
      <c r="F80" s="65" t="s">
        <v>8</v>
      </c>
      <c r="G80" s="65" t="s">
        <v>8</v>
      </c>
      <c r="H80" s="65" t="s">
        <v>8</v>
      </c>
      <c r="I80" s="62"/>
      <c r="J80" s="65" t="s">
        <v>8</v>
      </c>
      <c r="K80" s="65" t="s">
        <v>8</v>
      </c>
      <c r="L80" s="65" t="s">
        <v>8</v>
      </c>
      <c r="M80" s="62"/>
      <c r="N80" s="65" t="s">
        <v>8</v>
      </c>
      <c r="O80" s="65" t="s">
        <v>8</v>
      </c>
      <c r="P80" s="65" t="s">
        <v>8</v>
      </c>
      <c r="Q80" s="62"/>
      <c r="R80" s="65">
        <f t="shared" ref="R80:T80" si="48">+R38/AU38*100</f>
        <v>0.22573363431151239</v>
      </c>
      <c r="S80" s="65">
        <f t="shared" si="48"/>
        <v>0.5988023952095809</v>
      </c>
      <c r="T80" s="65">
        <f t="shared" si="48"/>
        <v>0</v>
      </c>
      <c r="U80" s="62"/>
      <c r="V80" s="65">
        <f t="shared" ref="V80:X80" si="49">+V38/AY38*100</f>
        <v>2.1008403361344539</v>
      </c>
      <c r="W80" s="65">
        <f t="shared" si="49"/>
        <v>5.8823529411764701</v>
      </c>
      <c r="X80" s="65">
        <f t="shared" si="49"/>
        <v>0.58823529411764708</v>
      </c>
      <c r="Y80" s="62"/>
      <c r="Z80" s="65" t="s">
        <v>8</v>
      </c>
      <c r="AA80" s="65" t="s">
        <v>8</v>
      </c>
      <c r="AB80" s="65" t="s">
        <v>8</v>
      </c>
    </row>
    <row r="81" spans="1:30" s="4" customFormat="1" ht="14.25" customHeight="1" thickBot="1" x14ac:dyDescent="0.3">
      <c r="A81" s="54" t="s">
        <v>93</v>
      </c>
      <c r="B81" s="68" t="s">
        <v>8</v>
      </c>
      <c r="C81" s="68" t="s">
        <v>8</v>
      </c>
      <c r="D81" s="68" t="s">
        <v>8</v>
      </c>
      <c r="E81" s="61"/>
      <c r="F81" s="68" t="s">
        <v>8</v>
      </c>
      <c r="G81" s="68" t="s">
        <v>8</v>
      </c>
      <c r="H81" s="68" t="s">
        <v>8</v>
      </c>
      <c r="I81" s="61"/>
      <c r="J81" s="68" t="s">
        <v>8</v>
      </c>
      <c r="K81" s="68" t="s">
        <v>8</v>
      </c>
      <c r="L81" s="68" t="s">
        <v>8</v>
      </c>
      <c r="M81" s="61"/>
      <c r="N81" s="68" t="s">
        <v>8</v>
      </c>
      <c r="O81" s="68" t="s">
        <v>8</v>
      </c>
      <c r="P81" s="68" t="s">
        <v>8</v>
      </c>
      <c r="Q81" s="61"/>
      <c r="R81" s="68" t="s">
        <v>8</v>
      </c>
      <c r="S81" s="68" t="s">
        <v>8</v>
      </c>
      <c r="T81" s="68" t="s">
        <v>8</v>
      </c>
      <c r="U81" s="61"/>
      <c r="V81" s="68" t="s">
        <v>8</v>
      </c>
      <c r="W81" s="68" t="s">
        <v>8</v>
      </c>
      <c r="X81" s="68" t="s">
        <v>8</v>
      </c>
      <c r="Y81" s="61"/>
      <c r="Z81" s="68" t="s">
        <v>8</v>
      </c>
      <c r="AA81" s="68" t="s">
        <v>8</v>
      </c>
      <c r="AB81" s="68" t="s">
        <v>8</v>
      </c>
    </row>
    <row r="82" spans="1:30" ht="14.25" customHeight="1" x14ac:dyDescent="0.25">
      <c r="A82" s="314" t="s">
        <v>140</v>
      </c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D82" s="24"/>
    </row>
    <row r="83" spans="1:30" ht="12" x14ac:dyDescent="0.25">
      <c r="A83" s="328" t="s">
        <v>116</v>
      </c>
      <c r="B83" s="328"/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D83" s="24"/>
    </row>
    <row r="84" spans="1:30" x14ac:dyDescent="0.25">
      <c r="AD84" s="24"/>
    </row>
    <row r="85" spans="1:30" x14ac:dyDescent="0.25">
      <c r="AD85" s="24"/>
    </row>
    <row r="86" spans="1:30" x14ac:dyDescent="0.25">
      <c r="AD86" s="24"/>
    </row>
    <row r="87" spans="1:30" x14ac:dyDescent="0.25">
      <c r="AD87" s="24"/>
    </row>
    <row r="88" spans="1:30" x14ac:dyDescent="0.25">
      <c r="AD88" s="24"/>
    </row>
    <row r="89" spans="1:30" x14ac:dyDescent="0.25">
      <c r="AD89" s="24"/>
    </row>
    <row r="90" spans="1:30" x14ac:dyDescent="0.25">
      <c r="AD90" s="24"/>
    </row>
    <row r="91" spans="1:30" x14ac:dyDescent="0.25">
      <c r="AD91" s="24"/>
    </row>
    <row r="92" spans="1:30" x14ac:dyDescent="0.25">
      <c r="AD92" s="24"/>
    </row>
    <row r="93" spans="1:30" x14ac:dyDescent="0.25">
      <c r="AD93" s="24"/>
    </row>
    <row r="94" spans="1:30" x14ac:dyDescent="0.25">
      <c r="AD94" s="24"/>
    </row>
    <row r="95" spans="1:30" x14ac:dyDescent="0.25">
      <c r="AD95" s="24"/>
    </row>
    <row r="96" spans="1:30" x14ac:dyDescent="0.25">
      <c r="AD96" s="24"/>
    </row>
    <row r="97" spans="30:30" x14ac:dyDescent="0.25">
      <c r="AD97" s="24"/>
    </row>
    <row r="98" spans="30:30" x14ac:dyDescent="0.25">
      <c r="AD98" s="24"/>
    </row>
    <row r="99" spans="30:30" x14ac:dyDescent="0.25">
      <c r="AD99" s="24"/>
    </row>
    <row r="100" spans="30:30" x14ac:dyDescent="0.25">
      <c r="AD100" s="24"/>
    </row>
    <row r="101" spans="30:30" x14ac:dyDescent="0.25">
      <c r="AD101" s="24"/>
    </row>
    <row r="102" spans="30:30" x14ac:dyDescent="0.25">
      <c r="AD102" s="24"/>
    </row>
    <row r="103" spans="30:30" x14ac:dyDescent="0.25">
      <c r="AD103" s="24"/>
    </row>
    <row r="104" spans="30:30" x14ac:dyDescent="0.25">
      <c r="AD104" s="24"/>
    </row>
    <row r="105" spans="30:30" x14ac:dyDescent="0.25">
      <c r="AD105" s="24"/>
    </row>
    <row r="106" spans="30:30" x14ac:dyDescent="0.25">
      <c r="AD106" s="24"/>
    </row>
    <row r="107" spans="30:30" x14ac:dyDescent="0.25">
      <c r="AD107" s="24"/>
    </row>
    <row r="108" spans="30:30" x14ac:dyDescent="0.25">
      <c r="AD108" s="24"/>
    </row>
    <row r="109" spans="30:30" x14ac:dyDescent="0.25">
      <c r="AD109" s="24"/>
    </row>
    <row r="110" spans="30:30" x14ac:dyDescent="0.25">
      <c r="AD110" s="24"/>
    </row>
    <row r="111" spans="30:30" x14ac:dyDescent="0.25">
      <c r="AD111" s="24"/>
    </row>
    <row r="112" spans="30:30" x14ac:dyDescent="0.25">
      <c r="AD112" s="24"/>
    </row>
    <row r="113" spans="30:30" x14ac:dyDescent="0.25">
      <c r="AD113" s="24"/>
    </row>
    <row r="114" spans="30:30" x14ac:dyDescent="0.25">
      <c r="AD114" s="24"/>
    </row>
    <row r="115" spans="30:30" x14ac:dyDescent="0.25">
      <c r="AD115" s="24"/>
    </row>
    <row r="116" spans="30:30" x14ac:dyDescent="0.25">
      <c r="AD116" s="24"/>
    </row>
    <row r="117" spans="30:30" x14ac:dyDescent="0.25">
      <c r="AD117" s="24"/>
    </row>
    <row r="118" spans="30:30" x14ac:dyDescent="0.25">
      <c r="AD118" s="24"/>
    </row>
    <row r="119" spans="30:30" x14ac:dyDescent="0.25">
      <c r="AD119" s="24"/>
    </row>
    <row r="120" spans="30:30" x14ac:dyDescent="0.25">
      <c r="AD120" s="24"/>
    </row>
    <row r="121" spans="30:30" x14ac:dyDescent="0.25">
      <c r="AD121" s="24"/>
    </row>
    <row r="122" spans="30:30" x14ac:dyDescent="0.25">
      <c r="AD122" s="24"/>
    </row>
    <row r="123" spans="30:30" x14ac:dyDescent="0.25">
      <c r="AD123" s="24"/>
    </row>
    <row r="124" spans="30:30" x14ac:dyDescent="0.25">
      <c r="AD124" s="24"/>
    </row>
    <row r="125" spans="30:30" x14ac:dyDescent="0.25">
      <c r="AD125" s="24"/>
    </row>
    <row r="126" spans="30:30" x14ac:dyDescent="0.25">
      <c r="AD126" s="24"/>
    </row>
    <row r="127" spans="30:30" x14ac:dyDescent="0.25">
      <c r="AD127" s="24"/>
    </row>
    <row r="128" spans="30:30" x14ac:dyDescent="0.25">
      <c r="AD128" s="24"/>
    </row>
    <row r="129" spans="30:30" x14ac:dyDescent="0.25">
      <c r="AD129" s="24"/>
    </row>
    <row r="130" spans="30:30" x14ac:dyDescent="0.25">
      <c r="AD130" s="24"/>
    </row>
    <row r="131" spans="30:30" x14ac:dyDescent="0.25">
      <c r="AD131" s="24"/>
    </row>
    <row r="132" spans="30:30" x14ac:dyDescent="0.25">
      <c r="AD132" s="24"/>
    </row>
    <row r="133" spans="30:30" x14ac:dyDescent="0.25">
      <c r="AD133" s="24"/>
    </row>
    <row r="134" spans="30:30" x14ac:dyDescent="0.25">
      <c r="AD134" s="24"/>
    </row>
    <row r="135" spans="30:30" x14ac:dyDescent="0.25">
      <c r="AD135" s="24"/>
    </row>
    <row r="136" spans="30:30" x14ac:dyDescent="0.25">
      <c r="AD136" s="24"/>
    </row>
    <row r="137" spans="30:30" x14ac:dyDescent="0.25">
      <c r="AD137" s="24"/>
    </row>
    <row r="138" spans="30:30" x14ac:dyDescent="0.25">
      <c r="AD138" s="24"/>
    </row>
    <row r="139" spans="30:30" x14ac:dyDescent="0.25">
      <c r="AD139" s="24"/>
    </row>
    <row r="140" spans="30:30" x14ac:dyDescent="0.25">
      <c r="AD140" s="24"/>
    </row>
    <row r="141" spans="30:30" x14ac:dyDescent="0.25">
      <c r="AD141" s="24"/>
    </row>
    <row r="142" spans="30:30" x14ac:dyDescent="0.25">
      <c r="AD142" s="24"/>
    </row>
    <row r="143" spans="30:30" x14ac:dyDescent="0.25">
      <c r="AD143" s="24"/>
    </row>
    <row r="144" spans="30:30" x14ac:dyDescent="0.25">
      <c r="AD144" s="24"/>
    </row>
    <row r="145" spans="30:30" x14ac:dyDescent="0.25">
      <c r="AD145" s="24"/>
    </row>
    <row r="146" spans="30:30" x14ac:dyDescent="0.25">
      <c r="AD146" s="24"/>
    </row>
    <row r="147" spans="30:30" x14ac:dyDescent="0.25">
      <c r="AD147" s="24"/>
    </row>
    <row r="148" spans="30:30" x14ac:dyDescent="0.25">
      <c r="AD148" s="24"/>
    </row>
    <row r="149" spans="30:30" x14ac:dyDescent="0.25">
      <c r="AD149" s="24"/>
    </row>
    <row r="150" spans="30:30" x14ac:dyDescent="0.25">
      <c r="AD150" s="24"/>
    </row>
    <row r="151" spans="30:30" x14ac:dyDescent="0.25">
      <c r="AD151" s="24"/>
    </row>
    <row r="152" spans="30:30" x14ac:dyDescent="0.25">
      <c r="AD152" s="24"/>
    </row>
    <row r="153" spans="30:30" x14ac:dyDescent="0.25">
      <c r="AD153" s="24"/>
    </row>
    <row r="154" spans="30:30" x14ac:dyDescent="0.25">
      <c r="AD154" s="24"/>
    </row>
    <row r="155" spans="30:30" x14ac:dyDescent="0.25">
      <c r="AD155" s="24"/>
    </row>
    <row r="156" spans="30:30" x14ac:dyDescent="0.25">
      <c r="AD156" s="24"/>
    </row>
    <row r="157" spans="30:30" x14ac:dyDescent="0.25">
      <c r="AD157" s="24"/>
    </row>
    <row r="158" spans="30:30" x14ac:dyDescent="0.25">
      <c r="AD158" s="24"/>
    </row>
    <row r="159" spans="30:30" x14ac:dyDescent="0.25">
      <c r="AD159" s="24"/>
    </row>
    <row r="160" spans="30:30" x14ac:dyDescent="0.25">
      <c r="AD160" s="24"/>
    </row>
    <row r="161" spans="30:30" x14ac:dyDescent="0.25">
      <c r="AD161" s="24"/>
    </row>
    <row r="162" spans="30:30" x14ac:dyDescent="0.25">
      <c r="AD162" s="24"/>
    </row>
    <row r="163" spans="30:30" x14ac:dyDescent="0.25">
      <c r="AD163" s="24"/>
    </row>
    <row r="164" spans="30:30" x14ac:dyDescent="0.25">
      <c r="AD164" s="24"/>
    </row>
    <row r="165" spans="30:30" x14ac:dyDescent="0.25">
      <c r="AD165" s="24"/>
    </row>
    <row r="166" spans="30:30" x14ac:dyDescent="0.25">
      <c r="AD166" s="24"/>
    </row>
    <row r="167" spans="30:30" x14ac:dyDescent="0.25">
      <c r="AD167" s="24"/>
    </row>
    <row r="168" spans="30:30" x14ac:dyDescent="0.25">
      <c r="AD168" s="24"/>
    </row>
    <row r="169" spans="30:30" x14ac:dyDescent="0.25">
      <c r="AD169" s="24"/>
    </row>
    <row r="170" spans="30:30" x14ac:dyDescent="0.25">
      <c r="AD170" s="24"/>
    </row>
    <row r="171" spans="30:30" x14ac:dyDescent="0.25">
      <c r="AD171" s="24"/>
    </row>
    <row r="172" spans="30:30" x14ac:dyDescent="0.25">
      <c r="AD172" s="24"/>
    </row>
    <row r="173" spans="30:30" x14ac:dyDescent="0.25">
      <c r="AD173" s="24"/>
    </row>
    <row r="174" spans="30:30" x14ac:dyDescent="0.25">
      <c r="AD174" s="24"/>
    </row>
    <row r="175" spans="30:30" x14ac:dyDescent="0.25">
      <c r="AD175" s="24"/>
    </row>
    <row r="176" spans="30:30" x14ac:dyDescent="0.25">
      <c r="AD176" s="24"/>
    </row>
    <row r="177" spans="30:30" x14ac:dyDescent="0.25">
      <c r="AD177" s="24"/>
    </row>
    <row r="178" spans="30:30" x14ac:dyDescent="0.25">
      <c r="AD178" s="24"/>
    </row>
    <row r="179" spans="30:30" x14ac:dyDescent="0.25">
      <c r="AD179" s="24"/>
    </row>
    <row r="180" spans="30:30" x14ac:dyDescent="0.25">
      <c r="AD180" s="24"/>
    </row>
    <row r="181" spans="30:30" x14ac:dyDescent="0.25">
      <c r="AD181" s="24"/>
    </row>
    <row r="182" spans="30:30" x14ac:dyDescent="0.25">
      <c r="AD182" s="24"/>
    </row>
    <row r="183" spans="30:30" x14ac:dyDescent="0.25">
      <c r="AD183" s="24"/>
    </row>
    <row r="184" spans="30:30" x14ac:dyDescent="0.25">
      <c r="AD184" s="24"/>
    </row>
    <row r="185" spans="30:30" x14ac:dyDescent="0.25">
      <c r="AD185" s="24"/>
    </row>
    <row r="186" spans="30:30" x14ac:dyDescent="0.25">
      <c r="AD186" s="24"/>
    </row>
    <row r="187" spans="30:30" x14ac:dyDescent="0.25">
      <c r="AD187" s="24"/>
    </row>
    <row r="188" spans="30:30" x14ac:dyDescent="0.25">
      <c r="AD188" s="24"/>
    </row>
    <row r="189" spans="30:30" x14ac:dyDescent="0.25">
      <c r="AD189" s="24"/>
    </row>
    <row r="190" spans="30:30" x14ac:dyDescent="0.25">
      <c r="AD190" s="24"/>
    </row>
    <row r="191" spans="30:30" x14ac:dyDescent="0.25">
      <c r="AD191" s="24"/>
    </row>
    <row r="192" spans="30:30" x14ac:dyDescent="0.25">
      <c r="AD192" s="24"/>
    </row>
    <row r="193" spans="30:30" x14ac:dyDescent="0.25">
      <c r="AD193" s="24"/>
    </row>
    <row r="194" spans="30:30" x14ac:dyDescent="0.25">
      <c r="AD194" s="24"/>
    </row>
    <row r="195" spans="30:30" x14ac:dyDescent="0.25">
      <c r="AD195" s="24"/>
    </row>
    <row r="196" spans="30:30" x14ac:dyDescent="0.25">
      <c r="AD196" s="24"/>
    </row>
    <row r="197" spans="30:30" x14ac:dyDescent="0.25">
      <c r="AD197" s="24"/>
    </row>
    <row r="198" spans="30:30" x14ac:dyDescent="0.25">
      <c r="AD198" s="24"/>
    </row>
    <row r="199" spans="30:30" x14ac:dyDescent="0.25">
      <c r="AD199" s="24"/>
    </row>
    <row r="200" spans="30:30" x14ac:dyDescent="0.25">
      <c r="AD200" s="24"/>
    </row>
    <row r="201" spans="30:30" x14ac:dyDescent="0.25">
      <c r="AD201" s="24"/>
    </row>
    <row r="202" spans="30:30" x14ac:dyDescent="0.25">
      <c r="AD202" s="24"/>
    </row>
    <row r="203" spans="30:30" x14ac:dyDescent="0.25">
      <c r="AD203" s="24"/>
    </row>
    <row r="204" spans="30:30" x14ac:dyDescent="0.25">
      <c r="AD204" s="24"/>
    </row>
    <row r="205" spans="30:30" x14ac:dyDescent="0.25">
      <c r="AD205" s="24"/>
    </row>
    <row r="206" spans="30:30" x14ac:dyDescent="0.25">
      <c r="AD206" s="24"/>
    </row>
    <row r="207" spans="30:30" x14ac:dyDescent="0.25">
      <c r="AD207" s="24"/>
    </row>
  </sheetData>
  <mergeCells count="46">
    <mergeCell ref="A82:AB82"/>
    <mergeCell ref="A83:AB83"/>
    <mergeCell ref="A48:AB48"/>
    <mergeCell ref="A50:A51"/>
    <mergeCell ref="B50:D50"/>
    <mergeCell ref="F50:H50"/>
    <mergeCell ref="J50:L50"/>
    <mergeCell ref="N50:P50"/>
    <mergeCell ref="R50:T50"/>
    <mergeCell ref="V50:X50"/>
    <mergeCell ref="Z50:AB50"/>
    <mergeCell ref="A47:AB47"/>
    <mergeCell ref="AM8:AO8"/>
    <mergeCell ref="AQ8:AS8"/>
    <mergeCell ref="AU8:AW8"/>
    <mergeCell ref="AY8:BA8"/>
    <mergeCell ref="A41:AB41"/>
    <mergeCell ref="A43:AB43"/>
    <mergeCell ref="A44:AB44"/>
    <mergeCell ref="A45:AB45"/>
    <mergeCell ref="A46:AB46"/>
    <mergeCell ref="BC8:BE8"/>
    <mergeCell ref="A40:AB40"/>
    <mergeCell ref="R8:T8"/>
    <mergeCell ref="V8:X8"/>
    <mergeCell ref="Z8:AB8"/>
    <mergeCell ref="AD8:AD9"/>
    <mergeCell ref="AE8:AG8"/>
    <mergeCell ref="AI8:AK8"/>
    <mergeCell ref="A8:A9"/>
    <mergeCell ref="B8:D8"/>
    <mergeCell ref="F8:H8"/>
    <mergeCell ref="J8:L8"/>
    <mergeCell ref="N8:P8"/>
    <mergeCell ref="A5:AB5"/>
    <mergeCell ref="AD5:BE5"/>
    <mergeCell ref="A6:AB6"/>
    <mergeCell ref="AD6:BE6"/>
    <mergeCell ref="AD7:BE7"/>
    <mergeCell ref="A4:AB4"/>
    <mergeCell ref="AD4:BE4"/>
    <mergeCell ref="A1:AB1"/>
    <mergeCell ref="A2:AB2"/>
    <mergeCell ref="AD2:BE2"/>
    <mergeCell ref="A3:AB3"/>
    <mergeCell ref="AD3:BE3"/>
  </mergeCells>
  <hyperlinks>
    <hyperlink ref="BG1" r:id="rId1" location="INDICE!A1"/>
    <hyperlink ref="BG42" r:id="rId2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92" fitToHeight="2" orientation="landscape" horizontalDpi="300" verticalDpi="300" r:id="rId3"/>
  <headerFooter alignWithMargins="0"/>
  <rowBreaks count="1" manualBreakCount="1">
    <brk id="42" max="2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1"/>
  <sheetViews>
    <sheetView zoomScaleNormal="100" zoomScaleSheetLayoutView="100" workbookViewId="0">
      <selection activeCell="L1" sqref="L1"/>
    </sheetView>
  </sheetViews>
  <sheetFormatPr baseColWidth="10" defaultRowHeight="12.75" x14ac:dyDescent="0.25"/>
  <cols>
    <col min="1" max="1" width="10.7109375" style="4" customWidth="1"/>
    <col min="2" max="3" width="11.7109375" style="4" customWidth="1"/>
    <col min="4" max="4" width="1.7109375" style="4" customWidth="1"/>
    <col min="5" max="6" width="11.7109375" style="4" customWidth="1"/>
    <col min="7" max="7" width="1.7109375" style="4" customWidth="1"/>
    <col min="8" max="9" width="11.7109375" style="4" customWidth="1"/>
    <col min="10" max="257" width="11.42578125" style="4"/>
    <col min="258" max="259" width="14.28515625" style="4" customWidth="1"/>
    <col min="260" max="260" width="1.7109375" style="4" customWidth="1"/>
    <col min="261" max="262" width="14.28515625" style="4" customWidth="1"/>
    <col min="263" max="263" width="1.7109375" style="4" customWidth="1"/>
    <col min="264" max="265" width="14.28515625" style="4" customWidth="1"/>
    <col min="266" max="513" width="11.42578125" style="4"/>
    <col min="514" max="515" width="14.28515625" style="4" customWidth="1"/>
    <col min="516" max="516" width="1.7109375" style="4" customWidth="1"/>
    <col min="517" max="518" width="14.28515625" style="4" customWidth="1"/>
    <col min="519" max="519" width="1.7109375" style="4" customWidth="1"/>
    <col min="520" max="521" width="14.28515625" style="4" customWidth="1"/>
    <col min="522" max="769" width="11.42578125" style="4"/>
    <col min="770" max="771" width="14.28515625" style="4" customWidth="1"/>
    <col min="772" max="772" width="1.7109375" style="4" customWidth="1"/>
    <col min="773" max="774" width="14.28515625" style="4" customWidth="1"/>
    <col min="775" max="775" width="1.7109375" style="4" customWidth="1"/>
    <col min="776" max="777" width="14.28515625" style="4" customWidth="1"/>
    <col min="778" max="1025" width="11.42578125" style="4"/>
    <col min="1026" max="1027" width="14.28515625" style="4" customWidth="1"/>
    <col min="1028" max="1028" width="1.7109375" style="4" customWidth="1"/>
    <col min="1029" max="1030" width="14.28515625" style="4" customWidth="1"/>
    <col min="1031" max="1031" width="1.7109375" style="4" customWidth="1"/>
    <col min="1032" max="1033" width="14.28515625" style="4" customWidth="1"/>
    <col min="1034" max="1281" width="11.42578125" style="4"/>
    <col min="1282" max="1283" width="14.28515625" style="4" customWidth="1"/>
    <col min="1284" max="1284" width="1.7109375" style="4" customWidth="1"/>
    <col min="1285" max="1286" width="14.28515625" style="4" customWidth="1"/>
    <col min="1287" max="1287" width="1.7109375" style="4" customWidth="1"/>
    <col min="1288" max="1289" width="14.28515625" style="4" customWidth="1"/>
    <col min="1290" max="1537" width="11.42578125" style="4"/>
    <col min="1538" max="1539" width="14.28515625" style="4" customWidth="1"/>
    <col min="1540" max="1540" width="1.7109375" style="4" customWidth="1"/>
    <col min="1541" max="1542" width="14.28515625" style="4" customWidth="1"/>
    <col min="1543" max="1543" width="1.7109375" style="4" customWidth="1"/>
    <col min="1544" max="1545" width="14.28515625" style="4" customWidth="1"/>
    <col min="1546" max="1793" width="11.42578125" style="4"/>
    <col min="1794" max="1795" width="14.28515625" style="4" customWidth="1"/>
    <col min="1796" max="1796" width="1.7109375" style="4" customWidth="1"/>
    <col min="1797" max="1798" width="14.28515625" style="4" customWidth="1"/>
    <col min="1799" max="1799" width="1.7109375" style="4" customWidth="1"/>
    <col min="1800" max="1801" width="14.28515625" style="4" customWidth="1"/>
    <col min="1802" max="2049" width="11.42578125" style="4"/>
    <col min="2050" max="2051" width="14.28515625" style="4" customWidth="1"/>
    <col min="2052" max="2052" width="1.7109375" style="4" customWidth="1"/>
    <col min="2053" max="2054" width="14.28515625" style="4" customWidth="1"/>
    <col min="2055" max="2055" width="1.7109375" style="4" customWidth="1"/>
    <col min="2056" max="2057" width="14.28515625" style="4" customWidth="1"/>
    <col min="2058" max="2305" width="11.42578125" style="4"/>
    <col min="2306" max="2307" width="14.28515625" style="4" customWidth="1"/>
    <col min="2308" max="2308" width="1.7109375" style="4" customWidth="1"/>
    <col min="2309" max="2310" width="14.28515625" style="4" customWidth="1"/>
    <col min="2311" max="2311" width="1.7109375" style="4" customWidth="1"/>
    <col min="2312" max="2313" width="14.28515625" style="4" customWidth="1"/>
    <col min="2314" max="2561" width="11.42578125" style="4"/>
    <col min="2562" max="2563" width="14.28515625" style="4" customWidth="1"/>
    <col min="2564" max="2564" width="1.7109375" style="4" customWidth="1"/>
    <col min="2565" max="2566" width="14.28515625" style="4" customWidth="1"/>
    <col min="2567" max="2567" width="1.7109375" style="4" customWidth="1"/>
    <col min="2568" max="2569" width="14.28515625" style="4" customWidth="1"/>
    <col min="2570" max="2817" width="11.42578125" style="4"/>
    <col min="2818" max="2819" width="14.28515625" style="4" customWidth="1"/>
    <col min="2820" max="2820" width="1.7109375" style="4" customWidth="1"/>
    <col min="2821" max="2822" width="14.28515625" style="4" customWidth="1"/>
    <col min="2823" max="2823" width="1.7109375" style="4" customWidth="1"/>
    <col min="2824" max="2825" width="14.28515625" style="4" customWidth="1"/>
    <col min="2826" max="3073" width="11.42578125" style="4"/>
    <col min="3074" max="3075" width="14.28515625" style="4" customWidth="1"/>
    <col min="3076" max="3076" width="1.7109375" style="4" customWidth="1"/>
    <col min="3077" max="3078" width="14.28515625" style="4" customWidth="1"/>
    <col min="3079" max="3079" width="1.7109375" style="4" customWidth="1"/>
    <col min="3080" max="3081" width="14.28515625" style="4" customWidth="1"/>
    <col min="3082" max="3329" width="11.42578125" style="4"/>
    <col min="3330" max="3331" width="14.28515625" style="4" customWidth="1"/>
    <col min="3332" max="3332" width="1.7109375" style="4" customWidth="1"/>
    <col min="3333" max="3334" width="14.28515625" style="4" customWidth="1"/>
    <col min="3335" max="3335" width="1.7109375" style="4" customWidth="1"/>
    <col min="3336" max="3337" width="14.28515625" style="4" customWidth="1"/>
    <col min="3338" max="3585" width="11.42578125" style="4"/>
    <col min="3586" max="3587" width="14.28515625" style="4" customWidth="1"/>
    <col min="3588" max="3588" width="1.7109375" style="4" customWidth="1"/>
    <col min="3589" max="3590" width="14.28515625" style="4" customWidth="1"/>
    <col min="3591" max="3591" width="1.7109375" style="4" customWidth="1"/>
    <col min="3592" max="3593" width="14.28515625" style="4" customWidth="1"/>
    <col min="3594" max="3841" width="11.42578125" style="4"/>
    <col min="3842" max="3843" width="14.28515625" style="4" customWidth="1"/>
    <col min="3844" max="3844" width="1.7109375" style="4" customWidth="1"/>
    <col min="3845" max="3846" width="14.28515625" style="4" customWidth="1"/>
    <col min="3847" max="3847" width="1.7109375" style="4" customWidth="1"/>
    <col min="3848" max="3849" width="14.28515625" style="4" customWidth="1"/>
    <col min="3850" max="4097" width="11.42578125" style="4"/>
    <col min="4098" max="4099" width="14.28515625" style="4" customWidth="1"/>
    <col min="4100" max="4100" width="1.7109375" style="4" customWidth="1"/>
    <col min="4101" max="4102" width="14.28515625" style="4" customWidth="1"/>
    <col min="4103" max="4103" width="1.7109375" style="4" customWidth="1"/>
    <col min="4104" max="4105" width="14.28515625" style="4" customWidth="1"/>
    <col min="4106" max="4353" width="11.42578125" style="4"/>
    <col min="4354" max="4355" width="14.28515625" style="4" customWidth="1"/>
    <col min="4356" max="4356" width="1.7109375" style="4" customWidth="1"/>
    <col min="4357" max="4358" width="14.28515625" style="4" customWidth="1"/>
    <col min="4359" max="4359" width="1.7109375" style="4" customWidth="1"/>
    <col min="4360" max="4361" width="14.28515625" style="4" customWidth="1"/>
    <col min="4362" max="4609" width="11.42578125" style="4"/>
    <col min="4610" max="4611" width="14.28515625" style="4" customWidth="1"/>
    <col min="4612" max="4612" width="1.7109375" style="4" customWidth="1"/>
    <col min="4613" max="4614" width="14.28515625" style="4" customWidth="1"/>
    <col min="4615" max="4615" width="1.7109375" style="4" customWidth="1"/>
    <col min="4616" max="4617" width="14.28515625" style="4" customWidth="1"/>
    <col min="4618" max="4865" width="11.42578125" style="4"/>
    <col min="4866" max="4867" width="14.28515625" style="4" customWidth="1"/>
    <col min="4868" max="4868" width="1.7109375" style="4" customWidth="1"/>
    <col min="4869" max="4870" width="14.28515625" style="4" customWidth="1"/>
    <col min="4871" max="4871" width="1.7109375" style="4" customWidth="1"/>
    <col min="4872" max="4873" width="14.28515625" style="4" customWidth="1"/>
    <col min="4874" max="5121" width="11.42578125" style="4"/>
    <col min="5122" max="5123" width="14.28515625" style="4" customWidth="1"/>
    <col min="5124" max="5124" width="1.7109375" style="4" customWidth="1"/>
    <col min="5125" max="5126" width="14.28515625" style="4" customWidth="1"/>
    <col min="5127" max="5127" width="1.7109375" style="4" customWidth="1"/>
    <col min="5128" max="5129" width="14.28515625" style="4" customWidth="1"/>
    <col min="5130" max="5377" width="11.42578125" style="4"/>
    <col min="5378" max="5379" width="14.28515625" style="4" customWidth="1"/>
    <col min="5380" max="5380" width="1.7109375" style="4" customWidth="1"/>
    <col min="5381" max="5382" width="14.28515625" style="4" customWidth="1"/>
    <col min="5383" max="5383" width="1.7109375" style="4" customWidth="1"/>
    <col min="5384" max="5385" width="14.28515625" style="4" customWidth="1"/>
    <col min="5386" max="5633" width="11.42578125" style="4"/>
    <col min="5634" max="5635" width="14.28515625" style="4" customWidth="1"/>
    <col min="5636" max="5636" width="1.7109375" style="4" customWidth="1"/>
    <col min="5637" max="5638" width="14.28515625" style="4" customWidth="1"/>
    <col min="5639" max="5639" width="1.7109375" style="4" customWidth="1"/>
    <col min="5640" max="5641" width="14.28515625" style="4" customWidth="1"/>
    <col min="5642" max="5889" width="11.42578125" style="4"/>
    <col min="5890" max="5891" width="14.28515625" style="4" customWidth="1"/>
    <col min="5892" max="5892" width="1.7109375" style="4" customWidth="1"/>
    <col min="5893" max="5894" width="14.28515625" style="4" customWidth="1"/>
    <col min="5895" max="5895" width="1.7109375" style="4" customWidth="1"/>
    <col min="5896" max="5897" width="14.28515625" style="4" customWidth="1"/>
    <col min="5898" max="6145" width="11.42578125" style="4"/>
    <col min="6146" max="6147" width="14.28515625" style="4" customWidth="1"/>
    <col min="6148" max="6148" width="1.7109375" style="4" customWidth="1"/>
    <col min="6149" max="6150" width="14.28515625" style="4" customWidth="1"/>
    <col min="6151" max="6151" width="1.7109375" style="4" customWidth="1"/>
    <col min="6152" max="6153" width="14.28515625" style="4" customWidth="1"/>
    <col min="6154" max="6401" width="11.42578125" style="4"/>
    <col min="6402" max="6403" width="14.28515625" style="4" customWidth="1"/>
    <col min="6404" max="6404" width="1.7109375" style="4" customWidth="1"/>
    <col min="6405" max="6406" width="14.28515625" style="4" customWidth="1"/>
    <col min="6407" max="6407" width="1.7109375" style="4" customWidth="1"/>
    <col min="6408" max="6409" width="14.28515625" style="4" customWidth="1"/>
    <col min="6410" max="6657" width="11.42578125" style="4"/>
    <col min="6658" max="6659" width="14.28515625" style="4" customWidth="1"/>
    <col min="6660" max="6660" width="1.7109375" style="4" customWidth="1"/>
    <col min="6661" max="6662" width="14.28515625" style="4" customWidth="1"/>
    <col min="6663" max="6663" width="1.7109375" style="4" customWidth="1"/>
    <col min="6664" max="6665" width="14.28515625" style="4" customWidth="1"/>
    <col min="6666" max="6913" width="11.42578125" style="4"/>
    <col min="6914" max="6915" width="14.28515625" style="4" customWidth="1"/>
    <col min="6916" max="6916" width="1.7109375" style="4" customWidth="1"/>
    <col min="6917" max="6918" width="14.28515625" style="4" customWidth="1"/>
    <col min="6919" max="6919" width="1.7109375" style="4" customWidth="1"/>
    <col min="6920" max="6921" width="14.28515625" style="4" customWidth="1"/>
    <col min="6922" max="7169" width="11.42578125" style="4"/>
    <col min="7170" max="7171" width="14.28515625" style="4" customWidth="1"/>
    <col min="7172" max="7172" width="1.7109375" style="4" customWidth="1"/>
    <col min="7173" max="7174" width="14.28515625" style="4" customWidth="1"/>
    <col min="7175" max="7175" width="1.7109375" style="4" customWidth="1"/>
    <col min="7176" max="7177" width="14.28515625" style="4" customWidth="1"/>
    <col min="7178" max="7425" width="11.42578125" style="4"/>
    <col min="7426" max="7427" width="14.28515625" style="4" customWidth="1"/>
    <col min="7428" max="7428" width="1.7109375" style="4" customWidth="1"/>
    <col min="7429" max="7430" width="14.28515625" style="4" customWidth="1"/>
    <col min="7431" max="7431" width="1.7109375" style="4" customWidth="1"/>
    <col min="7432" max="7433" width="14.28515625" style="4" customWidth="1"/>
    <col min="7434" max="7681" width="11.42578125" style="4"/>
    <col min="7682" max="7683" width="14.28515625" style="4" customWidth="1"/>
    <col min="7684" max="7684" width="1.7109375" style="4" customWidth="1"/>
    <col min="7685" max="7686" width="14.28515625" style="4" customWidth="1"/>
    <col min="7687" max="7687" width="1.7109375" style="4" customWidth="1"/>
    <col min="7688" max="7689" width="14.28515625" style="4" customWidth="1"/>
    <col min="7690" max="7937" width="11.42578125" style="4"/>
    <col min="7938" max="7939" width="14.28515625" style="4" customWidth="1"/>
    <col min="7940" max="7940" width="1.7109375" style="4" customWidth="1"/>
    <col min="7941" max="7942" width="14.28515625" style="4" customWidth="1"/>
    <col min="7943" max="7943" width="1.7109375" style="4" customWidth="1"/>
    <col min="7944" max="7945" width="14.28515625" style="4" customWidth="1"/>
    <col min="7946" max="8193" width="11.42578125" style="4"/>
    <col min="8194" max="8195" width="14.28515625" style="4" customWidth="1"/>
    <col min="8196" max="8196" width="1.7109375" style="4" customWidth="1"/>
    <col min="8197" max="8198" width="14.28515625" style="4" customWidth="1"/>
    <col min="8199" max="8199" width="1.7109375" style="4" customWidth="1"/>
    <col min="8200" max="8201" width="14.28515625" style="4" customWidth="1"/>
    <col min="8202" max="8449" width="11.42578125" style="4"/>
    <col min="8450" max="8451" width="14.28515625" style="4" customWidth="1"/>
    <col min="8452" max="8452" width="1.7109375" style="4" customWidth="1"/>
    <col min="8453" max="8454" width="14.28515625" style="4" customWidth="1"/>
    <col min="8455" max="8455" width="1.7109375" style="4" customWidth="1"/>
    <col min="8456" max="8457" width="14.28515625" style="4" customWidth="1"/>
    <col min="8458" max="8705" width="11.42578125" style="4"/>
    <col min="8706" max="8707" width="14.28515625" style="4" customWidth="1"/>
    <col min="8708" max="8708" width="1.7109375" style="4" customWidth="1"/>
    <col min="8709" max="8710" width="14.28515625" style="4" customWidth="1"/>
    <col min="8711" max="8711" width="1.7109375" style="4" customWidth="1"/>
    <col min="8712" max="8713" width="14.28515625" style="4" customWidth="1"/>
    <col min="8714" max="8961" width="11.42578125" style="4"/>
    <col min="8962" max="8963" width="14.28515625" style="4" customWidth="1"/>
    <col min="8964" max="8964" width="1.7109375" style="4" customWidth="1"/>
    <col min="8965" max="8966" width="14.28515625" style="4" customWidth="1"/>
    <col min="8967" max="8967" width="1.7109375" style="4" customWidth="1"/>
    <col min="8968" max="8969" width="14.28515625" style="4" customWidth="1"/>
    <col min="8970" max="9217" width="11.42578125" style="4"/>
    <col min="9218" max="9219" width="14.28515625" style="4" customWidth="1"/>
    <col min="9220" max="9220" width="1.7109375" style="4" customWidth="1"/>
    <col min="9221" max="9222" width="14.28515625" style="4" customWidth="1"/>
    <col min="9223" max="9223" width="1.7109375" style="4" customWidth="1"/>
    <col min="9224" max="9225" width="14.28515625" style="4" customWidth="1"/>
    <col min="9226" max="9473" width="11.42578125" style="4"/>
    <col min="9474" max="9475" width="14.28515625" style="4" customWidth="1"/>
    <col min="9476" max="9476" width="1.7109375" style="4" customWidth="1"/>
    <col min="9477" max="9478" width="14.28515625" style="4" customWidth="1"/>
    <col min="9479" max="9479" width="1.7109375" style="4" customWidth="1"/>
    <col min="9480" max="9481" width="14.28515625" style="4" customWidth="1"/>
    <col min="9482" max="9729" width="11.42578125" style="4"/>
    <col min="9730" max="9731" width="14.28515625" style="4" customWidth="1"/>
    <col min="9732" max="9732" width="1.7109375" style="4" customWidth="1"/>
    <col min="9733" max="9734" width="14.28515625" style="4" customWidth="1"/>
    <col min="9735" max="9735" width="1.7109375" style="4" customWidth="1"/>
    <col min="9736" max="9737" width="14.28515625" style="4" customWidth="1"/>
    <col min="9738" max="9985" width="11.42578125" style="4"/>
    <col min="9986" max="9987" width="14.28515625" style="4" customWidth="1"/>
    <col min="9988" max="9988" width="1.7109375" style="4" customWidth="1"/>
    <col min="9989" max="9990" width="14.28515625" style="4" customWidth="1"/>
    <col min="9991" max="9991" width="1.7109375" style="4" customWidth="1"/>
    <col min="9992" max="9993" width="14.28515625" style="4" customWidth="1"/>
    <col min="9994" max="10241" width="11.42578125" style="4"/>
    <col min="10242" max="10243" width="14.28515625" style="4" customWidth="1"/>
    <col min="10244" max="10244" width="1.7109375" style="4" customWidth="1"/>
    <col min="10245" max="10246" width="14.28515625" style="4" customWidth="1"/>
    <col min="10247" max="10247" width="1.7109375" style="4" customWidth="1"/>
    <col min="10248" max="10249" width="14.28515625" style="4" customWidth="1"/>
    <col min="10250" max="10497" width="11.42578125" style="4"/>
    <col min="10498" max="10499" width="14.28515625" style="4" customWidth="1"/>
    <col min="10500" max="10500" width="1.7109375" style="4" customWidth="1"/>
    <col min="10501" max="10502" width="14.28515625" style="4" customWidth="1"/>
    <col min="10503" max="10503" width="1.7109375" style="4" customWidth="1"/>
    <col min="10504" max="10505" width="14.28515625" style="4" customWidth="1"/>
    <col min="10506" max="10753" width="11.42578125" style="4"/>
    <col min="10754" max="10755" width="14.28515625" style="4" customWidth="1"/>
    <col min="10756" max="10756" width="1.7109375" style="4" customWidth="1"/>
    <col min="10757" max="10758" width="14.28515625" style="4" customWidth="1"/>
    <col min="10759" max="10759" width="1.7109375" style="4" customWidth="1"/>
    <col min="10760" max="10761" width="14.28515625" style="4" customWidth="1"/>
    <col min="10762" max="11009" width="11.42578125" style="4"/>
    <col min="11010" max="11011" width="14.28515625" style="4" customWidth="1"/>
    <col min="11012" max="11012" width="1.7109375" style="4" customWidth="1"/>
    <col min="11013" max="11014" width="14.28515625" style="4" customWidth="1"/>
    <col min="11015" max="11015" width="1.7109375" style="4" customWidth="1"/>
    <col min="11016" max="11017" width="14.28515625" style="4" customWidth="1"/>
    <col min="11018" max="11265" width="11.42578125" style="4"/>
    <col min="11266" max="11267" width="14.28515625" style="4" customWidth="1"/>
    <col min="11268" max="11268" width="1.7109375" style="4" customWidth="1"/>
    <col min="11269" max="11270" width="14.28515625" style="4" customWidth="1"/>
    <col min="11271" max="11271" width="1.7109375" style="4" customWidth="1"/>
    <col min="11272" max="11273" width="14.28515625" style="4" customWidth="1"/>
    <col min="11274" max="11521" width="11.42578125" style="4"/>
    <col min="11522" max="11523" width="14.28515625" style="4" customWidth="1"/>
    <col min="11524" max="11524" width="1.7109375" style="4" customWidth="1"/>
    <col min="11525" max="11526" width="14.28515625" style="4" customWidth="1"/>
    <col min="11527" max="11527" width="1.7109375" style="4" customWidth="1"/>
    <col min="11528" max="11529" width="14.28515625" style="4" customWidth="1"/>
    <col min="11530" max="11777" width="11.42578125" style="4"/>
    <col min="11778" max="11779" width="14.28515625" style="4" customWidth="1"/>
    <col min="11780" max="11780" width="1.7109375" style="4" customWidth="1"/>
    <col min="11781" max="11782" width="14.28515625" style="4" customWidth="1"/>
    <col min="11783" max="11783" width="1.7109375" style="4" customWidth="1"/>
    <col min="11784" max="11785" width="14.28515625" style="4" customWidth="1"/>
    <col min="11786" max="12033" width="11.42578125" style="4"/>
    <col min="12034" max="12035" width="14.28515625" style="4" customWidth="1"/>
    <col min="12036" max="12036" width="1.7109375" style="4" customWidth="1"/>
    <col min="12037" max="12038" width="14.28515625" style="4" customWidth="1"/>
    <col min="12039" max="12039" width="1.7109375" style="4" customWidth="1"/>
    <col min="12040" max="12041" width="14.28515625" style="4" customWidth="1"/>
    <col min="12042" max="12289" width="11.42578125" style="4"/>
    <col min="12290" max="12291" width="14.28515625" style="4" customWidth="1"/>
    <col min="12292" max="12292" width="1.7109375" style="4" customWidth="1"/>
    <col min="12293" max="12294" width="14.28515625" style="4" customWidth="1"/>
    <col min="12295" max="12295" width="1.7109375" style="4" customWidth="1"/>
    <col min="12296" max="12297" width="14.28515625" style="4" customWidth="1"/>
    <col min="12298" max="12545" width="11.42578125" style="4"/>
    <col min="12546" max="12547" width="14.28515625" style="4" customWidth="1"/>
    <col min="12548" max="12548" width="1.7109375" style="4" customWidth="1"/>
    <col min="12549" max="12550" width="14.28515625" style="4" customWidth="1"/>
    <col min="12551" max="12551" width="1.7109375" style="4" customWidth="1"/>
    <col min="12552" max="12553" width="14.28515625" style="4" customWidth="1"/>
    <col min="12554" max="12801" width="11.42578125" style="4"/>
    <col min="12802" max="12803" width="14.28515625" style="4" customWidth="1"/>
    <col min="12804" max="12804" width="1.7109375" style="4" customWidth="1"/>
    <col min="12805" max="12806" width="14.28515625" style="4" customWidth="1"/>
    <col min="12807" max="12807" width="1.7109375" style="4" customWidth="1"/>
    <col min="12808" max="12809" width="14.28515625" style="4" customWidth="1"/>
    <col min="12810" max="13057" width="11.42578125" style="4"/>
    <col min="13058" max="13059" width="14.28515625" style="4" customWidth="1"/>
    <col min="13060" max="13060" width="1.7109375" style="4" customWidth="1"/>
    <col min="13061" max="13062" width="14.28515625" style="4" customWidth="1"/>
    <col min="13063" max="13063" width="1.7109375" style="4" customWidth="1"/>
    <col min="13064" max="13065" width="14.28515625" style="4" customWidth="1"/>
    <col min="13066" max="13313" width="11.42578125" style="4"/>
    <col min="13314" max="13315" width="14.28515625" style="4" customWidth="1"/>
    <col min="13316" max="13316" width="1.7109375" style="4" customWidth="1"/>
    <col min="13317" max="13318" width="14.28515625" style="4" customWidth="1"/>
    <col min="13319" max="13319" width="1.7109375" style="4" customWidth="1"/>
    <col min="13320" max="13321" width="14.28515625" style="4" customWidth="1"/>
    <col min="13322" max="13569" width="11.42578125" style="4"/>
    <col min="13570" max="13571" width="14.28515625" style="4" customWidth="1"/>
    <col min="13572" max="13572" width="1.7109375" style="4" customWidth="1"/>
    <col min="13573" max="13574" width="14.28515625" style="4" customWidth="1"/>
    <col min="13575" max="13575" width="1.7109375" style="4" customWidth="1"/>
    <col min="13576" max="13577" width="14.28515625" style="4" customWidth="1"/>
    <col min="13578" max="13825" width="11.42578125" style="4"/>
    <col min="13826" max="13827" width="14.28515625" style="4" customWidth="1"/>
    <col min="13828" max="13828" width="1.7109375" style="4" customWidth="1"/>
    <col min="13829" max="13830" width="14.28515625" style="4" customWidth="1"/>
    <col min="13831" max="13831" width="1.7109375" style="4" customWidth="1"/>
    <col min="13832" max="13833" width="14.28515625" style="4" customWidth="1"/>
    <col min="13834" max="14081" width="11.42578125" style="4"/>
    <col min="14082" max="14083" width="14.28515625" style="4" customWidth="1"/>
    <col min="14084" max="14084" width="1.7109375" style="4" customWidth="1"/>
    <col min="14085" max="14086" width="14.28515625" style="4" customWidth="1"/>
    <col min="14087" max="14087" width="1.7109375" style="4" customWidth="1"/>
    <col min="14088" max="14089" width="14.28515625" style="4" customWidth="1"/>
    <col min="14090" max="14337" width="11.42578125" style="4"/>
    <col min="14338" max="14339" width="14.28515625" style="4" customWidth="1"/>
    <col min="14340" max="14340" width="1.7109375" style="4" customWidth="1"/>
    <col min="14341" max="14342" width="14.28515625" style="4" customWidth="1"/>
    <col min="14343" max="14343" width="1.7109375" style="4" customWidth="1"/>
    <col min="14344" max="14345" width="14.28515625" style="4" customWidth="1"/>
    <col min="14346" max="14593" width="11.42578125" style="4"/>
    <col min="14594" max="14595" width="14.28515625" style="4" customWidth="1"/>
    <col min="14596" max="14596" width="1.7109375" style="4" customWidth="1"/>
    <col min="14597" max="14598" width="14.28515625" style="4" customWidth="1"/>
    <col min="14599" max="14599" width="1.7109375" style="4" customWidth="1"/>
    <col min="14600" max="14601" width="14.28515625" style="4" customWidth="1"/>
    <col min="14602" max="14849" width="11.42578125" style="4"/>
    <col min="14850" max="14851" width="14.28515625" style="4" customWidth="1"/>
    <col min="14852" max="14852" width="1.7109375" style="4" customWidth="1"/>
    <col min="14853" max="14854" width="14.28515625" style="4" customWidth="1"/>
    <col min="14855" max="14855" width="1.7109375" style="4" customWidth="1"/>
    <col min="14856" max="14857" width="14.28515625" style="4" customWidth="1"/>
    <col min="14858" max="15105" width="11.42578125" style="4"/>
    <col min="15106" max="15107" width="14.28515625" style="4" customWidth="1"/>
    <col min="15108" max="15108" width="1.7109375" style="4" customWidth="1"/>
    <col min="15109" max="15110" width="14.28515625" style="4" customWidth="1"/>
    <col min="15111" max="15111" width="1.7109375" style="4" customWidth="1"/>
    <col min="15112" max="15113" width="14.28515625" style="4" customWidth="1"/>
    <col min="15114" max="15361" width="11.42578125" style="4"/>
    <col min="15362" max="15363" width="14.28515625" style="4" customWidth="1"/>
    <col min="15364" max="15364" width="1.7109375" style="4" customWidth="1"/>
    <col min="15365" max="15366" width="14.28515625" style="4" customWidth="1"/>
    <col min="15367" max="15367" width="1.7109375" style="4" customWidth="1"/>
    <col min="15368" max="15369" width="14.28515625" style="4" customWidth="1"/>
    <col min="15370" max="15617" width="11.42578125" style="4"/>
    <col min="15618" max="15619" width="14.28515625" style="4" customWidth="1"/>
    <col min="15620" max="15620" width="1.7109375" style="4" customWidth="1"/>
    <col min="15621" max="15622" width="14.28515625" style="4" customWidth="1"/>
    <col min="15623" max="15623" width="1.7109375" style="4" customWidth="1"/>
    <col min="15624" max="15625" width="14.28515625" style="4" customWidth="1"/>
    <col min="15626" max="15873" width="11.42578125" style="4"/>
    <col min="15874" max="15875" width="14.28515625" style="4" customWidth="1"/>
    <col min="15876" max="15876" width="1.7109375" style="4" customWidth="1"/>
    <col min="15877" max="15878" width="14.28515625" style="4" customWidth="1"/>
    <col min="15879" max="15879" width="1.7109375" style="4" customWidth="1"/>
    <col min="15880" max="15881" width="14.28515625" style="4" customWidth="1"/>
    <col min="15882" max="16129" width="11.42578125" style="4"/>
    <col min="16130" max="16131" width="14.28515625" style="4" customWidth="1"/>
    <col min="16132" max="16132" width="1.7109375" style="4" customWidth="1"/>
    <col min="16133" max="16134" width="14.28515625" style="4" customWidth="1"/>
    <col min="16135" max="16135" width="1.7109375" style="4" customWidth="1"/>
    <col min="16136" max="16137" width="14.28515625" style="4" customWidth="1"/>
    <col min="16138" max="16384" width="11.42578125" style="4"/>
  </cols>
  <sheetData>
    <row r="1" spans="1:12" s="37" customFormat="1" ht="14.25" customHeight="1" thickBot="1" x14ac:dyDescent="0.3">
      <c r="A1" s="306" t="s">
        <v>119</v>
      </c>
      <c r="B1" s="306"/>
      <c r="C1" s="306"/>
      <c r="D1" s="306"/>
      <c r="E1" s="306"/>
      <c r="F1" s="306"/>
      <c r="G1" s="306"/>
      <c r="H1" s="306"/>
      <c r="I1" s="306"/>
      <c r="L1" s="258" t="s">
        <v>232</v>
      </c>
    </row>
    <row r="2" spans="1:12" s="37" customFormat="1" ht="15" x14ac:dyDescent="0.25">
      <c r="A2" s="306" t="s">
        <v>1</v>
      </c>
      <c r="B2" s="306"/>
      <c r="C2" s="306"/>
      <c r="D2" s="306"/>
      <c r="E2" s="306"/>
      <c r="F2" s="306"/>
      <c r="G2" s="306"/>
      <c r="H2" s="306"/>
      <c r="I2" s="306"/>
    </row>
    <row r="3" spans="1:12" s="37" customFormat="1" ht="15" x14ac:dyDescent="0.25">
      <c r="A3" s="306" t="s">
        <v>141</v>
      </c>
      <c r="B3" s="306"/>
      <c r="C3" s="306"/>
      <c r="D3" s="306"/>
      <c r="E3" s="306"/>
      <c r="F3" s="306"/>
      <c r="G3" s="306"/>
      <c r="H3" s="306"/>
      <c r="I3" s="306"/>
    </row>
    <row r="4" spans="1:12" s="37" customFormat="1" ht="15" x14ac:dyDescent="0.25">
      <c r="A4" s="306" t="s">
        <v>120</v>
      </c>
      <c r="B4" s="306"/>
      <c r="C4" s="306"/>
      <c r="D4" s="306"/>
      <c r="E4" s="306"/>
      <c r="F4" s="306"/>
      <c r="G4" s="306"/>
      <c r="H4" s="306"/>
      <c r="I4" s="306"/>
    </row>
    <row r="5" spans="1:12" s="37" customFormat="1" ht="15.75" thickBot="1" x14ac:dyDescent="0.3">
      <c r="A5" s="5"/>
      <c r="B5" s="22"/>
      <c r="C5" s="58"/>
      <c r="D5" s="58"/>
      <c r="E5" s="58"/>
      <c r="F5" s="58"/>
      <c r="G5" s="58"/>
      <c r="H5" s="58"/>
      <c r="I5" s="58"/>
    </row>
    <row r="6" spans="1:12" ht="13.5" customHeight="1" x14ac:dyDescent="0.25">
      <c r="A6" s="307" t="s">
        <v>10</v>
      </c>
      <c r="B6" s="307" t="s">
        <v>3</v>
      </c>
      <c r="C6" s="307"/>
      <c r="E6" s="311" t="s">
        <v>2</v>
      </c>
      <c r="F6" s="311"/>
      <c r="G6" s="311"/>
      <c r="H6" s="311"/>
      <c r="I6" s="311"/>
    </row>
    <row r="7" spans="1:12" ht="15" customHeight="1" x14ac:dyDescent="0.25">
      <c r="A7" s="308"/>
      <c r="B7" s="310"/>
      <c r="C7" s="310"/>
      <c r="E7" s="312" t="s">
        <v>4</v>
      </c>
      <c r="F7" s="312"/>
      <c r="H7" s="312" t="s">
        <v>5</v>
      </c>
      <c r="I7" s="312"/>
    </row>
    <row r="8" spans="1:12" s="271" customFormat="1" ht="24" customHeight="1" thickBot="1" x14ac:dyDescent="0.3">
      <c r="A8" s="309"/>
      <c r="B8" s="269" t="s">
        <v>6</v>
      </c>
      <c r="C8" s="269" t="s">
        <v>7</v>
      </c>
      <c r="D8" s="270"/>
      <c r="E8" s="269" t="s">
        <v>6</v>
      </c>
      <c r="F8" s="269" t="s">
        <v>7</v>
      </c>
      <c r="G8" s="270"/>
      <c r="H8" s="269" t="s">
        <v>6</v>
      </c>
      <c r="I8" s="269" t="s">
        <v>7</v>
      </c>
    </row>
    <row r="9" spans="1:12" s="24" customFormat="1" ht="15" customHeight="1" x14ac:dyDescent="0.25">
      <c r="A9" s="7">
        <v>1995</v>
      </c>
      <c r="B9" s="21">
        <v>47404</v>
      </c>
      <c r="C9" s="12">
        <v>9.3492190905200214</v>
      </c>
      <c r="D9" s="265"/>
      <c r="E9" s="21">
        <v>19377</v>
      </c>
      <c r="F9" s="12">
        <v>10.798595630851539</v>
      </c>
      <c r="G9" s="265"/>
      <c r="H9" s="21">
        <v>5525</v>
      </c>
      <c r="I9" s="12">
        <v>19.88053686445252</v>
      </c>
    </row>
    <row r="10" spans="1:12" s="24" customFormat="1" ht="15" customHeight="1" x14ac:dyDescent="0.25">
      <c r="A10" s="19">
        <v>1996</v>
      </c>
      <c r="B10" s="266">
        <v>59138</v>
      </c>
      <c r="C10" s="12">
        <v>11.403327786379949</v>
      </c>
      <c r="D10" s="267"/>
      <c r="E10" s="266">
        <v>20797</v>
      </c>
      <c r="F10" s="12">
        <v>11.354429412214325</v>
      </c>
      <c r="G10" s="267"/>
      <c r="H10" s="266">
        <v>6468</v>
      </c>
      <c r="I10" s="12">
        <v>25.798731602249614</v>
      </c>
    </row>
    <row r="11" spans="1:12" s="24" customFormat="1" ht="15" customHeight="1" x14ac:dyDescent="0.25">
      <c r="A11" s="19">
        <v>1997</v>
      </c>
      <c r="B11" s="266">
        <v>53228</v>
      </c>
      <c r="C11" s="12">
        <v>10.13339730007063</v>
      </c>
      <c r="D11" s="267"/>
      <c r="E11" s="266">
        <v>21521</v>
      </c>
      <c r="F11" s="12">
        <v>11.169412179906372</v>
      </c>
      <c r="G11" s="267"/>
      <c r="H11" s="266">
        <v>5515</v>
      </c>
      <c r="I11" s="12">
        <v>20.643833052592175</v>
      </c>
    </row>
    <row r="12" spans="1:12" s="24" customFormat="1" ht="15" customHeight="1" x14ac:dyDescent="0.25">
      <c r="A12" s="19">
        <v>1998</v>
      </c>
      <c r="B12" s="266">
        <v>53042</v>
      </c>
      <c r="C12" s="12">
        <v>10.014783710352562</v>
      </c>
      <c r="D12" s="267"/>
      <c r="E12" s="266">
        <v>21897</v>
      </c>
      <c r="F12" s="12">
        <v>10.817874169404442</v>
      </c>
      <c r="G12" s="240"/>
      <c r="H12" s="266" t="s">
        <v>8</v>
      </c>
      <c r="I12" s="12" t="s">
        <v>8</v>
      </c>
    </row>
    <row r="13" spans="1:12" s="24" customFormat="1" ht="15" customHeight="1" x14ac:dyDescent="0.25">
      <c r="A13" s="19">
        <v>1999</v>
      </c>
      <c r="B13" s="266">
        <v>50642</v>
      </c>
      <c r="C13" s="240">
        <v>9.4647859947631758</v>
      </c>
      <c r="D13" s="267"/>
      <c r="E13" s="266">
        <v>22444</v>
      </c>
      <c r="F13" s="240">
        <v>10.539810749254503</v>
      </c>
      <c r="G13" s="240"/>
      <c r="H13" s="266" t="s">
        <v>8</v>
      </c>
      <c r="I13" s="240" t="s">
        <v>8</v>
      </c>
    </row>
    <row r="14" spans="1:12" s="24" customFormat="1" ht="15" customHeight="1" x14ac:dyDescent="0.25">
      <c r="A14" s="19">
        <v>2000</v>
      </c>
      <c r="B14" s="266">
        <v>44419</v>
      </c>
      <c r="C14" s="240">
        <v>8.1999999999999993</v>
      </c>
      <c r="D14" s="267"/>
      <c r="E14" s="266">
        <v>20271</v>
      </c>
      <c r="F14" s="240">
        <v>8.8000000000000007</v>
      </c>
      <c r="G14" s="240"/>
      <c r="H14" s="266" t="s">
        <v>8</v>
      </c>
      <c r="I14" s="240" t="s">
        <v>8</v>
      </c>
    </row>
    <row r="15" spans="1:12" s="24" customFormat="1" ht="15" customHeight="1" x14ac:dyDescent="0.25">
      <c r="A15" s="19">
        <v>2001</v>
      </c>
      <c r="B15" s="266">
        <v>45330</v>
      </c>
      <c r="C15" s="240">
        <v>8.4</v>
      </c>
      <c r="D15" s="267"/>
      <c r="E15" s="266">
        <f>22245-39</f>
        <v>22206</v>
      </c>
      <c r="F15" s="240">
        <v>9.1999999999999993</v>
      </c>
      <c r="G15" s="240"/>
      <c r="H15" s="266" t="s">
        <v>8</v>
      </c>
      <c r="I15" s="240" t="s">
        <v>8</v>
      </c>
    </row>
    <row r="16" spans="1:12" s="24" customFormat="1" ht="15" customHeight="1" x14ac:dyDescent="0.25">
      <c r="A16" s="19">
        <v>2002</v>
      </c>
      <c r="B16" s="266">
        <v>40705</v>
      </c>
      <c r="C16" s="240">
        <v>7.6</v>
      </c>
      <c r="D16" s="267"/>
      <c r="E16" s="266">
        <v>26296</v>
      </c>
      <c r="F16" s="240">
        <v>10.199999999999999</v>
      </c>
      <c r="G16" s="240"/>
      <c r="H16" s="266" t="s">
        <v>8</v>
      </c>
      <c r="I16" s="240" t="s">
        <v>8</v>
      </c>
      <c r="J16" s="30"/>
    </row>
    <row r="17" spans="1:12" s="24" customFormat="1" ht="15" customHeight="1" x14ac:dyDescent="0.25">
      <c r="A17" s="19">
        <v>2003</v>
      </c>
      <c r="B17" s="266">
        <v>39957</v>
      </c>
      <c r="C17" s="240">
        <v>7.5</v>
      </c>
      <c r="D17" s="267"/>
      <c r="E17" s="266">
        <v>28188</v>
      </c>
      <c r="F17" s="240">
        <v>10.4</v>
      </c>
      <c r="G17" s="240"/>
      <c r="H17" s="266" t="s">
        <v>8</v>
      </c>
      <c r="I17" s="240" t="s">
        <v>8</v>
      </c>
      <c r="J17" s="30"/>
    </row>
    <row r="18" spans="1:12" s="24" customFormat="1" ht="15" customHeight="1" x14ac:dyDescent="0.25">
      <c r="A18" s="19">
        <v>2004</v>
      </c>
      <c r="B18" s="266">
        <v>38657</v>
      </c>
      <c r="C18" s="240">
        <v>7.4</v>
      </c>
      <c r="D18" s="267"/>
      <c r="E18" s="266">
        <v>28677</v>
      </c>
      <c r="F18" s="240">
        <v>10.199999999999999</v>
      </c>
      <c r="G18" s="240"/>
      <c r="H18" s="266" t="s">
        <v>8</v>
      </c>
      <c r="I18" s="240" t="s">
        <v>8</v>
      </c>
    </row>
    <row r="19" spans="1:12" s="24" customFormat="1" ht="15" customHeight="1" x14ac:dyDescent="0.25">
      <c r="A19" s="19">
        <v>2005</v>
      </c>
      <c r="B19" s="266">
        <v>38972</v>
      </c>
      <c r="C19" s="240">
        <v>7.5</v>
      </c>
      <c r="D19" s="267"/>
      <c r="E19" s="266">
        <v>33291</v>
      </c>
      <c r="F19" s="240">
        <v>11.4</v>
      </c>
      <c r="G19" s="240"/>
      <c r="H19" s="266" t="s">
        <v>8</v>
      </c>
      <c r="I19" s="240" t="s">
        <v>8</v>
      </c>
      <c r="J19" s="30"/>
    </row>
    <row r="20" spans="1:12" s="24" customFormat="1" ht="15" customHeight="1" x14ac:dyDescent="0.25">
      <c r="A20" s="19">
        <v>2006</v>
      </c>
      <c r="B20" s="266">
        <v>39814</v>
      </c>
      <c r="C20" s="240">
        <v>7.6</v>
      </c>
      <c r="D20" s="267"/>
      <c r="E20" s="266">
        <v>34144</v>
      </c>
      <c r="F20" s="240">
        <v>11.4</v>
      </c>
      <c r="G20" s="267"/>
      <c r="H20" s="266" t="s">
        <v>8</v>
      </c>
      <c r="I20" s="240" t="s">
        <v>8</v>
      </c>
      <c r="J20" s="30"/>
    </row>
    <row r="21" spans="1:12" ht="15" customHeight="1" x14ac:dyDescent="0.25">
      <c r="A21" s="19">
        <v>2007</v>
      </c>
      <c r="B21" s="266">
        <v>40810</v>
      </c>
      <c r="C21" s="240">
        <v>7.9</v>
      </c>
      <c r="D21" s="267"/>
      <c r="E21" s="266">
        <v>36407</v>
      </c>
      <c r="F21" s="240">
        <v>12.2</v>
      </c>
      <c r="G21" s="62"/>
      <c r="H21" s="266" t="s">
        <v>8</v>
      </c>
      <c r="I21" s="240" t="s">
        <v>8</v>
      </c>
    </row>
    <row r="22" spans="1:12" ht="15" customHeight="1" x14ac:dyDescent="0.25">
      <c r="A22" s="19">
        <v>2008</v>
      </c>
      <c r="B22" s="266">
        <v>37570</v>
      </c>
      <c r="C22" s="240">
        <v>7.4</v>
      </c>
      <c r="D22" s="267"/>
      <c r="E22" s="266">
        <v>34800</v>
      </c>
      <c r="F22" s="240">
        <v>11.6</v>
      </c>
      <c r="G22" s="114"/>
      <c r="H22" s="266" t="s">
        <v>8</v>
      </c>
      <c r="I22" s="240" t="s">
        <v>8</v>
      </c>
      <c r="J22" s="45"/>
    </row>
    <row r="23" spans="1:12" s="24" customFormat="1" ht="15" customHeight="1" x14ac:dyDescent="0.25">
      <c r="A23" s="19">
        <v>2009</v>
      </c>
      <c r="B23" s="266">
        <v>26996</v>
      </c>
      <c r="C23" s="240">
        <v>5.3</v>
      </c>
      <c r="D23" s="267"/>
      <c r="E23" s="266">
        <v>31022</v>
      </c>
      <c r="F23" s="240">
        <v>10</v>
      </c>
      <c r="G23" s="114"/>
      <c r="H23" s="266">
        <v>8087</v>
      </c>
      <c r="I23" s="240">
        <v>21</v>
      </c>
    </row>
    <row r="24" spans="1:12" ht="15" customHeight="1" x14ac:dyDescent="0.25">
      <c r="A24" s="19">
        <v>2010</v>
      </c>
      <c r="B24" s="266">
        <v>29550</v>
      </c>
      <c r="C24" s="240">
        <v>6</v>
      </c>
      <c r="D24" s="267"/>
      <c r="E24" s="266">
        <v>36288</v>
      </c>
      <c r="F24" s="240">
        <v>11.6</v>
      </c>
      <c r="G24" s="114"/>
      <c r="H24" s="266">
        <v>7866</v>
      </c>
      <c r="I24" s="240">
        <v>20.3</v>
      </c>
      <c r="J24" s="45"/>
    </row>
    <row r="25" spans="1:12" ht="12.75" customHeight="1" x14ac:dyDescent="0.25">
      <c r="A25" s="19">
        <v>2011</v>
      </c>
      <c r="B25" s="266">
        <v>27846</v>
      </c>
      <c r="C25" s="240">
        <v>5.8</v>
      </c>
      <c r="D25" s="267"/>
      <c r="E25" s="266">
        <v>40511</v>
      </c>
      <c r="F25" s="240">
        <v>12.8</v>
      </c>
      <c r="G25" s="114"/>
      <c r="H25" s="266">
        <f>22+7822</f>
        <v>7844</v>
      </c>
      <c r="I25" s="240">
        <f>+H25/39046*100</f>
        <v>20.089125646673157</v>
      </c>
      <c r="J25" s="45"/>
      <c r="K25" s="45"/>
      <c r="L25" s="45"/>
    </row>
    <row r="26" spans="1:12" ht="12.75" customHeight="1" x14ac:dyDescent="0.25">
      <c r="A26" s="19">
        <v>2012</v>
      </c>
      <c r="B26" s="266">
        <v>26366</v>
      </c>
      <c r="C26" s="240">
        <v>5.6</v>
      </c>
      <c r="D26" s="267"/>
      <c r="E26" s="266">
        <v>37826</v>
      </c>
      <c r="F26" s="240">
        <v>11.9</v>
      </c>
      <c r="G26" s="114"/>
      <c r="H26" s="266">
        <v>8438</v>
      </c>
      <c r="I26" s="240">
        <v>20.6</v>
      </c>
    </row>
    <row r="27" spans="1:12" ht="12.75" customHeight="1" x14ac:dyDescent="0.25">
      <c r="A27" s="19">
        <v>2013</v>
      </c>
      <c r="B27" s="266">
        <v>23195</v>
      </c>
      <c r="C27" s="240">
        <v>5.0999999999999996</v>
      </c>
      <c r="D27" s="267"/>
      <c r="E27" s="266">
        <f>25399+5932</f>
        <v>31331</v>
      </c>
      <c r="F27" s="240">
        <v>9.8000000000000007</v>
      </c>
      <c r="G27" s="114"/>
      <c r="H27" s="266">
        <f>6794+20</f>
        <v>6814</v>
      </c>
      <c r="I27" s="240">
        <v>15.4</v>
      </c>
    </row>
    <row r="28" spans="1:12" x14ac:dyDescent="0.25">
      <c r="A28" s="19">
        <v>2014</v>
      </c>
      <c r="B28" s="266">
        <v>19024</v>
      </c>
      <c r="C28" s="240">
        <v>4.3</v>
      </c>
      <c r="D28" s="267"/>
      <c r="E28" s="266">
        <v>31179</v>
      </c>
      <c r="F28" s="240">
        <v>9.6999999999999993</v>
      </c>
      <c r="G28" s="114"/>
      <c r="H28" s="266">
        <v>7015</v>
      </c>
      <c r="I28" s="240">
        <v>14.7</v>
      </c>
      <c r="J28" s="45"/>
    </row>
    <row r="29" spans="1:12" x14ac:dyDescent="0.25">
      <c r="A29" s="19">
        <v>2015</v>
      </c>
      <c r="B29" s="266">
        <v>13658</v>
      </c>
      <c r="C29" s="240">
        <v>3.1</v>
      </c>
      <c r="D29" s="267"/>
      <c r="E29" s="266">
        <v>31448</v>
      </c>
      <c r="F29" s="240">
        <v>9.6999999999999993</v>
      </c>
      <c r="G29" s="114"/>
      <c r="H29" s="266">
        <v>7262</v>
      </c>
      <c r="I29" s="240">
        <v>14.9</v>
      </c>
      <c r="J29" s="45"/>
    </row>
    <row r="30" spans="1:12" ht="13.5" thickBot="1" x14ac:dyDescent="0.3">
      <c r="A30" s="3">
        <v>2016</v>
      </c>
      <c r="B30" s="33">
        <v>14169</v>
      </c>
      <c r="C30" s="13">
        <v>3.1853620373367866</v>
      </c>
      <c r="D30" s="268"/>
      <c r="E30" s="33">
        <v>29565</v>
      </c>
      <c r="F30" s="13">
        <v>9.19278258517277</v>
      </c>
      <c r="G30" s="61"/>
      <c r="H30" s="33">
        <v>6650</v>
      </c>
      <c r="I30" s="13">
        <v>13.792960404870055</v>
      </c>
      <c r="L30" s="27"/>
    </row>
    <row r="31" spans="1:12" x14ac:dyDescent="0.25">
      <c r="A31" s="305" t="s">
        <v>116</v>
      </c>
      <c r="B31" s="305"/>
      <c r="C31" s="305"/>
      <c r="D31" s="305"/>
      <c r="E31" s="305"/>
      <c r="F31" s="305"/>
      <c r="G31" s="305"/>
      <c r="H31" s="305"/>
      <c r="I31" s="305"/>
    </row>
  </sheetData>
  <mergeCells count="10">
    <mergeCell ref="A31:I31"/>
    <mergeCell ref="A1:I1"/>
    <mergeCell ref="A2:I2"/>
    <mergeCell ref="A3:I3"/>
    <mergeCell ref="A4:I4"/>
    <mergeCell ref="A6:A8"/>
    <mergeCell ref="B6:C7"/>
    <mergeCell ref="E6:I6"/>
    <mergeCell ref="E7:F7"/>
    <mergeCell ref="H7:I7"/>
  </mergeCells>
  <hyperlinks>
    <hyperlink ref="L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5"/>
  <sheetViews>
    <sheetView zoomScaleNormal="100" zoomScaleSheetLayoutView="100" workbookViewId="0">
      <selection activeCell="Y1" sqref="Y1:AA1"/>
    </sheetView>
  </sheetViews>
  <sheetFormatPr baseColWidth="10" defaultRowHeight="12.75" x14ac:dyDescent="0.25"/>
  <cols>
    <col min="1" max="1" width="9.85546875" style="4" customWidth="1"/>
    <col min="2" max="22" width="6.42578125" style="62" bestFit="1" customWidth="1"/>
    <col min="23" max="23" width="6.7109375" style="62" customWidth="1"/>
    <col min="24" max="257" width="11.42578125" style="4"/>
    <col min="258" max="258" width="11.85546875" style="4" customWidth="1"/>
    <col min="259" max="279" width="6.28515625" style="4" customWidth="1"/>
    <col min="280" max="513" width="11.42578125" style="4"/>
    <col min="514" max="514" width="11.85546875" style="4" customWidth="1"/>
    <col min="515" max="535" width="6.28515625" style="4" customWidth="1"/>
    <col min="536" max="769" width="11.42578125" style="4"/>
    <col min="770" max="770" width="11.85546875" style="4" customWidth="1"/>
    <col min="771" max="791" width="6.28515625" style="4" customWidth="1"/>
    <col min="792" max="1025" width="11.42578125" style="4"/>
    <col min="1026" max="1026" width="11.85546875" style="4" customWidth="1"/>
    <col min="1027" max="1047" width="6.28515625" style="4" customWidth="1"/>
    <col min="1048" max="1281" width="11.42578125" style="4"/>
    <col min="1282" max="1282" width="11.85546875" style="4" customWidth="1"/>
    <col min="1283" max="1303" width="6.28515625" style="4" customWidth="1"/>
    <col min="1304" max="1537" width="11.42578125" style="4"/>
    <col min="1538" max="1538" width="11.85546875" style="4" customWidth="1"/>
    <col min="1539" max="1559" width="6.28515625" style="4" customWidth="1"/>
    <col min="1560" max="1793" width="11.42578125" style="4"/>
    <col min="1794" max="1794" width="11.85546875" style="4" customWidth="1"/>
    <col min="1795" max="1815" width="6.28515625" style="4" customWidth="1"/>
    <col min="1816" max="2049" width="11.42578125" style="4"/>
    <col min="2050" max="2050" width="11.85546875" style="4" customWidth="1"/>
    <col min="2051" max="2071" width="6.28515625" style="4" customWidth="1"/>
    <col min="2072" max="2305" width="11.42578125" style="4"/>
    <col min="2306" max="2306" width="11.85546875" style="4" customWidth="1"/>
    <col min="2307" max="2327" width="6.28515625" style="4" customWidth="1"/>
    <col min="2328" max="2561" width="11.42578125" style="4"/>
    <col min="2562" max="2562" width="11.85546875" style="4" customWidth="1"/>
    <col min="2563" max="2583" width="6.28515625" style="4" customWidth="1"/>
    <col min="2584" max="2817" width="11.42578125" style="4"/>
    <col min="2818" max="2818" width="11.85546875" style="4" customWidth="1"/>
    <col min="2819" max="2839" width="6.28515625" style="4" customWidth="1"/>
    <col min="2840" max="3073" width="11.42578125" style="4"/>
    <col min="3074" max="3074" width="11.85546875" style="4" customWidth="1"/>
    <col min="3075" max="3095" width="6.28515625" style="4" customWidth="1"/>
    <col min="3096" max="3329" width="11.42578125" style="4"/>
    <col min="3330" max="3330" width="11.85546875" style="4" customWidth="1"/>
    <col min="3331" max="3351" width="6.28515625" style="4" customWidth="1"/>
    <col min="3352" max="3585" width="11.42578125" style="4"/>
    <col min="3586" max="3586" width="11.85546875" style="4" customWidth="1"/>
    <col min="3587" max="3607" width="6.28515625" style="4" customWidth="1"/>
    <col min="3608" max="3841" width="11.42578125" style="4"/>
    <col min="3842" max="3842" width="11.85546875" style="4" customWidth="1"/>
    <col min="3843" max="3863" width="6.28515625" style="4" customWidth="1"/>
    <col min="3864" max="4097" width="11.42578125" style="4"/>
    <col min="4098" max="4098" width="11.85546875" style="4" customWidth="1"/>
    <col min="4099" max="4119" width="6.28515625" style="4" customWidth="1"/>
    <col min="4120" max="4353" width="11.42578125" style="4"/>
    <col min="4354" max="4354" width="11.85546875" style="4" customWidth="1"/>
    <col min="4355" max="4375" width="6.28515625" style="4" customWidth="1"/>
    <col min="4376" max="4609" width="11.42578125" style="4"/>
    <col min="4610" max="4610" width="11.85546875" style="4" customWidth="1"/>
    <col min="4611" max="4631" width="6.28515625" style="4" customWidth="1"/>
    <col min="4632" max="4865" width="11.42578125" style="4"/>
    <col min="4866" max="4866" width="11.85546875" style="4" customWidth="1"/>
    <col min="4867" max="4887" width="6.28515625" style="4" customWidth="1"/>
    <col min="4888" max="5121" width="11.42578125" style="4"/>
    <col min="5122" max="5122" width="11.85546875" style="4" customWidth="1"/>
    <col min="5123" max="5143" width="6.28515625" style="4" customWidth="1"/>
    <col min="5144" max="5377" width="11.42578125" style="4"/>
    <col min="5378" max="5378" width="11.85546875" style="4" customWidth="1"/>
    <col min="5379" max="5399" width="6.28515625" style="4" customWidth="1"/>
    <col min="5400" max="5633" width="11.42578125" style="4"/>
    <col min="5634" max="5634" width="11.85546875" style="4" customWidth="1"/>
    <col min="5635" max="5655" width="6.28515625" style="4" customWidth="1"/>
    <col min="5656" max="5889" width="11.42578125" style="4"/>
    <col min="5890" max="5890" width="11.85546875" style="4" customWidth="1"/>
    <col min="5891" max="5911" width="6.28515625" style="4" customWidth="1"/>
    <col min="5912" max="6145" width="11.42578125" style="4"/>
    <col min="6146" max="6146" width="11.85546875" style="4" customWidth="1"/>
    <col min="6147" max="6167" width="6.28515625" style="4" customWidth="1"/>
    <col min="6168" max="6401" width="11.42578125" style="4"/>
    <col min="6402" max="6402" width="11.85546875" style="4" customWidth="1"/>
    <col min="6403" max="6423" width="6.28515625" style="4" customWidth="1"/>
    <col min="6424" max="6657" width="11.42578125" style="4"/>
    <col min="6658" max="6658" width="11.85546875" style="4" customWidth="1"/>
    <col min="6659" max="6679" width="6.28515625" style="4" customWidth="1"/>
    <col min="6680" max="6913" width="11.42578125" style="4"/>
    <col min="6914" max="6914" width="11.85546875" style="4" customWidth="1"/>
    <col min="6915" max="6935" width="6.28515625" style="4" customWidth="1"/>
    <col min="6936" max="7169" width="11.42578125" style="4"/>
    <col min="7170" max="7170" width="11.85546875" style="4" customWidth="1"/>
    <col min="7171" max="7191" width="6.28515625" style="4" customWidth="1"/>
    <col min="7192" max="7425" width="11.42578125" style="4"/>
    <col min="7426" max="7426" width="11.85546875" style="4" customWidth="1"/>
    <col min="7427" max="7447" width="6.28515625" style="4" customWidth="1"/>
    <col min="7448" max="7681" width="11.42578125" style="4"/>
    <col min="7682" max="7682" width="11.85546875" style="4" customWidth="1"/>
    <col min="7683" max="7703" width="6.28515625" style="4" customWidth="1"/>
    <col min="7704" max="7937" width="11.42578125" style="4"/>
    <col min="7938" max="7938" width="11.85546875" style="4" customWidth="1"/>
    <col min="7939" max="7959" width="6.28515625" style="4" customWidth="1"/>
    <col min="7960" max="8193" width="11.42578125" style="4"/>
    <col min="8194" max="8194" width="11.85546875" style="4" customWidth="1"/>
    <col min="8195" max="8215" width="6.28515625" style="4" customWidth="1"/>
    <col min="8216" max="8449" width="11.42578125" style="4"/>
    <col min="8450" max="8450" width="11.85546875" style="4" customWidth="1"/>
    <col min="8451" max="8471" width="6.28515625" style="4" customWidth="1"/>
    <col min="8472" max="8705" width="11.42578125" style="4"/>
    <col min="8706" max="8706" width="11.85546875" style="4" customWidth="1"/>
    <col min="8707" max="8727" width="6.28515625" style="4" customWidth="1"/>
    <col min="8728" max="8961" width="11.42578125" style="4"/>
    <col min="8962" max="8962" width="11.85546875" style="4" customWidth="1"/>
    <col min="8963" max="8983" width="6.28515625" style="4" customWidth="1"/>
    <col min="8984" max="9217" width="11.42578125" style="4"/>
    <col min="9218" max="9218" width="11.85546875" style="4" customWidth="1"/>
    <col min="9219" max="9239" width="6.28515625" style="4" customWidth="1"/>
    <col min="9240" max="9473" width="11.42578125" style="4"/>
    <col min="9474" max="9474" width="11.85546875" style="4" customWidth="1"/>
    <col min="9475" max="9495" width="6.28515625" style="4" customWidth="1"/>
    <col min="9496" max="9729" width="11.42578125" style="4"/>
    <col min="9730" max="9730" width="11.85546875" style="4" customWidth="1"/>
    <col min="9731" max="9751" width="6.28515625" style="4" customWidth="1"/>
    <col min="9752" max="9985" width="11.42578125" style="4"/>
    <col min="9986" max="9986" width="11.85546875" style="4" customWidth="1"/>
    <col min="9987" max="10007" width="6.28515625" style="4" customWidth="1"/>
    <col min="10008" max="10241" width="11.42578125" style="4"/>
    <col min="10242" max="10242" width="11.85546875" style="4" customWidth="1"/>
    <col min="10243" max="10263" width="6.28515625" style="4" customWidth="1"/>
    <col min="10264" max="10497" width="11.42578125" style="4"/>
    <col min="10498" max="10498" width="11.85546875" style="4" customWidth="1"/>
    <col min="10499" max="10519" width="6.28515625" style="4" customWidth="1"/>
    <col min="10520" max="10753" width="11.42578125" style="4"/>
    <col min="10754" max="10754" width="11.85546875" style="4" customWidth="1"/>
    <col min="10755" max="10775" width="6.28515625" style="4" customWidth="1"/>
    <col min="10776" max="11009" width="11.42578125" style="4"/>
    <col min="11010" max="11010" width="11.85546875" style="4" customWidth="1"/>
    <col min="11011" max="11031" width="6.28515625" style="4" customWidth="1"/>
    <col min="11032" max="11265" width="11.42578125" style="4"/>
    <col min="11266" max="11266" width="11.85546875" style="4" customWidth="1"/>
    <col min="11267" max="11287" width="6.28515625" style="4" customWidth="1"/>
    <col min="11288" max="11521" width="11.42578125" style="4"/>
    <col min="11522" max="11522" width="11.85546875" style="4" customWidth="1"/>
    <col min="11523" max="11543" width="6.28515625" style="4" customWidth="1"/>
    <col min="11544" max="11777" width="11.42578125" style="4"/>
    <col min="11778" max="11778" width="11.85546875" style="4" customWidth="1"/>
    <col min="11779" max="11799" width="6.28515625" style="4" customWidth="1"/>
    <col min="11800" max="12033" width="11.42578125" style="4"/>
    <col min="12034" max="12034" width="11.85546875" style="4" customWidth="1"/>
    <col min="12035" max="12055" width="6.28515625" style="4" customWidth="1"/>
    <col min="12056" max="12289" width="11.42578125" style="4"/>
    <col min="12290" max="12290" width="11.85546875" style="4" customWidth="1"/>
    <col min="12291" max="12311" width="6.28515625" style="4" customWidth="1"/>
    <col min="12312" max="12545" width="11.42578125" style="4"/>
    <col min="12546" max="12546" width="11.85546875" style="4" customWidth="1"/>
    <col min="12547" max="12567" width="6.28515625" style="4" customWidth="1"/>
    <col min="12568" max="12801" width="11.42578125" style="4"/>
    <col min="12802" max="12802" width="11.85546875" style="4" customWidth="1"/>
    <col min="12803" max="12823" width="6.28515625" style="4" customWidth="1"/>
    <col min="12824" max="13057" width="11.42578125" style="4"/>
    <col min="13058" max="13058" width="11.85546875" style="4" customWidth="1"/>
    <col min="13059" max="13079" width="6.28515625" style="4" customWidth="1"/>
    <col min="13080" max="13313" width="11.42578125" style="4"/>
    <col min="13314" max="13314" width="11.85546875" style="4" customWidth="1"/>
    <col min="13315" max="13335" width="6.28515625" style="4" customWidth="1"/>
    <col min="13336" max="13569" width="11.42578125" style="4"/>
    <col min="13570" max="13570" width="11.85546875" style="4" customWidth="1"/>
    <col min="13571" max="13591" width="6.28515625" style="4" customWidth="1"/>
    <col min="13592" max="13825" width="11.42578125" style="4"/>
    <col min="13826" max="13826" width="11.85546875" style="4" customWidth="1"/>
    <col min="13827" max="13847" width="6.28515625" style="4" customWidth="1"/>
    <col min="13848" max="14081" width="11.42578125" style="4"/>
    <col min="14082" max="14082" width="11.85546875" style="4" customWidth="1"/>
    <col min="14083" max="14103" width="6.28515625" style="4" customWidth="1"/>
    <col min="14104" max="14337" width="11.42578125" style="4"/>
    <col min="14338" max="14338" width="11.85546875" style="4" customWidth="1"/>
    <col min="14339" max="14359" width="6.28515625" style="4" customWidth="1"/>
    <col min="14360" max="14593" width="11.42578125" style="4"/>
    <col min="14594" max="14594" width="11.85546875" style="4" customWidth="1"/>
    <col min="14595" max="14615" width="6.28515625" style="4" customWidth="1"/>
    <col min="14616" max="14849" width="11.42578125" style="4"/>
    <col min="14850" max="14850" width="11.85546875" style="4" customWidth="1"/>
    <col min="14851" max="14871" width="6.28515625" style="4" customWidth="1"/>
    <col min="14872" max="15105" width="11.42578125" style="4"/>
    <col min="15106" max="15106" width="11.85546875" style="4" customWidth="1"/>
    <col min="15107" max="15127" width="6.28515625" style="4" customWidth="1"/>
    <col min="15128" max="15361" width="11.42578125" style="4"/>
    <col min="15362" max="15362" width="11.85546875" style="4" customWidth="1"/>
    <col min="15363" max="15383" width="6.28515625" style="4" customWidth="1"/>
    <col min="15384" max="15617" width="11.42578125" style="4"/>
    <col min="15618" max="15618" width="11.85546875" style="4" customWidth="1"/>
    <col min="15619" max="15639" width="6.28515625" style="4" customWidth="1"/>
    <col min="15640" max="15873" width="11.42578125" style="4"/>
    <col min="15874" max="15874" width="11.85546875" style="4" customWidth="1"/>
    <col min="15875" max="15895" width="6.28515625" style="4" customWidth="1"/>
    <col min="15896" max="16129" width="11.42578125" style="4"/>
    <col min="16130" max="16130" width="11.85546875" style="4" customWidth="1"/>
    <col min="16131" max="16151" width="6.28515625" style="4" customWidth="1"/>
    <col min="16152" max="16384" width="11.42578125" style="4"/>
  </cols>
  <sheetData>
    <row r="1" spans="1:26" s="37" customFormat="1" ht="14.25" customHeight="1" thickBot="1" x14ac:dyDescent="0.3">
      <c r="A1" s="306" t="s">
        <v>118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Z1" s="258" t="s">
        <v>232</v>
      </c>
    </row>
    <row r="2" spans="1:26" s="37" customFormat="1" ht="15" x14ac:dyDescent="0.25">
      <c r="A2" s="306" t="s">
        <v>9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</row>
    <row r="3" spans="1:26" s="37" customFormat="1" ht="15" x14ac:dyDescent="0.25">
      <c r="A3" s="306" t="s">
        <v>132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</row>
    <row r="4" spans="1:26" s="37" customFormat="1" ht="15" x14ac:dyDescent="0.25">
      <c r="A4" s="306" t="s">
        <v>141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</row>
    <row r="5" spans="1:26" s="37" customFormat="1" ht="15" x14ac:dyDescent="0.25">
      <c r="A5" s="306" t="s">
        <v>120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</row>
    <row r="6" spans="1:26" ht="15" customHeight="1" thickBot="1" x14ac:dyDescent="0.3">
      <c r="A6" s="54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</row>
    <row r="7" spans="1:26" ht="25.5" customHeight="1" thickBot="1" x14ac:dyDescent="0.3">
      <c r="A7" s="272" t="s">
        <v>117</v>
      </c>
      <c r="B7" s="235">
        <v>1995</v>
      </c>
      <c r="C7" s="235">
        <v>1996</v>
      </c>
      <c r="D7" s="235">
        <v>1997</v>
      </c>
      <c r="E7" s="235">
        <v>1998</v>
      </c>
      <c r="F7" s="235">
        <v>1999</v>
      </c>
      <c r="G7" s="235">
        <v>2000</v>
      </c>
      <c r="H7" s="235">
        <v>2001</v>
      </c>
      <c r="I7" s="235">
        <v>2002</v>
      </c>
      <c r="J7" s="235">
        <v>2003</v>
      </c>
      <c r="K7" s="235">
        <v>2004</v>
      </c>
      <c r="L7" s="235">
        <v>2005</v>
      </c>
      <c r="M7" s="235">
        <v>2006</v>
      </c>
      <c r="N7" s="235">
        <v>2007</v>
      </c>
      <c r="O7" s="235">
        <v>2008</v>
      </c>
      <c r="P7" s="235">
        <v>2009</v>
      </c>
      <c r="Q7" s="235">
        <v>2010</v>
      </c>
      <c r="R7" s="235">
        <v>2011</v>
      </c>
      <c r="S7" s="235">
        <v>2012</v>
      </c>
      <c r="T7" s="235">
        <v>2013</v>
      </c>
      <c r="U7" s="235">
        <v>2014</v>
      </c>
      <c r="V7" s="235">
        <v>2015</v>
      </c>
      <c r="W7" s="235">
        <v>2016</v>
      </c>
    </row>
    <row r="8" spans="1:26" ht="9.75" customHeight="1" x14ac:dyDescent="0.25"/>
    <row r="9" spans="1:26" ht="13.5" x14ac:dyDescent="0.25">
      <c r="A9" s="313" t="s">
        <v>6</v>
      </c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</row>
    <row r="10" spans="1:26" s="8" customFormat="1" ht="15" customHeight="1" x14ac:dyDescent="0.25">
      <c r="A10" s="234" t="s">
        <v>11</v>
      </c>
      <c r="B10" s="79">
        <v>47404</v>
      </c>
      <c r="C10" s="79">
        <v>59138</v>
      </c>
      <c r="D10" s="79">
        <v>53228</v>
      </c>
      <c r="E10" s="79">
        <v>53042</v>
      </c>
      <c r="F10" s="79">
        <v>50642</v>
      </c>
      <c r="G10" s="79">
        <v>44419</v>
      </c>
      <c r="H10" s="79">
        <f t="shared" ref="H10:S10" si="0">+H12+H17</f>
        <v>45330</v>
      </c>
      <c r="I10" s="79">
        <f t="shared" si="0"/>
        <v>40705</v>
      </c>
      <c r="J10" s="79">
        <f t="shared" si="0"/>
        <v>39957</v>
      </c>
      <c r="K10" s="79">
        <f t="shared" si="0"/>
        <v>38657</v>
      </c>
      <c r="L10" s="79">
        <f t="shared" si="0"/>
        <v>38972</v>
      </c>
      <c r="M10" s="79">
        <f t="shared" si="0"/>
        <v>39814</v>
      </c>
      <c r="N10" s="79">
        <f t="shared" si="0"/>
        <v>40810</v>
      </c>
      <c r="O10" s="79">
        <f t="shared" si="0"/>
        <v>37570</v>
      </c>
      <c r="P10" s="79">
        <f t="shared" si="0"/>
        <v>26996</v>
      </c>
      <c r="Q10" s="79">
        <f t="shared" si="0"/>
        <v>29550</v>
      </c>
      <c r="R10" s="79">
        <f t="shared" si="0"/>
        <v>27846</v>
      </c>
      <c r="S10" s="79">
        <f t="shared" si="0"/>
        <v>26366</v>
      </c>
      <c r="T10" s="79">
        <f>+T12+T17</f>
        <v>23195</v>
      </c>
      <c r="U10" s="79">
        <f>+U12+U17</f>
        <v>19024</v>
      </c>
      <c r="V10" s="79">
        <f>+V12+V17</f>
        <v>13658</v>
      </c>
      <c r="W10" s="79">
        <f>+W12+W17</f>
        <v>14169</v>
      </c>
    </row>
    <row r="11" spans="1:26" ht="15" customHeight="1" x14ac:dyDescent="0.25">
      <c r="A11" s="237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</row>
    <row r="12" spans="1:26" ht="15" customHeight="1" x14ac:dyDescent="0.25">
      <c r="A12" s="237" t="s">
        <v>12</v>
      </c>
      <c r="B12" s="73">
        <v>35622</v>
      </c>
      <c r="C12" s="73">
        <v>41561</v>
      </c>
      <c r="D12" s="73">
        <v>37043</v>
      </c>
      <c r="E12" s="73">
        <v>35867</v>
      </c>
      <c r="F12" s="73">
        <v>34069</v>
      </c>
      <c r="G12" s="73">
        <v>30279</v>
      </c>
      <c r="H12" s="73">
        <f t="shared" ref="H12:T12" si="1">+H13+H14+H15</f>
        <v>30126</v>
      </c>
      <c r="I12" s="73">
        <f t="shared" si="1"/>
        <v>27263</v>
      </c>
      <c r="J12" s="73">
        <f t="shared" si="1"/>
        <v>26589</v>
      </c>
      <c r="K12" s="73">
        <f t="shared" si="1"/>
        <v>26223</v>
      </c>
      <c r="L12" s="73">
        <f t="shared" si="1"/>
        <v>25873</v>
      </c>
      <c r="M12" s="73">
        <f t="shared" si="1"/>
        <v>26247</v>
      </c>
      <c r="N12" s="73">
        <f t="shared" si="1"/>
        <v>27061</v>
      </c>
      <c r="O12" s="73">
        <f t="shared" si="1"/>
        <v>25544</v>
      </c>
      <c r="P12" s="73">
        <f t="shared" si="1"/>
        <v>18148</v>
      </c>
      <c r="Q12" s="73">
        <f t="shared" si="1"/>
        <v>19801</v>
      </c>
      <c r="R12" s="73">
        <f t="shared" si="1"/>
        <v>18635</v>
      </c>
      <c r="S12" s="73">
        <f t="shared" si="1"/>
        <v>17262</v>
      </c>
      <c r="T12" s="73">
        <f t="shared" si="1"/>
        <v>15490</v>
      </c>
      <c r="U12" s="73">
        <f>+U13+U14+U15</f>
        <v>12190</v>
      </c>
      <c r="V12" s="73">
        <f>+V13+V14+V15</f>
        <v>8096</v>
      </c>
      <c r="W12" s="73">
        <f>+W13+W14+W15</f>
        <v>8636</v>
      </c>
    </row>
    <row r="13" spans="1:26" ht="15" customHeight="1" x14ac:dyDescent="0.25">
      <c r="A13" s="51" t="s">
        <v>13</v>
      </c>
      <c r="B13" s="23">
        <v>18551</v>
      </c>
      <c r="C13" s="23">
        <v>19938</v>
      </c>
      <c r="D13" s="23">
        <v>18377</v>
      </c>
      <c r="E13" s="23">
        <v>17509</v>
      </c>
      <c r="F13" s="23">
        <v>16546</v>
      </c>
      <c r="G13" s="23">
        <v>15627</v>
      </c>
      <c r="H13" s="23">
        <v>15220</v>
      </c>
      <c r="I13" s="23">
        <v>13867</v>
      </c>
      <c r="J13" s="23">
        <v>13718</v>
      </c>
      <c r="K13" s="23">
        <v>13438</v>
      </c>
      <c r="L13" s="23">
        <v>12968</v>
      </c>
      <c r="M13" s="23">
        <v>12650</v>
      </c>
      <c r="N13" s="23">
        <v>13679</v>
      </c>
      <c r="O13" s="23">
        <v>13032</v>
      </c>
      <c r="P13" s="23">
        <v>9361</v>
      </c>
      <c r="Q13" s="23">
        <v>9556</v>
      </c>
      <c r="R13" s="23">
        <v>9440</v>
      </c>
      <c r="S13" s="23">
        <v>9034</v>
      </c>
      <c r="T13" s="23">
        <v>8400</v>
      </c>
      <c r="U13" s="23">
        <v>6292</v>
      </c>
      <c r="V13" s="23">
        <v>2674</v>
      </c>
      <c r="W13" s="23">
        <v>919</v>
      </c>
    </row>
    <row r="14" spans="1:26" ht="15" customHeight="1" x14ac:dyDescent="0.25">
      <c r="A14" s="51" t="s">
        <v>14</v>
      </c>
      <c r="B14" s="23">
        <v>9541</v>
      </c>
      <c r="C14" s="23">
        <v>11718</v>
      </c>
      <c r="D14" s="23">
        <v>10368</v>
      </c>
      <c r="E14" s="23">
        <v>10129</v>
      </c>
      <c r="F14" s="23">
        <v>9672</v>
      </c>
      <c r="G14" s="23">
        <v>8235</v>
      </c>
      <c r="H14" s="23">
        <v>8301</v>
      </c>
      <c r="I14" s="23">
        <v>7283</v>
      </c>
      <c r="J14" s="23">
        <v>7094</v>
      </c>
      <c r="K14" s="23">
        <v>7190</v>
      </c>
      <c r="L14" s="23">
        <v>6857</v>
      </c>
      <c r="M14" s="23">
        <v>7350</v>
      </c>
      <c r="N14" s="23">
        <v>7106</v>
      </c>
      <c r="O14" s="23">
        <v>6702</v>
      </c>
      <c r="P14" s="23">
        <v>4852</v>
      </c>
      <c r="Q14" s="23">
        <v>5799</v>
      </c>
      <c r="R14" s="23">
        <v>5066</v>
      </c>
      <c r="S14" s="23">
        <v>4469</v>
      </c>
      <c r="T14" s="23">
        <v>3972</v>
      </c>
      <c r="U14" s="23">
        <v>3391</v>
      </c>
      <c r="V14" s="23">
        <v>3170</v>
      </c>
      <c r="W14" s="23">
        <v>5150</v>
      </c>
    </row>
    <row r="15" spans="1:26" ht="15" customHeight="1" x14ac:dyDescent="0.25">
      <c r="A15" s="51" t="s">
        <v>15</v>
      </c>
      <c r="B15" s="23">
        <v>7530</v>
      </c>
      <c r="C15" s="23">
        <v>9905</v>
      </c>
      <c r="D15" s="23">
        <v>8298</v>
      </c>
      <c r="E15" s="23">
        <v>8229</v>
      </c>
      <c r="F15" s="23">
        <v>7851</v>
      </c>
      <c r="G15" s="23">
        <v>6417</v>
      </c>
      <c r="H15" s="23">
        <v>6605</v>
      </c>
      <c r="I15" s="23">
        <v>6113</v>
      </c>
      <c r="J15" s="23">
        <v>5777</v>
      </c>
      <c r="K15" s="23">
        <v>5595</v>
      </c>
      <c r="L15" s="23">
        <v>6048</v>
      </c>
      <c r="M15" s="23">
        <v>6247</v>
      </c>
      <c r="N15" s="23">
        <v>6276</v>
      </c>
      <c r="O15" s="23">
        <v>5810</v>
      </c>
      <c r="P15" s="23">
        <v>3935</v>
      </c>
      <c r="Q15" s="23">
        <v>4446</v>
      </c>
      <c r="R15" s="23">
        <v>4129</v>
      </c>
      <c r="S15" s="23">
        <v>3759</v>
      </c>
      <c r="T15" s="23">
        <v>3118</v>
      </c>
      <c r="U15" s="23">
        <v>2507</v>
      </c>
      <c r="V15" s="23">
        <v>2252</v>
      </c>
      <c r="W15" s="23">
        <v>2567</v>
      </c>
    </row>
    <row r="16" spans="1:26" ht="15" customHeight="1" x14ac:dyDescent="0.25">
      <c r="A16" s="237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15" customHeight="1" x14ac:dyDescent="0.25">
      <c r="A17" s="237" t="s">
        <v>16</v>
      </c>
      <c r="B17" s="73">
        <v>11782</v>
      </c>
      <c r="C17" s="73">
        <v>17577</v>
      </c>
      <c r="D17" s="73">
        <v>16185</v>
      </c>
      <c r="E17" s="73">
        <v>17175</v>
      </c>
      <c r="F17" s="73">
        <v>16573</v>
      </c>
      <c r="G17" s="73">
        <v>14140</v>
      </c>
      <c r="H17" s="73">
        <f t="shared" ref="H17:T17" si="2">+H18+H19+H20</f>
        <v>15204</v>
      </c>
      <c r="I17" s="73">
        <f t="shared" si="2"/>
        <v>13442</v>
      </c>
      <c r="J17" s="73">
        <f t="shared" si="2"/>
        <v>13368</v>
      </c>
      <c r="K17" s="73">
        <f t="shared" si="2"/>
        <v>12434</v>
      </c>
      <c r="L17" s="73">
        <f t="shared" si="2"/>
        <v>13099</v>
      </c>
      <c r="M17" s="73">
        <f t="shared" si="2"/>
        <v>13567</v>
      </c>
      <c r="N17" s="73">
        <f t="shared" si="2"/>
        <v>13749</v>
      </c>
      <c r="O17" s="73">
        <f t="shared" si="2"/>
        <v>12026</v>
      </c>
      <c r="P17" s="73">
        <f t="shared" si="2"/>
        <v>8848</v>
      </c>
      <c r="Q17" s="73">
        <f t="shared" si="2"/>
        <v>9749</v>
      </c>
      <c r="R17" s="73">
        <f t="shared" si="2"/>
        <v>9211</v>
      </c>
      <c r="S17" s="73">
        <f t="shared" si="2"/>
        <v>9104</v>
      </c>
      <c r="T17" s="73">
        <f t="shared" si="2"/>
        <v>7705</v>
      </c>
      <c r="U17" s="73">
        <f>+U18+U19+U20</f>
        <v>6834</v>
      </c>
      <c r="V17" s="73">
        <f>+V18+V19+V20</f>
        <v>5562</v>
      </c>
      <c r="W17" s="73">
        <f>+W18+W19+W20</f>
        <v>5533</v>
      </c>
    </row>
    <row r="18" spans="1:23" ht="15" customHeight="1" x14ac:dyDescent="0.25">
      <c r="A18" s="51" t="s">
        <v>17</v>
      </c>
      <c r="B18" s="23">
        <v>6833</v>
      </c>
      <c r="C18" s="23">
        <v>10219</v>
      </c>
      <c r="D18" s="23">
        <v>9302</v>
      </c>
      <c r="E18" s="23">
        <v>9817</v>
      </c>
      <c r="F18" s="23">
        <v>9056</v>
      </c>
      <c r="G18" s="23">
        <v>7931</v>
      </c>
      <c r="H18" s="23">
        <v>8444</v>
      </c>
      <c r="I18" s="23">
        <v>7437</v>
      </c>
      <c r="J18" s="23">
        <v>7307</v>
      </c>
      <c r="K18" s="23">
        <v>7105</v>
      </c>
      <c r="L18" s="23">
        <v>7513</v>
      </c>
      <c r="M18" s="23">
        <v>7807</v>
      </c>
      <c r="N18" s="23">
        <v>8210</v>
      </c>
      <c r="O18" s="23">
        <v>7366</v>
      </c>
      <c r="P18" s="23">
        <v>5439</v>
      </c>
      <c r="Q18" s="23">
        <v>5846</v>
      </c>
      <c r="R18" s="23">
        <v>5441</v>
      </c>
      <c r="S18" s="23">
        <v>5085</v>
      </c>
      <c r="T18" s="23">
        <v>4498</v>
      </c>
      <c r="U18" s="23">
        <v>3550</v>
      </c>
      <c r="V18" s="23">
        <v>3021</v>
      </c>
      <c r="W18" s="23">
        <v>2927</v>
      </c>
    </row>
    <row r="19" spans="1:23" ht="15" customHeight="1" x14ac:dyDescent="0.25">
      <c r="A19" s="51" t="s">
        <v>18</v>
      </c>
      <c r="B19" s="23">
        <v>4530</v>
      </c>
      <c r="C19" s="23">
        <v>6699</v>
      </c>
      <c r="D19" s="23">
        <v>6282</v>
      </c>
      <c r="E19" s="23">
        <v>6711</v>
      </c>
      <c r="F19" s="23">
        <v>6756</v>
      </c>
      <c r="G19" s="23">
        <v>5545</v>
      </c>
      <c r="H19" s="23">
        <v>6250</v>
      </c>
      <c r="I19" s="23">
        <v>5509</v>
      </c>
      <c r="J19" s="23">
        <v>5402</v>
      </c>
      <c r="K19" s="23">
        <v>4953</v>
      </c>
      <c r="L19" s="23">
        <v>5083</v>
      </c>
      <c r="M19" s="23">
        <v>5242</v>
      </c>
      <c r="N19" s="23">
        <v>4971</v>
      </c>
      <c r="O19" s="23">
        <v>3750</v>
      </c>
      <c r="P19" s="23">
        <v>2731</v>
      </c>
      <c r="Q19" s="23">
        <v>3098</v>
      </c>
      <c r="R19" s="23">
        <v>2956</v>
      </c>
      <c r="S19" s="23">
        <v>2962</v>
      </c>
      <c r="T19" s="23">
        <v>2388</v>
      </c>
      <c r="U19" s="23">
        <v>2275</v>
      </c>
      <c r="V19" s="23">
        <v>1802</v>
      </c>
      <c r="W19" s="23">
        <v>1922</v>
      </c>
    </row>
    <row r="20" spans="1:23" ht="15" customHeight="1" x14ac:dyDescent="0.25">
      <c r="A20" s="51" t="s">
        <v>19</v>
      </c>
      <c r="B20" s="23">
        <v>419</v>
      </c>
      <c r="C20" s="23">
        <v>659</v>
      </c>
      <c r="D20" s="23">
        <v>601</v>
      </c>
      <c r="E20" s="23">
        <v>647</v>
      </c>
      <c r="F20" s="23">
        <v>761</v>
      </c>
      <c r="G20" s="23">
        <v>664</v>
      </c>
      <c r="H20" s="23">
        <v>510</v>
      </c>
      <c r="I20" s="23">
        <v>496</v>
      </c>
      <c r="J20" s="23">
        <v>659</v>
      </c>
      <c r="K20" s="23">
        <v>376</v>
      </c>
      <c r="L20" s="23">
        <v>503</v>
      </c>
      <c r="M20" s="23">
        <v>518</v>
      </c>
      <c r="N20" s="23">
        <v>568</v>
      </c>
      <c r="O20" s="23">
        <v>910</v>
      </c>
      <c r="P20" s="23">
        <v>678</v>
      </c>
      <c r="Q20" s="23">
        <v>805</v>
      </c>
      <c r="R20" s="23">
        <v>814</v>
      </c>
      <c r="S20" s="23">
        <v>1057</v>
      </c>
      <c r="T20" s="23">
        <v>819</v>
      </c>
      <c r="U20" s="23">
        <v>1009</v>
      </c>
      <c r="V20" s="23">
        <v>739</v>
      </c>
      <c r="W20" s="23">
        <v>684</v>
      </c>
    </row>
    <row r="21" spans="1:23" ht="15" customHeight="1" x14ac:dyDescent="0.25">
      <c r="B21" s="63"/>
      <c r="C21" s="63"/>
    </row>
    <row r="22" spans="1:23" ht="13.5" x14ac:dyDescent="0.25">
      <c r="A22" s="313" t="s">
        <v>7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</row>
    <row r="23" spans="1:23" s="26" customFormat="1" ht="15" customHeight="1" x14ac:dyDescent="0.25">
      <c r="A23" s="234" t="s">
        <v>11</v>
      </c>
      <c r="B23" s="75">
        <v>9.3492190905200214</v>
      </c>
      <c r="C23" s="75">
        <v>11.403327786379949</v>
      </c>
      <c r="D23" s="75">
        <v>10.13339730007063</v>
      </c>
      <c r="E23" s="75">
        <v>10.014783710352562</v>
      </c>
      <c r="F23" s="75">
        <v>9.4647859947631758</v>
      </c>
      <c r="G23" s="75">
        <v>8.2410630134546459</v>
      </c>
      <c r="H23" s="75">
        <v>8.4</v>
      </c>
      <c r="I23" s="75">
        <v>7.6</v>
      </c>
      <c r="J23" s="75">
        <v>7.5</v>
      </c>
      <c r="K23" s="75">
        <v>7.4</v>
      </c>
      <c r="L23" s="75">
        <v>7.5</v>
      </c>
      <c r="M23" s="75">
        <v>7.6</v>
      </c>
      <c r="N23" s="75">
        <v>7.9</v>
      </c>
      <c r="O23" s="75">
        <v>7.4</v>
      </c>
      <c r="P23" s="75">
        <v>5.3</v>
      </c>
      <c r="Q23" s="75">
        <v>6</v>
      </c>
      <c r="R23" s="75">
        <v>5.8</v>
      </c>
      <c r="S23" s="75">
        <v>5.6</v>
      </c>
      <c r="T23" s="75">
        <v>5.0999999999999996</v>
      </c>
      <c r="U23" s="75">
        <v>4.3</v>
      </c>
      <c r="V23" s="75">
        <v>3.1</v>
      </c>
      <c r="W23" s="75">
        <v>3.1853620373367866</v>
      </c>
    </row>
    <row r="24" spans="1:23" ht="15" customHeight="1" x14ac:dyDescent="0.25">
      <c r="A24" s="237"/>
      <c r="B24" s="65"/>
      <c r="C24" s="65"/>
    </row>
    <row r="25" spans="1:23" ht="15" customHeight="1" x14ac:dyDescent="0.25">
      <c r="A25" s="237" t="s">
        <v>12</v>
      </c>
      <c r="B25" s="74">
        <v>12.571376139018486</v>
      </c>
      <c r="C25" s="74">
        <v>14.458464225207079</v>
      </c>
      <c r="D25" s="74">
        <v>12.805063536178979</v>
      </c>
      <c r="E25" s="74">
        <v>12.383645453541044</v>
      </c>
      <c r="F25" s="74">
        <v>11.808070760389986</v>
      </c>
      <c r="G25" s="74">
        <v>10.645688670123935</v>
      </c>
      <c r="H25" s="74">
        <v>10.7</v>
      </c>
      <c r="I25" s="74">
        <v>9.8000000000000007</v>
      </c>
      <c r="J25" s="74">
        <v>9.6175014779151073</v>
      </c>
      <c r="K25" s="74">
        <v>9.6102973275661636</v>
      </c>
      <c r="L25" s="74">
        <v>9.4855108056930373</v>
      </c>
      <c r="M25" s="74">
        <v>9.5740874961459621</v>
      </c>
      <c r="N25" s="74">
        <v>10.098377480440917</v>
      </c>
      <c r="O25" s="74">
        <v>9.6859452348401529</v>
      </c>
      <c r="P25" s="74">
        <v>7.1320584396369693</v>
      </c>
      <c r="Q25" s="74">
        <v>8.0736062908040687</v>
      </c>
      <c r="R25" s="74">
        <v>7.7451644831201403</v>
      </c>
      <c r="S25" s="74">
        <v>7.3</v>
      </c>
      <c r="T25" s="74">
        <v>6.8</v>
      </c>
      <c r="U25" s="74">
        <v>5.4</v>
      </c>
      <c r="V25" s="74">
        <v>3.5</v>
      </c>
      <c r="W25" s="74">
        <v>3.8</v>
      </c>
    </row>
    <row r="26" spans="1:23" ht="15" customHeight="1" x14ac:dyDescent="0.25">
      <c r="A26" s="51" t="s">
        <v>13</v>
      </c>
      <c r="B26" s="65">
        <v>17.815573140749848</v>
      </c>
      <c r="C26" s="65">
        <v>18.554571173317449</v>
      </c>
      <c r="D26" s="65">
        <v>17.449721784378145</v>
      </c>
      <c r="E26" s="65">
        <v>17.00034954171198</v>
      </c>
      <c r="F26" s="65">
        <v>16.012619639798316</v>
      </c>
      <c r="G26" s="65">
        <v>15.461102371553235</v>
      </c>
      <c r="H26" s="65">
        <v>15.5</v>
      </c>
      <c r="I26" s="65">
        <v>14</v>
      </c>
      <c r="J26" s="65">
        <v>14</v>
      </c>
      <c r="K26" s="65">
        <v>13.9</v>
      </c>
      <c r="L26" s="65">
        <v>13.5</v>
      </c>
      <c r="M26" s="65">
        <v>12.8</v>
      </c>
      <c r="N26" s="65">
        <v>14.5</v>
      </c>
      <c r="O26" s="65">
        <v>14.7</v>
      </c>
      <c r="P26" s="65">
        <v>10.8</v>
      </c>
      <c r="Q26" s="65">
        <v>11.2</v>
      </c>
      <c r="R26" s="65">
        <v>11.3</v>
      </c>
      <c r="S26" s="65">
        <v>11</v>
      </c>
      <c r="T26" s="65">
        <v>10.5</v>
      </c>
      <c r="U26" s="65">
        <v>7.9</v>
      </c>
      <c r="V26" s="65">
        <v>3.5</v>
      </c>
      <c r="W26" s="65">
        <v>1.2328785500596988</v>
      </c>
    </row>
    <row r="27" spans="1:23" ht="15" customHeight="1" x14ac:dyDescent="0.25">
      <c r="A27" s="51" t="s">
        <v>14</v>
      </c>
      <c r="B27" s="65">
        <v>10.436218853230075</v>
      </c>
      <c r="C27" s="65">
        <v>12.665506544601648</v>
      </c>
      <c r="D27" s="65">
        <v>10.841105859718098</v>
      </c>
      <c r="E27" s="65">
        <v>10.706169603314695</v>
      </c>
      <c r="F27" s="65">
        <v>10.358565737051793</v>
      </c>
      <c r="G27" s="65">
        <v>8.8526493447856982</v>
      </c>
      <c r="H27" s="65">
        <v>9</v>
      </c>
      <c r="I27" s="65">
        <v>8.1999999999999993</v>
      </c>
      <c r="J27" s="65">
        <v>7.8</v>
      </c>
      <c r="K27" s="65">
        <v>8.1</v>
      </c>
      <c r="L27" s="65">
        <v>7.7</v>
      </c>
      <c r="M27" s="65">
        <v>8.3000000000000007</v>
      </c>
      <c r="N27" s="65">
        <v>8</v>
      </c>
      <c r="O27" s="65">
        <v>7.7</v>
      </c>
      <c r="P27" s="65">
        <v>5.9</v>
      </c>
      <c r="Q27" s="65">
        <v>7.2</v>
      </c>
      <c r="R27" s="65">
        <v>6.4</v>
      </c>
      <c r="S27" s="65">
        <v>5.8</v>
      </c>
      <c r="T27" s="65">
        <v>5.3</v>
      </c>
      <c r="U27" s="65">
        <v>4.5</v>
      </c>
      <c r="V27" s="65">
        <v>4</v>
      </c>
      <c r="W27" s="65">
        <v>6.3594378997801986</v>
      </c>
    </row>
    <row r="28" spans="1:23" ht="15" customHeight="1" x14ac:dyDescent="0.25">
      <c r="A28" s="51" t="s">
        <v>15</v>
      </c>
      <c r="B28" s="65">
        <v>8.5755284256559765</v>
      </c>
      <c r="C28" s="65">
        <v>11.323105766153002</v>
      </c>
      <c r="D28" s="65">
        <v>9.3938913668576074</v>
      </c>
      <c r="E28" s="65">
        <v>8.9415523030283275</v>
      </c>
      <c r="F28" s="65">
        <v>8.5504247440644736</v>
      </c>
      <c r="G28" s="65">
        <v>7.104030820666674</v>
      </c>
      <c r="H28" s="65">
        <v>7.3</v>
      </c>
      <c r="I28" s="65">
        <v>6.8</v>
      </c>
      <c r="J28" s="65">
        <v>6.6</v>
      </c>
      <c r="K28" s="65">
        <v>6.4</v>
      </c>
      <c r="L28" s="65">
        <v>6.9</v>
      </c>
      <c r="M28" s="65">
        <v>7.2</v>
      </c>
      <c r="N28" s="65">
        <v>7.4</v>
      </c>
      <c r="O28" s="65">
        <v>6.6</v>
      </c>
      <c r="P28" s="65">
        <v>4.5999999999999996</v>
      </c>
      <c r="Q28" s="65">
        <v>5.6</v>
      </c>
      <c r="R28" s="65">
        <v>5.3</v>
      </c>
      <c r="S28" s="65">
        <v>4.9000000000000004</v>
      </c>
      <c r="T28" s="65">
        <v>4.2</v>
      </c>
      <c r="U28" s="65">
        <v>3.4</v>
      </c>
      <c r="V28" s="65">
        <v>3.1</v>
      </c>
      <c r="W28" s="65">
        <v>3.4362283144142212</v>
      </c>
    </row>
    <row r="29" spans="1:23" ht="15" customHeight="1" x14ac:dyDescent="0.25">
      <c r="A29" s="237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</row>
    <row r="30" spans="1:23" ht="15" customHeight="1" x14ac:dyDescent="0.25">
      <c r="A30" s="237" t="s">
        <v>16</v>
      </c>
      <c r="B30" s="74">
        <v>5.2673697575543521</v>
      </c>
      <c r="C30" s="74">
        <v>7.6040873537758706</v>
      </c>
      <c r="D30" s="74">
        <v>6.8583705172698721</v>
      </c>
      <c r="E30" s="74">
        <v>7.1561009145642798</v>
      </c>
      <c r="F30" s="74">
        <v>6.7223993445123185</v>
      </c>
      <c r="G30" s="74">
        <v>5.5544425720133086</v>
      </c>
      <c r="H30" s="74">
        <v>5.9</v>
      </c>
      <c r="I30" s="74">
        <v>5.2</v>
      </c>
      <c r="J30" s="74">
        <v>5.1472021894017272</v>
      </c>
      <c r="K30" s="74">
        <v>5.0290626515876697</v>
      </c>
      <c r="L30" s="74">
        <v>5.1529188442463623</v>
      </c>
      <c r="M30" s="74">
        <v>5.4868414927572537</v>
      </c>
      <c r="N30" s="74">
        <v>5.5001481237853183</v>
      </c>
      <c r="O30" s="74">
        <v>4.9284078478613056</v>
      </c>
      <c r="P30" s="74">
        <v>3.5784941051667194</v>
      </c>
      <c r="Q30" s="74">
        <v>3.8964778619357467</v>
      </c>
      <c r="R30" s="74">
        <v>3.7823505177881049</v>
      </c>
      <c r="S30" s="74">
        <v>3.9</v>
      </c>
      <c r="T30" s="74">
        <v>3.4</v>
      </c>
      <c r="U30" s="74">
        <v>3.1</v>
      </c>
      <c r="V30" s="74">
        <v>2.6</v>
      </c>
      <c r="W30" s="74">
        <v>2.6</v>
      </c>
    </row>
    <row r="31" spans="1:23" ht="15" customHeight="1" x14ac:dyDescent="0.25">
      <c r="A31" s="51" t="s">
        <v>17</v>
      </c>
      <c r="B31" s="65">
        <v>8.0015457398473</v>
      </c>
      <c r="C31" s="65">
        <v>11.837273685551784</v>
      </c>
      <c r="D31" s="65">
        <v>10.748414083172527</v>
      </c>
      <c r="E31" s="65">
        <v>11.045353795609762</v>
      </c>
      <c r="F31" s="65">
        <v>9.8499021100717865</v>
      </c>
      <c r="G31" s="65">
        <v>8.6051255343619122</v>
      </c>
      <c r="H31" s="65">
        <v>9.1999999999999993</v>
      </c>
      <c r="I31" s="65">
        <v>8.1999999999999993</v>
      </c>
      <c r="J31" s="65">
        <v>8.1</v>
      </c>
      <c r="K31" s="65">
        <v>8.1999999999999993</v>
      </c>
      <c r="L31" s="65">
        <v>8.5</v>
      </c>
      <c r="M31" s="65">
        <v>8.8000000000000007</v>
      </c>
      <c r="N31" s="65">
        <v>9.4</v>
      </c>
      <c r="O31" s="65">
        <v>8.5</v>
      </c>
      <c r="P31" s="65">
        <v>6.1</v>
      </c>
      <c r="Q31" s="65">
        <v>6.8</v>
      </c>
      <c r="R31" s="65">
        <v>6.8</v>
      </c>
      <c r="S31" s="65">
        <v>6.5</v>
      </c>
      <c r="T31" s="65">
        <v>5.8</v>
      </c>
      <c r="U31" s="65">
        <v>4.8</v>
      </c>
      <c r="V31" s="65">
        <v>4.0999999999999996</v>
      </c>
      <c r="W31" s="65">
        <v>3.9899127589967285</v>
      </c>
    </row>
    <row r="32" spans="1:23" ht="15" customHeight="1" x14ac:dyDescent="0.25">
      <c r="A32" s="51" t="s">
        <v>18</v>
      </c>
      <c r="B32" s="65">
        <v>5.9941249636118243</v>
      </c>
      <c r="C32" s="65">
        <v>8.4913552704963742</v>
      </c>
      <c r="D32" s="65">
        <v>7.8543654117852997</v>
      </c>
      <c r="E32" s="65">
        <v>8.3278525780232044</v>
      </c>
      <c r="F32" s="65">
        <v>8.1005251672621768</v>
      </c>
      <c r="G32" s="65">
        <v>6.3863358901711464</v>
      </c>
      <c r="H32" s="65">
        <v>7.1</v>
      </c>
      <c r="I32" s="65">
        <v>6.3</v>
      </c>
      <c r="J32" s="65">
        <v>6.2</v>
      </c>
      <c r="K32" s="65">
        <v>5.8</v>
      </c>
      <c r="L32" s="65">
        <v>6.2</v>
      </c>
      <c r="M32" s="65">
        <v>6.2</v>
      </c>
      <c r="N32" s="65">
        <v>6.1</v>
      </c>
      <c r="O32" s="65">
        <v>4.5999999999999996</v>
      </c>
      <c r="P32" s="65">
        <v>3.3</v>
      </c>
      <c r="Q32" s="65">
        <v>3.7</v>
      </c>
      <c r="R32" s="65">
        <v>3.6</v>
      </c>
      <c r="S32" s="65">
        <v>3.9</v>
      </c>
      <c r="T32" s="65">
        <v>3.2</v>
      </c>
      <c r="U32" s="65">
        <v>3.1</v>
      </c>
      <c r="V32" s="65">
        <v>2.5</v>
      </c>
      <c r="W32" s="65">
        <v>2.6926309890725695</v>
      </c>
    </row>
    <row r="33" spans="1:23" ht="15" customHeight="1" thickBot="1" x14ac:dyDescent="0.3">
      <c r="A33" s="78" t="s">
        <v>19</v>
      </c>
      <c r="B33" s="68">
        <v>0.66816565405284734</v>
      </c>
      <c r="C33" s="68">
        <v>0.99952981146956654</v>
      </c>
      <c r="D33" s="68">
        <v>0.86518390556395308</v>
      </c>
      <c r="E33" s="68">
        <v>0.91719709105342984</v>
      </c>
      <c r="F33" s="68">
        <v>1.0689403303741993</v>
      </c>
      <c r="G33" s="68">
        <v>0.87855092022916426</v>
      </c>
      <c r="H33" s="68">
        <v>0.7</v>
      </c>
      <c r="I33" s="68">
        <v>0.6</v>
      </c>
      <c r="J33" s="68">
        <v>0.8</v>
      </c>
      <c r="K33" s="68">
        <v>0.5</v>
      </c>
      <c r="L33" s="68">
        <v>0.6</v>
      </c>
      <c r="M33" s="68">
        <v>0.7</v>
      </c>
      <c r="N33" s="68">
        <v>0.7</v>
      </c>
      <c r="O33" s="68">
        <v>1.2</v>
      </c>
      <c r="P33" s="68">
        <v>0.9</v>
      </c>
      <c r="Q33" s="68">
        <v>1</v>
      </c>
      <c r="R33" s="68">
        <v>1</v>
      </c>
      <c r="S33" s="68">
        <v>1.4</v>
      </c>
      <c r="T33" s="68">
        <v>1.1000000000000001</v>
      </c>
      <c r="U33" s="68">
        <v>1.4</v>
      </c>
      <c r="V33" s="68">
        <v>1</v>
      </c>
      <c r="W33" s="68">
        <v>0.97925525061203444</v>
      </c>
    </row>
    <row r="34" spans="1:23" x14ac:dyDescent="0.25">
      <c r="A34" s="314" t="s">
        <v>116</v>
      </c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4"/>
      <c r="W34" s="314"/>
    </row>
    <row r="35" spans="1:23" ht="13.5" x14ac:dyDescent="0.25">
      <c r="A35" s="26"/>
    </row>
  </sheetData>
  <mergeCells count="8">
    <mergeCell ref="A9:W9"/>
    <mergeCell ref="A22:W22"/>
    <mergeCell ref="A34:W34"/>
    <mergeCell ref="A1:W1"/>
    <mergeCell ref="A2:W2"/>
    <mergeCell ref="A3:W3"/>
    <mergeCell ref="A4:W4"/>
    <mergeCell ref="A5:W5"/>
  </mergeCells>
  <hyperlinks>
    <hyperlink ref="Z1" r:id="rId1" location="INDICE!A1"/>
  </hyperlinks>
  <printOptions horizontalCentered="1"/>
  <pageMargins left="0.7" right="0.7" top="0.75" bottom="0.75" header="0.3" footer="0.3"/>
  <pageSetup scale="80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zoomScaleSheetLayoutView="100" workbookViewId="0">
      <selection activeCell="Q25" sqref="Q25"/>
    </sheetView>
  </sheetViews>
  <sheetFormatPr baseColWidth="10" defaultRowHeight="12.75" x14ac:dyDescent="0.25"/>
  <cols>
    <col min="1" max="1" width="13.85546875" style="4" customWidth="1"/>
    <col min="2" max="9" width="6.7109375" style="62" customWidth="1"/>
    <col min="10" max="10" width="1.42578125" style="62" customWidth="1"/>
    <col min="11" max="18" width="6.7109375" style="62" customWidth="1"/>
    <col min="19" max="257" width="11.42578125" style="4"/>
    <col min="258" max="258" width="15.7109375" style="4" customWidth="1"/>
    <col min="259" max="265" width="8.7109375" style="4" customWidth="1"/>
    <col min="266" max="266" width="1.42578125" style="4" customWidth="1"/>
    <col min="267" max="273" width="8.7109375" style="4" customWidth="1"/>
    <col min="274" max="513" width="11.42578125" style="4"/>
    <col min="514" max="514" width="15.7109375" style="4" customWidth="1"/>
    <col min="515" max="521" width="8.7109375" style="4" customWidth="1"/>
    <col min="522" max="522" width="1.42578125" style="4" customWidth="1"/>
    <col min="523" max="529" width="8.7109375" style="4" customWidth="1"/>
    <col min="530" max="769" width="11.42578125" style="4"/>
    <col min="770" max="770" width="15.7109375" style="4" customWidth="1"/>
    <col min="771" max="777" width="8.7109375" style="4" customWidth="1"/>
    <col min="778" max="778" width="1.42578125" style="4" customWidth="1"/>
    <col min="779" max="785" width="8.7109375" style="4" customWidth="1"/>
    <col min="786" max="1025" width="11.42578125" style="4"/>
    <col min="1026" max="1026" width="15.7109375" style="4" customWidth="1"/>
    <col min="1027" max="1033" width="8.7109375" style="4" customWidth="1"/>
    <col min="1034" max="1034" width="1.42578125" style="4" customWidth="1"/>
    <col min="1035" max="1041" width="8.7109375" style="4" customWidth="1"/>
    <col min="1042" max="1281" width="11.42578125" style="4"/>
    <col min="1282" max="1282" width="15.7109375" style="4" customWidth="1"/>
    <col min="1283" max="1289" width="8.7109375" style="4" customWidth="1"/>
    <col min="1290" max="1290" width="1.42578125" style="4" customWidth="1"/>
    <col min="1291" max="1297" width="8.7109375" style="4" customWidth="1"/>
    <col min="1298" max="1537" width="11.42578125" style="4"/>
    <col min="1538" max="1538" width="15.7109375" style="4" customWidth="1"/>
    <col min="1539" max="1545" width="8.7109375" style="4" customWidth="1"/>
    <col min="1546" max="1546" width="1.42578125" style="4" customWidth="1"/>
    <col min="1547" max="1553" width="8.7109375" style="4" customWidth="1"/>
    <col min="1554" max="1793" width="11.42578125" style="4"/>
    <col min="1794" max="1794" width="15.7109375" style="4" customWidth="1"/>
    <col min="1795" max="1801" width="8.7109375" style="4" customWidth="1"/>
    <col min="1802" max="1802" width="1.42578125" style="4" customWidth="1"/>
    <col min="1803" max="1809" width="8.7109375" style="4" customWidth="1"/>
    <col min="1810" max="2049" width="11.42578125" style="4"/>
    <col min="2050" max="2050" width="15.7109375" style="4" customWidth="1"/>
    <col min="2051" max="2057" width="8.7109375" style="4" customWidth="1"/>
    <col min="2058" max="2058" width="1.42578125" style="4" customWidth="1"/>
    <col min="2059" max="2065" width="8.7109375" style="4" customWidth="1"/>
    <col min="2066" max="2305" width="11.42578125" style="4"/>
    <col min="2306" max="2306" width="15.7109375" style="4" customWidth="1"/>
    <col min="2307" max="2313" width="8.7109375" style="4" customWidth="1"/>
    <col min="2314" max="2314" width="1.42578125" style="4" customWidth="1"/>
    <col min="2315" max="2321" width="8.7109375" style="4" customWidth="1"/>
    <col min="2322" max="2561" width="11.42578125" style="4"/>
    <col min="2562" max="2562" width="15.7109375" style="4" customWidth="1"/>
    <col min="2563" max="2569" width="8.7109375" style="4" customWidth="1"/>
    <col min="2570" max="2570" width="1.42578125" style="4" customWidth="1"/>
    <col min="2571" max="2577" width="8.7109375" style="4" customWidth="1"/>
    <col min="2578" max="2817" width="11.42578125" style="4"/>
    <col min="2818" max="2818" width="15.7109375" style="4" customWidth="1"/>
    <col min="2819" max="2825" width="8.7109375" style="4" customWidth="1"/>
    <col min="2826" max="2826" width="1.42578125" style="4" customWidth="1"/>
    <col min="2827" max="2833" width="8.7109375" style="4" customWidth="1"/>
    <col min="2834" max="3073" width="11.42578125" style="4"/>
    <col min="3074" max="3074" width="15.7109375" style="4" customWidth="1"/>
    <col min="3075" max="3081" width="8.7109375" style="4" customWidth="1"/>
    <col min="3082" max="3082" width="1.42578125" style="4" customWidth="1"/>
    <col min="3083" max="3089" width="8.7109375" style="4" customWidth="1"/>
    <col min="3090" max="3329" width="11.42578125" style="4"/>
    <col min="3330" max="3330" width="15.7109375" style="4" customWidth="1"/>
    <col min="3331" max="3337" width="8.7109375" style="4" customWidth="1"/>
    <col min="3338" max="3338" width="1.42578125" style="4" customWidth="1"/>
    <col min="3339" max="3345" width="8.7109375" style="4" customWidth="1"/>
    <col min="3346" max="3585" width="11.42578125" style="4"/>
    <col min="3586" max="3586" width="15.7109375" style="4" customWidth="1"/>
    <col min="3587" max="3593" width="8.7109375" style="4" customWidth="1"/>
    <col min="3594" max="3594" width="1.42578125" style="4" customWidth="1"/>
    <col min="3595" max="3601" width="8.7109375" style="4" customWidth="1"/>
    <col min="3602" max="3841" width="11.42578125" style="4"/>
    <col min="3842" max="3842" width="15.7109375" style="4" customWidth="1"/>
    <col min="3843" max="3849" width="8.7109375" style="4" customWidth="1"/>
    <col min="3850" max="3850" width="1.42578125" style="4" customWidth="1"/>
    <col min="3851" max="3857" width="8.7109375" style="4" customWidth="1"/>
    <col min="3858" max="4097" width="11.42578125" style="4"/>
    <col min="4098" max="4098" width="15.7109375" style="4" customWidth="1"/>
    <col min="4099" max="4105" width="8.7109375" style="4" customWidth="1"/>
    <col min="4106" max="4106" width="1.42578125" style="4" customWidth="1"/>
    <col min="4107" max="4113" width="8.7109375" style="4" customWidth="1"/>
    <col min="4114" max="4353" width="11.42578125" style="4"/>
    <col min="4354" max="4354" width="15.7109375" style="4" customWidth="1"/>
    <col min="4355" max="4361" width="8.7109375" style="4" customWidth="1"/>
    <col min="4362" max="4362" width="1.42578125" style="4" customWidth="1"/>
    <col min="4363" max="4369" width="8.7109375" style="4" customWidth="1"/>
    <col min="4370" max="4609" width="11.42578125" style="4"/>
    <col min="4610" max="4610" width="15.7109375" style="4" customWidth="1"/>
    <col min="4611" max="4617" width="8.7109375" style="4" customWidth="1"/>
    <col min="4618" max="4618" width="1.42578125" style="4" customWidth="1"/>
    <col min="4619" max="4625" width="8.7109375" style="4" customWidth="1"/>
    <col min="4626" max="4865" width="11.42578125" style="4"/>
    <col min="4866" max="4866" width="15.7109375" style="4" customWidth="1"/>
    <col min="4867" max="4873" width="8.7109375" style="4" customWidth="1"/>
    <col min="4874" max="4874" width="1.42578125" style="4" customWidth="1"/>
    <col min="4875" max="4881" width="8.7109375" style="4" customWidth="1"/>
    <col min="4882" max="5121" width="11.42578125" style="4"/>
    <col min="5122" max="5122" width="15.7109375" style="4" customWidth="1"/>
    <col min="5123" max="5129" width="8.7109375" style="4" customWidth="1"/>
    <col min="5130" max="5130" width="1.42578125" style="4" customWidth="1"/>
    <col min="5131" max="5137" width="8.7109375" style="4" customWidth="1"/>
    <col min="5138" max="5377" width="11.42578125" style="4"/>
    <col min="5378" max="5378" width="15.7109375" style="4" customWidth="1"/>
    <col min="5379" max="5385" width="8.7109375" style="4" customWidth="1"/>
    <col min="5386" max="5386" width="1.42578125" style="4" customWidth="1"/>
    <col min="5387" max="5393" width="8.7109375" style="4" customWidth="1"/>
    <col min="5394" max="5633" width="11.42578125" style="4"/>
    <col min="5634" max="5634" width="15.7109375" style="4" customWidth="1"/>
    <col min="5635" max="5641" width="8.7109375" style="4" customWidth="1"/>
    <col min="5642" max="5642" width="1.42578125" style="4" customWidth="1"/>
    <col min="5643" max="5649" width="8.7109375" style="4" customWidth="1"/>
    <col min="5650" max="5889" width="11.42578125" style="4"/>
    <col min="5890" max="5890" width="15.7109375" style="4" customWidth="1"/>
    <col min="5891" max="5897" width="8.7109375" style="4" customWidth="1"/>
    <col min="5898" max="5898" width="1.42578125" style="4" customWidth="1"/>
    <col min="5899" max="5905" width="8.7109375" style="4" customWidth="1"/>
    <col min="5906" max="6145" width="11.42578125" style="4"/>
    <col min="6146" max="6146" width="15.7109375" style="4" customWidth="1"/>
    <col min="6147" max="6153" width="8.7109375" style="4" customWidth="1"/>
    <col min="6154" max="6154" width="1.42578125" style="4" customWidth="1"/>
    <col min="6155" max="6161" width="8.7109375" style="4" customWidth="1"/>
    <col min="6162" max="6401" width="11.42578125" style="4"/>
    <col min="6402" max="6402" width="15.7109375" style="4" customWidth="1"/>
    <col min="6403" max="6409" width="8.7109375" style="4" customWidth="1"/>
    <col min="6410" max="6410" width="1.42578125" style="4" customWidth="1"/>
    <col min="6411" max="6417" width="8.7109375" style="4" customWidth="1"/>
    <col min="6418" max="6657" width="11.42578125" style="4"/>
    <col min="6658" max="6658" width="15.7109375" style="4" customWidth="1"/>
    <col min="6659" max="6665" width="8.7109375" style="4" customWidth="1"/>
    <col min="6666" max="6666" width="1.42578125" style="4" customWidth="1"/>
    <col min="6667" max="6673" width="8.7109375" style="4" customWidth="1"/>
    <col min="6674" max="6913" width="11.42578125" style="4"/>
    <col min="6914" max="6914" width="15.7109375" style="4" customWidth="1"/>
    <col min="6915" max="6921" width="8.7109375" style="4" customWidth="1"/>
    <col min="6922" max="6922" width="1.42578125" style="4" customWidth="1"/>
    <col min="6923" max="6929" width="8.7109375" style="4" customWidth="1"/>
    <col min="6930" max="7169" width="11.42578125" style="4"/>
    <col min="7170" max="7170" width="15.7109375" style="4" customWidth="1"/>
    <col min="7171" max="7177" width="8.7109375" style="4" customWidth="1"/>
    <col min="7178" max="7178" width="1.42578125" style="4" customWidth="1"/>
    <col min="7179" max="7185" width="8.7109375" style="4" customWidth="1"/>
    <col min="7186" max="7425" width="11.42578125" style="4"/>
    <col min="7426" max="7426" width="15.7109375" style="4" customWidth="1"/>
    <col min="7427" max="7433" width="8.7109375" style="4" customWidth="1"/>
    <col min="7434" max="7434" width="1.42578125" style="4" customWidth="1"/>
    <col min="7435" max="7441" width="8.7109375" style="4" customWidth="1"/>
    <col min="7442" max="7681" width="11.42578125" style="4"/>
    <col min="7682" max="7682" width="15.7109375" style="4" customWidth="1"/>
    <col min="7683" max="7689" width="8.7109375" style="4" customWidth="1"/>
    <col min="7690" max="7690" width="1.42578125" style="4" customWidth="1"/>
    <col min="7691" max="7697" width="8.7109375" style="4" customWidth="1"/>
    <col min="7698" max="7937" width="11.42578125" style="4"/>
    <col min="7938" max="7938" width="15.7109375" style="4" customWidth="1"/>
    <col min="7939" max="7945" width="8.7109375" style="4" customWidth="1"/>
    <col min="7946" max="7946" width="1.42578125" style="4" customWidth="1"/>
    <col min="7947" max="7953" width="8.7109375" style="4" customWidth="1"/>
    <col min="7954" max="8193" width="11.42578125" style="4"/>
    <col min="8194" max="8194" width="15.7109375" style="4" customWidth="1"/>
    <col min="8195" max="8201" width="8.7109375" style="4" customWidth="1"/>
    <col min="8202" max="8202" width="1.42578125" style="4" customWidth="1"/>
    <col min="8203" max="8209" width="8.7109375" style="4" customWidth="1"/>
    <col min="8210" max="8449" width="11.42578125" style="4"/>
    <col min="8450" max="8450" width="15.7109375" style="4" customWidth="1"/>
    <col min="8451" max="8457" width="8.7109375" style="4" customWidth="1"/>
    <col min="8458" max="8458" width="1.42578125" style="4" customWidth="1"/>
    <col min="8459" max="8465" width="8.7109375" style="4" customWidth="1"/>
    <col min="8466" max="8705" width="11.42578125" style="4"/>
    <col min="8706" max="8706" width="15.7109375" style="4" customWidth="1"/>
    <col min="8707" max="8713" width="8.7109375" style="4" customWidth="1"/>
    <col min="8714" max="8714" width="1.42578125" style="4" customWidth="1"/>
    <col min="8715" max="8721" width="8.7109375" style="4" customWidth="1"/>
    <col min="8722" max="8961" width="11.42578125" style="4"/>
    <col min="8962" max="8962" width="15.7109375" style="4" customWidth="1"/>
    <col min="8963" max="8969" width="8.7109375" style="4" customWidth="1"/>
    <col min="8970" max="8970" width="1.42578125" style="4" customWidth="1"/>
    <col min="8971" max="8977" width="8.7109375" style="4" customWidth="1"/>
    <col min="8978" max="9217" width="11.42578125" style="4"/>
    <col min="9218" max="9218" width="15.7109375" style="4" customWidth="1"/>
    <col min="9219" max="9225" width="8.7109375" style="4" customWidth="1"/>
    <col min="9226" max="9226" width="1.42578125" style="4" customWidth="1"/>
    <col min="9227" max="9233" width="8.7109375" style="4" customWidth="1"/>
    <col min="9234" max="9473" width="11.42578125" style="4"/>
    <col min="9474" max="9474" width="15.7109375" style="4" customWidth="1"/>
    <col min="9475" max="9481" width="8.7109375" style="4" customWidth="1"/>
    <col min="9482" max="9482" width="1.42578125" style="4" customWidth="1"/>
    <col min="9483" max="9489" width="8.7109375" style="4" customWidth="1"/>
    <col min="9490" max="9729" width="11.42578125" style="4"/>
    <col min="9730" max="9730" width="15.7109375" style="4" customWidth="1"/>
    <col min="9731" max="9737" width="8.7109375" style="4" customWidth="1"/>
    <col min="9738" max="9738" width="1.42578125" style="4" customWidth="1"/>
    <col min="9739" max="9745" width="8.7109375" style="4" customWidth="1"/>
    <col min="9746" max="9985" width="11.42578125" style="4"/>
    <col min="9986" max="9986" width="15.7109375" style="4" customWidth="1"/>
    <col min="9987" max="9993" width="8.7109375" style="4" customWidth="1"/>
    <col min="9994" max="9994" width="1.42578125" style="4" customWidth="1"/>
    <col min="9995" max="10001" width="8.7109375" style="4" customWidth="1"/>
    <col min="10002" max="10241" width="11.42578125" style="4"/>
    <col min="10242" max="10242" width="15.7109375" style="4" customWidth="1"/>
    <col min="10243" max="10249" width="8.7109375" style="4" customWidth="1"/>
    <col min="10250" max="10250" width="1.42578125" style="4" customWidth="1"/>
    <col min="10251" max="10257" width="8.7109375" style="4" customWidth="1"/>
    <col min="10258" max="10497" width="11.42578125" style="4"/>
    <col min="10498" max="10498" width="15.7109375" style="4" customWidth="1"/>
    <col min="10499" max="10505" width="8.7109375" style="4" customWidth="1"/>
    <col min="10506" max="10506" width="1.42578125" style="4" customWidth="1"/>
    <col min="10507" max="10513" width="8.7109375" style="4" customWidth="1"/>
    <col min="10514" max="10753" width="11.42578125" style="4"/>
    <col min="10754" max="10754" width="15.7109375" style="4" customWidth="1"/>
    <col min="10755" max="10761" width="8.7109375" style="4" customWidth="1"/>
    <col min="10762" max="10762" width="1.42578125" style="4" customWidth="1"/>
    <col min="10763" max="10769" width="8.7109375" style="4" customWidth="1"/>
    <col min="10770" max="11009" width="11.42578125" style="4"/>
    <col min="11010" max="11010" width="15.7109375" style="4" customWidth="1"/>
    <col min="11011" max="11017" width="8.7109375" style="4" customWidth="1"/>
    <col min="11018" max="11018" width="1.42578125" style="4" customWidth="1"/>
    <col min="11019" max="11025" width="8.7109375" style="4" customWidth="1"/>
    <col min="11026" max="11265" width="11.42578125" style="4"/>
    <col min="11266" max="11266" width="15.7109375" style="4" customWidth="1"/>
    <col min="11267" max="11273" width="8.7109375" style="4" customWidth="1"/>
    <col min="11274" max="11274" width="1.42578125" style="4" customWidth="1"/>
    <col min="11275" max="11281" width="8.7109375" style="4" customWidth="1"/>
    <col min="11282" max="11521" width="11.42578125" style="4"/>
    <col min="11522" max="11522" width="15.7109375" style="4" customWidth="1"/>
    <col min="11523" max="11529" width="8.7109375" style="4" customWidth="1"/>
    <col min="11530" max="11530" width="1.42578125" style="4" customWidth="1"/>
    <col min="11531" max="11537" width="8.7109375" style="4" customWidth="1"/>
    <col min="11538" max="11777" width="11.42578125" style="4"/>
    <col min="11778" max="11778" width="15.7109375" style="4" customWidth="1"/>
    <col min="11779" max="11785" width="8.7109375" style="4" customWidth="1"/>
    <col min="11786" max="11786" width="1.42578125" style="4" customWidth="1"/>
    <col min="11787" max="11793" width="8.7109375" style="4" customWidth="1"/>
    <col min="11794" max="12033" width="11.42578125" style="4"/>
    <col min="12034" max="12034" width="15.7109375" style="4" customWidth="1"/>
    <col min="12035" max="12041" width="8.7109375" style="4" customWidth="1"/>
    <col min="12042" max="12042" width="1.42578125" style="4" customWidth="1"/>
    <col min="12043" max="12049" width="8.7109375" style="4" customWidth="1"/>
    <col min="12050" max="12289" width="11.42578125" style="4"/>
    <col min="12290" max="12290" width="15.7109375" style="4" customWidth="1"/>
    <col min="12291" max="12297" width="8.7109375" style="4" customWidth="1"/>
    <col min="12298" max="12298" width="1.42578125" style="4" customWidth="1"/>
    <col min="12299" max="12305" width="8.7109375" style="4" customWidth="1"/>
    <col min="12306" max="12545" width="11.42578125" style="4"/>
    <col min="12546" max="12546" width="15.7109375" style="4" customWidth="1"/>
    <col min="12547" max="12553" width="8.7109375" style="4" customWidth="1"/>
    <col min="12554" max="12554" width="1.42578125" style="4" customWidth="1"/>
    <col min="12555" max="12561" width="8.7109375" style="4" customWidth="1"/>
    <col min="12562" max="12801" width="11.42578125" style="4"/>
    <col min="12802" max="12802" width="15.7109375" style="4" customWidth="1"/>
    <col min="12803" max="12809" width="8.7109375" style="4" customWidth="1"/>
    <col min="12810" max="12810" width="1.42578125" style="4" customWidth="1"/>
    <col min="12811" max="12817" width="8.7109375" style="4" customWidth="1"/>
    <col min="12818" max="13057" width="11.42578125" style="4"/>
    <col min="13058" max="13058" width="15.7109375" style="4" customWidth="1"/>
    <col min="13059" max="13065" width="8.7109375" style="4" customWidth="1"/>
    <col min="13066" max="13066" width="1.42578125" style="4" customWidth="1"/>
    <col min="13067" max="13073" width="8.7109375" style="4" customWidth="1"/>
    <col min="13074" max="13313" width="11.42578125" style="4"/>
    <col min="13314" max="13314" width="15.7109375" style="4" customWidth="1"/>
    <col min="13315" max="13321" width="8.7109375" style="4" customWidth="1"/>
    <col min="13322" max="13322" width="1.42578125" style="4" customWidth="1"/>
    <col min="13323" max="13329" width="8.7109375" style="4" customWidth="1"/>
    <col min="13330" max="13569" width="11.42578125" style="4"/>
    <col min="13570" max="13570" width="15.7109375" style="4" customWidth="1"/>
    <col min="13571" max="13577" width="8.7109375" style="4" customWidth="1"/>
    <col min="13578" max="13578" width="1.42578125" style="4" customWidth="1"/>
    <col min="13579" max="13585" width="8.7109375" style="4" customWidth="1"/>
    <col min="13586" max="13825" width="11.42578125" style="4"/>
    <col min="13826" max="13826" width="15.7109375" style="4" customWidth="1"/>
    <col min="13827" max="13833" width="8.7109375" style="4" customWidth="1"/>
    <col min="13834" max="13834" width="1.42578125" style="4" customWidth="1"/>
    <col min="13835" max="13841" width="8.7109375" style="4" customWidth="1"/>
    <col min="13842" max="14081" width="11.42578125" style="4"/>
    <col min="14082" max="14082" width="15.7109375" style="4" customWidth="1"/>
    <col min="14083" max="14089" width="8.7109375" style="4" customWidth="1"/>
    <col min="14090" max="14090" width="1.42578125" style="4" customWidth="1"/>
    <col min="14091" max="14097" width="8.7109375" style="4" customWidth="1"/>
    <col min="14098" max="14337" width="11.42578125" style="4"/>
    <col min="14338" max="14338" width="15.7109375" style="4" customWidth="1"/>
    <col min="14339" max="14345" width="8.7109375" style="4" customWidth="1"/>
    <col min="14346" max="14346" width="1.42578125" style="4" customWidth="1"/>
    <col min="14347" max="14353" width="8.7109375" style="4" customWidth="1"/>
    <col min="14354" max="14593" width="11.42578125" style="4"/>
    <col min="14594" max="14594" width="15.7109375" style="4" customWidth="1"/>
    <col min="14595" max="14601" width="8.7109375" style="4" customWidth="1"/>
    <col min="14602" max="14602" width="1.42578125" style="4" customWidth="1"/>
    <col min="14603" max="14609" width="8.7109375" style="4" customWidth="1"/>
    <col min="14610" max="14849" width="11.42578125" style="4"/>
    <col min="14850" max="14850" width="15.7109375" style="4" customWidth="1"/>
    <col min="14851" max="14857" width="8.7109375" style="4" customWidth="1"/>
    <col min="14858" max="14858" width="1.42578125" style="4" customWidth="1"/>
    <col min="14859" max="14865" width="8.7109375" style="4" customWidth="1"/>
    <col min="14866" max="15105" width="11.42578125" style="4"/>
    <col min="15106" max="15106" width="15.7109375" style="4" customWidth="1"/>
    <col min="15107" max="15113" width="8.7109375" style="4" customWidth="1"/>
    <col min="15114" max="15114" width="1.42578125" style="4" customWidth="1"/>
    <col min="15115" max="15121" width="8.7109375" style="4" customWidth="1"/>
    <col min="15122" max="15361" width="11.42578125" style="4"/>
    <col min="15362" max="15362" width="15.7109375" style="4" customWidth="1"/>
    <col min="15363" max="15369" width="8.7109375" style="4" customWidth="1"/>
    <col min="15370" max="15370" width="1.42578125" style="4" customWidth="1"/>
    <col min="15371" max="15377" width="8.7109375" style="4" customWidth="1"/>
    <col min="15378" max="15617" width="11.42578125" style="4"/>
    <col min="15618" max="15618" width="15.7109375" style="4" customWidth="1"/>
    <col min="15619" max="15625" width="8.7109375" style="4" customWidth="1"/>
    <col min="15626" max="15626" width="1.42578125" style="4" customWidth="1"/>
    <col min="15627" max="15633" width="8.7109375" style="4" customWidth="1"/>
    <col min="15634" max="15873" width="11.42578125" style="4"/>
    <col min="15874" max="15874" width="15.7109375" style="4" customWidth="1"/>
    <col min="15875" max="15881" width="8.7109375" style="4" customWidth="1"/>
    <col min="15882" max="15882" width="1.42578125" style="4" customWidth="1"/>
    <col min="15883" max="15889" width="8.7109375" style="4" customWidth="1"/>
    <col min="15890" max="16129" width="11.42578125" style="4"/>
    <col min="16130" max="16130" width="15.7109375" style="4" customWidth="1"/>
    <col min="16131" max="16137" width="8.7109375" style="4" customWidth="1"/>
    <col min="16138" max="16138" width="1.42578125" style="4" customWidth="1"/>
    <col min="16139" max="16145" width="8.7109375" style="4" customWidth="1"/>
    <col min="16146" max="16384" width="11.42578125" style="4"/>
  </cols>
  <sheetData>
    <row r="1" spans="1:21" s="37" customFormat="1" ht="14.25" customHeight="1" thickBot="1" x14ac:dyDescent="0.3">
      <c r="A1" s="316" t="s">
        <v>177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U1" s="258" t="s">
        <v>232</v>
      </c>
    </row>
    <row r="2" spans="1:21" s="37" customFormat="1" ht="12.75" customHeight="1" x14ac:dyDescent="0.25">
      <c r="A2" s="316" t="s">
        <v>138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</row>
    <row r="3" spans="1:21" s="37" customFormat="1" ht="12.75" customHeight="1" x14ac:dyDescent="0.25">
      <c r="A3" s="316" t="s">
        <v>132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</row>
    <row r="4" spans="1:21" s="37" customFormat="1" ht="12.75" customHeight="1" x14ac:dyDescent="0.25">
      <c r="A4" s="316" t="s">
        <v>141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</row>
    <row r="5" spans="1:21" s="37" customFormat="1" ht="13.5" customHeight="1" x14ac:dyDescent="0.25">
      <c r="A5" s="316" t="s">
        <v>121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1:21" ht="13.5" customHeight="1" thickBot="1" x14ac:dyDescent="0.3">
      <c r="A6" s="5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</row>
    <row r="7" spans="1:21" ht="15" customHeight="1" x14ac:dyDescent="0.25">
      <c r="A7" s="307" t="s">
        <v>117</v>
      </c>
      <c r="B7" s="311" t="s">
        <v>6</v>
      </c>
      <c r="C7" s="311"/>
      <c r="D7" s="311"/>
      <c r="E7" s="311"/>
      <c r="F7" s="311"/>
      <c r="G7" s="311"/>
      <c r="H7" s="311"/>
      <c r="I7" s="311"/>
      <c r="K7" s="311" t="s">
        <v>7</v>
      </c>
      <c r="L7" s="311"/>
      <c r="M7" s="311"/>
      <c r="N7" s="311"/>
      <c r="O7" s="311"/>
      <c r="P7" s="311"/>
      <c r="Q7" s="311"/>
      <c r="R7" s="311"/>
    </row>
    <row r="8" spans="1:21" ht="15" customHeight="1" thickBot="1" x14ac:dyDescent="0.3">
      <c r="A8" s="309"/>
      <c r="B8" s="11">
        <v>2009</v>
      </c>
      <c r="C8" s="11">
        <v>2010</v>
      </c>
      <c r="D8" s="11">
        <v>2011</v>
      </c>
      <c r="E8" s="11">
        <v>2012</v>
      </c>
      <c r="F8" s="11">
        <v>2013</v>
      </c>
      <c r="G8" s="11">
        <v>2014</v>
      </c>
      <c r="H8" s="11">
        <v>2015</v>
      </c>
      <c r="I8" s="11">
        <v>2016</v>
      </c>
      <c r="K8" s="11">
        <v>2009</v>
      </c>
      <c r="L8" s="11">
        <v>2010</v>
      </c>
      <c r="M8" s="11">
        <v>2011</v>
      </c>
      <c r="N8" s="11">
        <v>2012</v>
      </c>
      <c r="O8" s="11">
        <v>2013</v>
      </c>
      <c r="P8" s="11">
        <v>2014</v>
      </c>
      <c r="Q8" s="11">
        <v>2015</v>
      </c>
      <c r="R8" s="11">
        <v>2016</v>
      </c>
    </row>
    <row r="9" spans="1:21" ht="9.75" customHeight="1" x14ac:dyDescent="0.25">
      <c r="A9" s="19"/>
      <c r="B9" s="20"/>
      <c r="C9" s="20"/>
      <c r="D9" s="20"/>
      <c r="E9" s="20"/>
      <c r="F9" s="20"/>
      <c r="G9" s="20"/>
      <c r="H9" s="20"/>
      <c r="I9" s="20"/>
    </row>
    <row r="10" spans="1:21" s="8" customFormat="1" ht="25.5" customHeight="1" x14ac:dyDescent="0.25">
      <c r="A10" s="52" t="s">
        <v>11</v>
      </c>
      <c r="B10" s="273">
        <f t="shared" ref="B10:G10" si="0">+B12+B17</f>
        <v>39109</v>
      </c>
      <c r="C10" s="273">
        <f t="shared" si="0"/>
        <v>44154</v>
      </c>
      <c r="D10" s="273">
        <f t="shared" si="0"/>
        <v>48355</v>
      </c>
      <c r="E10" s="273">
        <f t="shared" si="0"/>
        <v>46264</v>
      </c>
      <c r="F10" s="273">
        <f t="shared" si="0"/>
        <v>38145</v>
      </c>
      <c r="G10" s="273">
        <f t="shared" si="0"/>
        <v>38194</v>
      </c>
      <c r="H10" s="273">
        <f>+H12+H17</f>
        <v>38710</v>
      </c>
      <c r="I10" s="273">
        <v>36215</v>
      </c>
      <c r="J10" s="110"/>
      <c r="K10" s="274">
        <v>11.186944893376621</v>
      </c>
      <c r="L10" s="274">
        <v>12.586981992126367</v>
      </c>
      <c r="M10" s="274">
        <v>13.643686885074757</v>
      </c>
      <c r="N10" s="274">
        <v>12.9</v>
      </c>
      <c r="O10" s="274">
        <v>10.5</v>
      </c>
      <c r="P10" s="274">
        <v>10.3</v>
      </c>
      <c r="Q10" s="274">
        <v>10.4</v>
      </c>
      <c r="R10" s="274">
        <v>9.7924958899368342</v>
      </c>
      <c r="T10" s="4"/>
    </row>
    <row r="11" spans="1:21" ht="15" customHeight="1" x14ac:dyDescent="0.25">
      <c r="A11" s="8"/>
      <c r="B11" s="21"/>
      <c r="C11" s="21"/>
      <c r="D11" s="21"/>
      <c r="E11" s="21"/>
      <c r="F11" s="21"/>
      <c r="G11" s="21"/>
      <c r="H11" s="21"/>
      <c r="I11" s="21"/>
      <c r="K11" s="12"/>
      <c r="L11" s="12"/>
      <c r="M11" s="12"/>
      <c r="N11" s="12"/>
      <c r="O11" s="12"/>
      <c r="P11" s="12"/>
      <c r="Q11" s="12"/>
      <c r="R11" s="12"/>
    </row>
    <row r="12" spans="1:21" s="8" customFormat="1" ht="25.5" customHeight="1" x14ac:dyDescent="0.25">
      <c r="A12" s="7" t="s">
        <v>21</v>
      </c>
      <c r="B12" s="66">
        <f t="shared" ref="B12:G12" si="1">+B13+B14+B15</f>
        <v>29711</v>
      </c>
      <c r="C12" s="66">
        <f t="shared" si="1"/>
        <v>33993</v>
      </c>
      <c r="D12" s="66">
        <f t="shared" si="1"/>
        <v>36806</v>
      </c>
      <c r="E12" s="66">
        <f t="shared" si="1"/>
        <v>35615</v>
      </c>
      <c r="F12" s="66">
        <f t="shared" si="1"/>
        <v>29513</v>
      </c>
      <c r="G12" s="66">
        <f t="shared" si="1"/>
        <v>29298</v>
      </c>
      <c r="H12" s="66">
        <f>+H13+H14+H15</f>
        <v>29588</v>
      </c>
      <c r="I12" s="66">
        <v>27149</v>
      </c>
      <c r="J12" s="63"/>
      <c r="K12" s="67">
        <v>12.531369546971019</v>
      </c>
      <c r="L12" s="67">
        <v>14.281212976733634</v>
      </c>
      <c r="M12" s="67">
        <v>15.254855475517463</v>
      </c>
      <c r="N12" s="67">
        <v>14.7</v>
      </c>
      <c r="O12" s="67">
        <v>12.2</v>
      </c>
      <c r="P12" s="67">
        <v>12.2</v>
      </c>
      <c r="Q12" s="67">
        <v>12.6</v>
      </c>
      <c r="R12" s="239">
        <v>11.852094383690218</v>
      </c>
      <c r="T12" s="4"/>
    </row>
    <row r="13" spans="1:21" ht="15" customHeight="1" x14ac:dyDescent="0.25">
      <c r="A13" s="51" t="s">
        <v>22</v>
      </c>
      <c r="B13" s="21">
        <v>14759</v>
      </c>
      <c r="C13" s="21">
        <v>15672</v>
      </c>
      <c r="D13" s="21">
        <v>16476</v>
      </c>
      <c r="E13" s="21">
        <v>16227</v>
      </c>
      <c r="F13" s="21">
        <v>13963</v>
      </c>
      <c r="G13" s="21">
        <v>13378</v>
      </c>
      <c r="H13" s="21">
        <v>12962</v>
      </c>
      <c r="I13" s="21">
        <v>11703</v>
      </c>
      <c r="K13" s="12">
        <v>14.330517525973397</v>
      </c>
      <c r="L13" s="12">
        <v>15.210660662117961</v>
      </c>
      <c r="M13" s="12">
        <v>15.726175931582162</v>
      </c>
      <c r="N13" s="12">
        <v>15.2</v>
      </c>
      <c r="O13" s="12">
        <v>13.8</v>
      </c>
      <c r="P13" s="12">
        <v>13.9</v>
      </c>
      <c r="Q13" s="12">
        <v>13.8</v>
      </c>
      <c r="R13" s="240">
        <v>12.632226587798453</v>
      </c>
    </row>
    <row r="14" spans="1:21" ht="15" customHeight="1" x14ac:dyDescent="0.25">
      <c r="A14" s="51" t="s">
        <v>23</v>
      </c>
      <c r="B14" s="21">
        <v>10054</v>
      </c>
      <c r="C14" s="21">
        <v>11712</v>
      </c>
      <c r="D14" s="21">
        <v>12709</v>
      </c>
      <c r="E14" s="21">
        <v>12211</v>
      </c>
      <c r="F14" s="21">
        <v>9959</v>
      </c>
      <c r="G14" s="21">
        <v>10433</v>
      </c>
      <c r="H14" s="21">
        <v>11098</v>
      </c>
      <c r="I14" s="21">
        <v>9795</v>
      </c>
      <c r="K14" s="12">
        <v>13.476669839014516</v>
      </c>
      <c r="L14" s="12">
        <v>15.498828853864783</v>
      </c>
      <c r="M14" s="12">
        <v>16.530312292704501</v>
      </c>
      <c r="N14" s="12">
        <v>16.100000000000001</v>
      </c>
      <c r="O14" s="12">
        <v>12.5</v>
      </c>
      <c r="P14" s="12">
        <v>13.1</v>
      </c>
      <c r="Q14" s="12">
        <v>14.6</v>
      </c>
      <c r="R14" s="240">
        <v>13.169924973781161</v>
      </c>
    </row>
    <row r="15" spans="1:21" ht="15" customHeight="1" x14ac:dyDescent="0.25">
      <c r="A15" s="51" t="s">
        <v>24</v>
      </c>
      <c r="B15" s="21">
        <v>4898</v>
      </c>
      <c r="C15" s="21">
        <v>6609</v>
      </c>
      <c r="D15" s="21">
        <v>7621</v>
      </c>
      <c r="E15" s="21">
        <v>7177</v>
      </c>
      <c r="F15" s="21">
        <v>5591</v>
      </c>
      <c r="G15" s="21">
        <v>5487</v>
      </c>
      <c r="H15" s="21">
        <v>5528</v>
      </c>
      <c r="I15" s="21">
        <v>5651</v>
      </c>
      <c r="K15" s="12">
        <v>8.2319327731092429</v>
      </c>
      <c r="L15" s="12">
        <v>11.12139467573116</v>
      </c>
      <c r="M15" s="12">
        <v>12.781980108347449</v>
      </c>
      <c r="N15" s="12">
        <v>11.9</v>
      </c>
      <c r="O15" s="12">
        <v>9.1</v>
      </c>
      <c r="P15" s="12">
        <v>8.4</v>
      </c>
      <c r="Q15" s="12">
        <v>8.5</v>
      </c>
      <c r="R15" s="240">
        <v>9.1076119715699377</v>
      </c>
    </row>
    <row r="16" spans="1:21" ht="15" customHeight="1" x14ac:dyDescent="0.25">
      <c r="A16" s="8"/>
      <c r="B16" s="21"/>
      <c r="C16" s="21"/>
      <c r="D16" s="21"/>
      <c r="E16" s="21"/>
      <c r="F16" s="21"/>
      <c r="G16" s="21"/>
      <c r="H16" s="21"/>
      <c r="I16" s="21"/>
      <c r="K16" s="12"/>
      <c r="L16" s="12"/>
      <c r="M16" s="12"/>
      <c r="N16" s="12"/>
      <c r="O16" s="12"/>
      <c r="P16" s="12"/>
      <c r="Q16" s="12"/>
      <c r="R16" s="240"/>
    </row>
    <row r="17" spans="1:20" s="8" customFormat="1" ht="25.5" x14ac:dyDescent="0.25">
      <c r="A17" s="1" t="s">
        <v>124</v>
      </c>
      <c r="B17" s="66">
        <f t="shared" ref="B17:G17" si="2">+B18+B19+B20</f>
        <v>9398</v>
      </c>
      <c r="C17" s="66">
        <f t="shared" si="2"/>
        <v>10161</v>
      </c>
      <c r="D17" s="66">
        <f t="shared" si="2"/>
        <v>11549</v>
      </c>
      <c r="E17" s="66">
        <f t="shared" si="2"/>
        <v>10649</v>
      </c>
      <c r="F17" s="66">
        <f t="shared" si="2"/>
        <v>8632</v>
      </c>
      <c r="G17" s="66">
        <f t="shared" si="2"/>
        <v>8896</v>
      </c>
      <c r="H17" s="66">
        <f>+H18+H19+H20</f>
        <v>9122</v>
      </c>
      <c r="I17" s="66">
        <v>9066</v>
      </c>
      <c r="J17" s="63"/>
      <c r="K17" s="67">
        <v>8.3536292688130001</v>
      </c>
      <c r="L17" s="67">
        <v>9.0107746197845078</v>
      </c>
      <c r="M17" s="67">
        <v>10.207797488045678</v>
      </c>
      <c r="N17" s="67">
        <v>9.1999999999999993</v>
      </c>
      <c r="O17" s="67">
        <v>7.1</v>
      </c>
      <c r="P17" s="67">
        <v>6.9</v>
      </c>
      <c r="Q17" s="67">
        <v>6.6</v>
      </c>
      <c r="R17" s="239">
        <v>6.4407959704175219</v>
      </c>
      <c r="T17" s="4"/>
    </row>
    <row r="18" spans="1:20" ht="15" customHeight="1" x14ac:dyDescent="0.25">
      <c r="A18" s="51" t="s">
        <v>25</v>
      </c>
      <c r="B18" s="21">
        <v>7718</v>
      </c>
      <c r="C18" s="21">
        <v>7599</v>
      </c>
      <c r="D18" s="21">
        <v>8454</v>
      </c>
      <c r="E18" s="21">
        <v>7704</v>
      </c>
      <c r="F18" s="21">
        <v>6180</v>
      </c>
      <c r="G18" s="21">
        <v>6473</v>
      </c>
      <c r="H18" s="21">
        <v>6743</v>
      </c>
      <c r="I18" s="21">
        <v>6686</v>
      </c>
      <c r="K18" s="12">
        <v>12.554492810202355</v>
      </c>
      <c r="L18" s="12">
        <v>12.5861269378561</v>
      </c>
      <c r="M18" s="12">
        <v>13.977481275730371</v>
      </c>
      <c r="N18" s="12">
        <v>12.3</v>
      </c>
      <c r="O18" s="12">
        <v>9.4</v>
      </c>
      <c r="P18" s="12">
        <v>9.5</v>
      </c>
      <c r="Q18" s="12">
        <v>9.4</v>
      </c>
      <c r="R18" s="240">
        <v>9.3171683389074698</v>
      </c>
    </row>
    <row r="19" spans="1:20" ht="15" customHeight="1" x14ac:dyDescent="0.25">
      <c r="A19" s="51" t="s">
        <v>26</v>
      </c>
      <c r="B19" s="21">
        <v>1560</v>
      </c>
      <c r="C19" s="21">
        <v>2333</v>
      </c>
      <c r="D19" s="21">
        <v>2810</v>
      </c>
      <c r="E19" s="21">
        <v>2570</v>
      </c>
      <c r="F19" s="21">
        <v>2214</v>
      </c>
      <c r="G19" s="21">
        <v>2222</v>
      </c>
      <c r="H19" s="21">
        <v>2128</v>
      </c>
      <c r="I19" s="21">
        <v>2184</v>
      </c>
      <c r="K19" s="12">
        <v>3.609523589162174</v>
      </c>
      <c r="L19" s="12">
        <v>5.249066282680106</v>
      </c>
      <c r="M19" s="12">
        <v>6.319150850049474</v>
      </c>
      <c r="N19" s="12">
        <v>5.7</v>
      </c>
      <c r="O19" s="12">
        <v>4.7</v>
      </c>
      <c r="P19" s="12">
        <v>4.4000000000000004</v>
      </c>
      <c r="Q19" s="12">
        <v>4</v>
      </c>
      <c r="R19" s="240">
        <v>4.0058694057226711</v>
      </c>
    </row>
    <row r="20" spans="1:20" ht="15" customHeight="1" thickBot="1" x14ac:dyDescent="0.3">
      <c r="A20" s="78" t="s">
        <v>27</v>
      </c>
      <c r="B20" s="33">
        <v>120</v>
      </c>
      <c r="C20" s="33">
        <v>229</v>
      </c>
      <c r="D20" s="33">
        <v>285</v>
      </c>
      <c r="E20" s="33">
        <v>375</v>
      </c>
      <c r="F20" s="33">
        <v>238</v>
      </c>
      <c r="G20" s="33">
        <v>201</v>
      </c>
      <c r="H20" s="33">
        <v>251</v>
      </c>
      <c r="I20" s="33">
        <v>196</v>
      </c>
      <c r="J20" s="61"/>
      <c r="K20" s="13">
        <v>1.5370821058024851</v>
      </c>
      <c r="L20" s="13">
        <v>2.8830416719123759</v>
      </c>
      <c r="M20" s="13">
        <v>3.4807034684904736</v>
      </c>
      <c r="N20" s="13">
        <v>4.4000000000000004</v>
      </c>
      <c r="O20" s="13">
        <v>2.6</v>
      </c>
      <c r="P20" s="13">
        <v>1.8</v>
      </c>
      <c r="Q20" s="13">
        <v>1.9</v>
      </c>
      <c r="R20" s="13">
        <v>1.3536846467297465</v>
      </c>
    </row>
    <row r="21" spans="1:20" ht="15" customHeight="1" x14ac:dyDescent="0.25">
      <c r="A21" s="315" t="s">
        <v>116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</row>
    <row r="23" spans="1:20" ht="15" customHeight="1" x14ac:dyDescent="0.25">
      <c r="J23" s="64"/>
    </row>
    <row r="24" spans="1:20" ht="15" customHeight="1" x14ac:dyDescent="0.25">
      <c r="J24" s="64"/>
    </row>
    <row r="25" spans="1:20" ht="15" customHeight="1" x14ac:dyDescent="0.25">
      <c r="J25" s="64"/>
    </row>
    <row r="26" spans="1:20" ht="15" customHeight="1" x14ac:dyDescent="0.25">
      <c r="J26" s="64"/>
    </row>
    <row r="27" spans="1:20" ht="15" customHeight="1" x14ac:dyDescent="0.25">
      <c r="J27" s="64"/>
    </row>
    <row r="28" spans="1:20" ht="15" customHeight="1" x14ac:dyDescent="0.25">
      <c r="J28" s="64"/>
    </row>
    <row r="29" spans="1:20" ht="15" customHeight="1" x14ac:dyDescent="0.25">
      <c r="J29" s="64"/>
    </row>
    <row r="30" spans="1:20" ht="15" customHeight="1" x14ac:dyDescent="0.25">
      <c r="J30" s="64"/>
    </row>
    <row r="31" spans="1:20" ht="15" customHeight="1" x14ac:dyDescent="0.25">
      <c r="J31" s="64"/>
    </row>
    <row r="32" spans="1:20" ht="15" customHeight="1" x14ac:dyDescent="0.25">
      <c r="J32" s="64"/>
    </row>
    <row r="33" spans="1:10" ht="15" customHeight="1" x14ac:dyDescent="0.25">
      <c r="J33" s="64"/>
    </row>
    <row r="34" spans="1:10" x14ac:dyDescent="0.25">
      <c r="A34" s="56"/>
    </row>
  </sheetData>
  <mergeCells count="9">
    <mergeCell ref="A21:R21"/>
    <mergeCell ref="A7:A8"/>
    <mergeCell ref="A1:R1"/>
    <mergeCell ref="A2:R2"/>
    <mergeCell ref="A3:R3"/>
    <mergeCell ref="A4:R4"/>
    <mergeCell ref="A5:R5"/>
    <mergeCell ref="K7:R7"/>
    <mergeCell ref="B7:I7"/>
  </mergeCells>
  <hyperlinks>
    <hyperlink ref="U1" r:id="rId1" location="INDICE!A1"/>
  </hyperlinks>
  <printOptions horizontalCentered="1"/>
  <pageMargins left="0.70866141732283472" right="0.70866141732283472" top="0.74803149606299213" bottom="0.74803149606299213" header="0.31496062992125984" footer="0.31496062992125984"/>
  <pageSetup scale="99" orientation="landscape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4"/>
  <sheetViews>
    <sheetView zoomScaleNormal="100" zoomScaleSheetLayoutView="100" workbookViewId="0">
      <selection activeCell="Y31" sqref="Y31"/>
    </sheetView>
  </sheetViews>
  <sheetFormatPr baseColWidth="10" defaultRowHeight="12.75" x14ac:dyDescent="0.25"/>
  <cols>
    <col min="1" max="1" width="12.7109375" style="4" customWidth="1"/>
    <col min="2" max="23" width="6.7109375" style="62" customWidth="1"/>
    <col min="24" max="256" width="11.42578125" style="4"/>
    <col min="257" max="257" width="15.7109375" style="4" customWidth="1"/>
    <col min="258" max="278" width="6.140625" style="4" customWidth="1"/>
    <col min="279" max="279" width="7.28515625" style="4" customWidth="1"/>
    <col min="280" max="512" width="11.42578125" style="4"/>
    <col min="513" max="513" width="15.7109375" style="4" customWidth="1"/>
    <col min="514" max="534" width="6.140625" style="4" customWidth="1"/>
    <col min="535" max="535" width="7.28515625" style="4" customWidth="1"/>
    <col min="536" max="768" width="11.42578125" style="4"/>
    <col min="769" max="769" width="15.7109375" style="4" customWidth="1"/>
    <col min="770" max="790" width="6.140625" style="4" customWidth="1"/>
    <col min="791" max="791" width="7.28515625" style="4" customWidth="1"/>
    <col min="792" max="1024" width="11.42578125" style="4"/>
    <col min="1025" max="1025" width="15.7109375" style="4" customWidth="1"/>
    <col min="1026" max="1046" width="6.140625" style="4" customWidth="1"/>
    <col min="1047" max="1047" width="7.28515625" style="4" customWidth="1"/>
    <col min="1048" max="1280" width="11.42578125" style="4"/>
    <col min="1281" max="1281" width="15.7109375" style="4" customWidth="1"/>
    <col min="1282" max="1302" width="6.140625" style="4" customWidth="1"/>
    <col min="1303" max="1303" width="7.28515625" style="4" customWidth="1"/>
    <col min="1304" max="1536" width="11.42578125" style="4"/>
    <col min="1537" max="1537" width="15.7109375" style="4" customWidth="1"/>
    <col min="1538" max="1558" width="6.140625" style="4" customWidth="1"/>
    <col min="1559" max="1559" width="7.28515625" style="4" customWidth="1"/>
    <col min="1560" max="1792" width="11.42578125" style="4"/>
    <col min="1793" max="1793" width="15.7109375" style="4" customWidth="1"/>
    <col min="1794" max="1814" width="6.140625" style="4" customWidth="1"/>
    <col min="1815" max="1815" width="7.28515625" style="4" customWidth="1"/>
    <col min="1816" max="2048" width="11.42578125" style="4"/>
    <col min="2049" max="2049" width="15.7109375" style="4" customWidth="1"/>
    <col min="2050" max="2070" width="6.140625" style="4" customWidth="1"/>
    <col min="2071" max="2071" width="7.28515625" style="4" customWidth="1"/>
    <col min="2072" max="2304" width="11.42578125" style="4"/>
    <col min="2305" max="2305" width="15.7109375" style="4" customWidth="1"/>
    <col min="2306" max="2326" width="6.140625" style="4" customWidth="1"/>
    <col min="2327" max="2327" width="7.28515625" style="4" customWidth="1"/>
    <col min="2328" max="2560" width="11.42578125" style="4"/>
    <col min="2561" max="2561" width="15.7109375" style="4" customWidth="1"/>
    <col min="2562" max="2582" width="6.140625" style="4" customWidth="1"/>
    <col min="2583" max="2583" width="7.28515625" style="4" customWidth="1"/>
    <col min="2584" max="2816" width="11.42578125" style="4"/>
    <col min="2817" max="2817" width="15.7109375" style="4" customWidth="1"/>
    <col min="2818" max="2838" width="6.140625" style="4" customWidth="1"/>
    <col min="2839" max="2839" width="7.28515625" style="4" customWidth="1"/>
    <col min="2840" max="3072" width="11.42578125" style="4"/>
    <col min="3073" max="3073" width="15.7109375" style="4" customWidth="1"/>
    <col min="3074" max="3094" width="6.140625" style="4" customWidth="1"/>
    <col min="3095" max="3095" width="7.28515625" style="4" customWidth="1"/>
    <col min="3096" max="3328" width="11.42578125" style="4"/>
    <col min="3329" max="3329" width="15.7109375" style="4" customWidth="1"/>
    <col min="3330" max="3350" width="6.140625" style="4" customWidth="1"/>
    <col min="3351" max="3351" width="7.28515625" style="4" customWidth="1"/>
    <col min="3352" max="3584" width="11.42578125" style="4"/>
    <col min="3585" max="3585" width="15.7109375" style="4" customWidth="1"/>
    <col min="3586" max="3606" width="6.140625" style="4" customWidth="1"/>
    <col min="3607" max="3607" width="7.28515625" style="4" customWidth="1"/>
    <col min="3608" max="3840" width="11.42578125" style="4"/>
    <col min="3841" max="3841" width="15.7109375" style="4" customWidth="1"/>
    <col min="3842" max="3862" width="6.140625" style="4" customWidth="1"/>
    <col min="3863" max="3863" width="7.28515625" style="4" customWidth="1"/>
    <col min="3864" max="4096" width="11.42578125" style="4"/>
    <col min="4097" max="4097" width="15.7109375" style="4" customWidth="1"/>
    <col min="4098" max="4118" width="6.140625" style="4" customWidth="1"/>
    <col min="4119" max="4119" width="7.28515625" style="4" customWidth="1"/>
    <col min="4120" max="4352" width="11.42578125" style="4"/>
    <col min="4353" max="4353" width="15.7109375" style="4" customWidth="1"/>
    <col min="4354" max="4374" width="6.140625" style="4" customWidth="1"/>
    <col min="4375" max="4375" width="7.28515625" style="4" customWidth="1"/>
    <col min="4376" max="4608" width="11.42578125" style="4"/>
    <col min="4609" max="4609" width="15.7109375" style="4" customWidth="1"/>
    <col min="4610" max="4630" width="6.140625" style="4" customWidth="1"/>
    <col min="4631" max="4631" width="7.28515625" style="4" customWidth="1"/>
    <col min="4632" max="4864" width="11.42578125" style="4"/>
    <col min="4865" max="4865" width="15.7109375" style="4" customWidth="1"/>
    <col min="4866" max="4886" width="6.140625" style="4" customWidth="1"/>
    <col min="4887" max="4887" width="7.28515625" style="4" customWidth="1"/>
    <col min="4888" max="5120" width="11.42578125" style="4"/>
    <col min="5121" max="5121" width="15.7109375" style="4" customWidth="1"/>
    <col min="5122" max="5142" width="6.140625" style="4" customWidth="1"/>
    <col min="5143" max="5143" width="7.28515625" style="4" customWidth="1"/>
    <col min="5144" max="5376" width="11.42578125" style="4"/>
    <col min="5377" max="5377" width="15.7109375" style="4" customWidth="1"/>
    <col min="5378" max="5398" width="6.140625" style="4" customWidth="1"/>
    <col min="5399" max="5399" width="7.28515625" style="4" customWidth="1"/>
    <col min="5400" max="5632" width="11.42578125" style="4"/>
    <col min="5633" max="5633" width="15.7109375" style="4" customWidth="1"/>
    <col min="5634" max="5654" width="6.140625" style="4" customWidth="1"/>
    <col min="5655" max="5655" width="7.28515625" style="4" customWidth="1"/>
    <col min="5656" max="5888" width="11.42578125" style="4"/>
    <col min="5889" max="5889" width="15.7109375" style="4" customWidth="1"/>
    <col min="5890" max="5910" width="6.140625" style="4" customWidth="1"/>
    <col min="5911" max="5911" width="7.28515625" style="4" customWidth="1"/>
    <col min="5912" max="6144" width="11.42578125" style="4"/>
    <col min="6145" max="6145" width="15.7109375" style="4" customWidth="1"/>
    <col min="6146" max="6166" width="6.140625" style="4" customWidth="1"/>
    <col min="6167" max="6167" width="7.28515625" style="4" customWidth="1"/>
    <col min="6168" max="6400" width="11.42578125" style="4"/>
    <col min="6401" max="6401" width="15.7109375" style="4" customWidth="1"/>
    <col min="6402" max="6422" width="6.140625" style="4" customWidth="1"/>
    <col min="6423" max="6423" width="7.28515625" style="4" customWidth="1"/>
    <col min="6424" max="6656" width="11.42578125" style="4"/>
    <col min="6657" max="6657" width="15.7109375" style="4" customWidth="1"/>
    <col min="6658" max="6678" width="6.140625" style="4" customWidth="1"/>
    <col min="6679" max="6679" width="7.28515625" style="4" customWidth="1"/>
    <col min="6680" max="6912" width="11.42578125" style="4"/>
    <col min="6913" max="6913" width="15.7109375" style="4" customWidth="1"/>
    <col min="6914" max="6934" width="6.140625" style="4" customWidth="1"/>
    <col min="6935" max="6935" width="7.28515625" style="4" customWidth="1"/>
    <col min="6936" max="7168" width="11.42578125" style="4"/>
    <col min="7169" max="7169" width="15.7109375" style="4" customWidth="1"/>
    <col min="7170" max="7190" width="6.140625" style="4" customWidth="1"/>
    <col min="7191" max="7191" width="7.28515625" style="4" customWidth="1"/>
    <col min="7192" max="7424" width="11.42578125" style="4"/>
    <col min="7425" max="7425" width="15.7109375" style="4" customWidth="1"/>
    <col min="7426" max="7446" width="6.140625" style="4" customWidth="1"/>
    <col min="7447" max="7447" width="7.28515625" style="4" customWidth="1"/>
    <col min="7448" max="7680" width="11.42578125" style="4"/>
    <col min="7681" max="7681" width="15.7109375" style="4" customWidth="1"/>
    <col min="7682" max="7702" width="6.140625" style="4" customWidth="1"/>
    <col min="7703" max="7703" width="7.28515625" style="4" customWidth="1"/>
    <col min="7704" max="7936" width="11.42578125" style="4"/>
    <col min="7937" max="7937" width="15.7109375" style="4" customWidth="1"/>
    <col min="7938" max="7958" width="6.140625" style="4" customWidth="1"/>
    <col min="7959" max="7959" width="7.28515625" style="4" customWidth="1"/>
    <col min="7960" max="8192" width="11.42578125" style="4"/>
    <col min="8193" max="8193" width="15.7109375" style="4" customWidth="1"/>
    <col min="8194" max="8214" width="6.140625" style="4" customWidth="1"/>
    <col min="8215" max="8215" width="7.28515625" style="4" customWidth="1"/>
    <col min="8216" max="8448" width="11.42578125" style="4"/>
    <col min="8449" max="8449" width="15.7109375" style="4" customWidth="1"/>
    <col min="8450" max="8470" width="6.140625" style="4" customWidth="1"/>
    <col min="8471" max="8471" width="7.28515625" style="4" customWidth="1"/>
    <col min="8472" max="8704" width="11.42578125" style="4"/>
    <col min="8705" max="8705" width="15.7109375" style="4" customWidth="1"/>
    <col min="8706" max="8726" width="6.140625" style="4" customWidth="1"/>
    <col min="8727" max="8727" width="7.28515625" style="4" customWidth="1"/>
    <col min="8728" max="8960" width="11.42578125" style="4"/>
    <col min="8961" max="8961" width="15.7109375" style="4" customWidth="1"/>
    <col min="8962" max="8982" width="6.140625" style="4" customWidth="1"/>
    <col min="8983" max="8983" width="7.28515625" style="4" customWidth="1"/>
    <col min="8984" max="9216" width="11.42578125" style="4"/>
    <col min="9217" max="9217" width="15.7109375" style="4" customWidth="1"/>
    <col min="9218" max="9238" width="6.140625" style="4" customWidth="1"/>
    <col min="9239" max="9239" width="7.28515625" style="4" customWidth="1"/>
    <col min="9240" max="9472" width="11.42578125" style="4"/>
    <col min="9473" max="9473" width="15.7109375" style="4" customWidth="1"/>
    <col min="9474" max="9494" width="6.140625" style="4" customWidth="1"/>
    <col min="9495" max="9495" width="7.28515625" style="4" customWidth="1"/>
    <col min="9496" max="9728" width="11.42578125" style="4"/>
    <col min="9729" max="9729" width="15.7109375" style="4" customWidth="1"/>
    <col min="9730" max="9750" width="6.140625" style="4" customWidth="1"/>
    <col min="9751" max="9751" width="7.28515625" style="4" customWidth="1"/>
    <col min="9752" max="9984" width="11.42578125" style="4"/>
    <col min="9985" max="9985" width="15.7109375" style="4" customWidth="1"/>
    <col min="9986" max="10006" width="6.140625" style="4" customWidth="1"/>
    <col min="10007" max="10007" width="7.28515625" style="4" customWidth="1"/>
    <col min="10008" max="10240" width="11.42578125" style="4"/>
    <col min="10241" max="10241" width="15.7109375" style="4" customWidth="1"/>
    <col min="10242" max="10262" width="6.140625" style="4" customWidth="1"/>
    <col min="10263" max="10263" width="7.28515625" style="4" customWidth="1"/>
    <col min="10264" max="10496" width="11.42578125" style="4"/>
    <col min="10497" max="10497" width="15.7109375" style="4" customWidth="1"/>
    <col min="10498" max="10518" width="6.140625" style="4" customWidth="1"/>
    <col min="10519" max="10519" width="7.28515625" style="4" customWidth="1"/>
    <col min="10520" max="10752" width="11.42578125" style="4"/>
    <col min="10753" max="10753" width="15.7109375" style="4" customWidth="1"/>
    <col min="10754" max="10774" width="6.140625" style="4" customWidth="1"/>
    <col min="10775" max="10775" width="7.28515625" style="4" customWidth="1"/>
    <col min="10776" max="11008" width="11.42578125" style="4"/>
    <col min="11009" max="11009" width="15.7109375" style="4" customWidth="1"/>
    <col min="11010" max="11030" width="6.140625" style="4" customWidth="1"/>
    <col min="11031" max="11031" width="7.28515625" style="4" customWidth="1"/>
    <col min="11032" max="11264" width="11.42578125" style="4"/>
    <col min="11265" max="11265" width="15.7109375" style="4" customWidth="1"/>
    <col min="11266" max="11286" width="6.140625" style="4" customWidth="1"/>
    <col min="11287" max="11287" width="7.28515625" style="4" customWidth="1"/>
    <col min="11288" max="11520" width="11.42578125" style="4"/>
    <col min="11521" max="11521" width="15.7109375" style="4" customWidth="1"/>
    <col min="11522" max="11542" width="6.140625" style="4" customWidth="1"/>
    <col min="11543" max="11543" width="7.28515625" style="4" customWidth="1"/>
    <col min="11544" max="11776" width="11.42578125" style="4"/>
    <col min="11777" max="11777" width="15.7109375" style="4" customWidth="1"/>
    <col min="11778" max="11798" width="6.140625" style="4" customWidth="1"/>
    <col min="11799" max="11799" width="7.28515625" style="4" customWidth="1"/>
    <col min="11800" max="12032" width="11.42578125" style="4"/>
    <col min="12033" max="12033" width="15.7109375" style="4" customWidth="1"/>
    <col min="12034" max="12054" width="6.140625" style="4" customWidth="1"/>
    <col min="12055" max="12055" width="7.28515625" style="4" customWidth="1"/>
    <col min="12056" max="12288" width="11.42578125" style="4"/>
    <col min="12289" max="12289" width="15.7109375" style="4" customWidth="1"/>
    <col min="12290" max="12310" width="6.140625" style="4" customWidth="1"/>
    <col min="12311" max="12311" width="7.28515625" style="4" customWidth="1"/>
    <col min="12312" max="12544" width="11.42578125" style="4"/>
    <col min="12545" max="12545" width="15.7109375" style="4" customWidth="1"/>
    <col min="12546" max="12566" width="6.140625" style="4" customWidth="1"/>
    <col min="12567" max="12567" width="7.28515625" style="4" customWidth="1"/>
    <col min="12568" max="12800" width="11.42578125" style="4"/>
    <col min="12801" max="12801" width="15.7109375" style="4" customWidth="1"/>
    <col min="12802" max="12822" width="6.140625" style="4" customWidth="1"/>
    <col min="12823" max="12823" width="7.28515625" style="4" customWidth="1"/>
    <col min="12824" max="13056" width="11.42578125" style="4"/>
    <col min="13057" max="13057" width="15.7109375" style="4" customWidth="1"/>
    <col min="13058" max="13078" width="6.140625" style="4" customWidth="1"/>
    <col min="13079" max="13079" width="7.28515625" style="4" customWidth="1"/>
    <col min="13080" max="13312" width="11.42578125" style="4"/>
    <col min="13313" max="13313" width="15.7109375" style="4" customWidth="1"/>
    <col min="13314" max="13334" width="6.140625" style="4" customWidth="1"/>
    <col min="13335" max="13335" width="7.28515625" style="4" customWidth="1"/>
    <col min="13336" max="13568" width="11.42578125" style="4"/>
    <col min="13569" max="13569" width="15.7109375" style="4" customWidth="1"/>
    <col min="13570" max="13590" width="6.140625" style="4" customWidth="1"/>
    <col min="13591" max="13591" width="7.28515625" style="4" customWidth="1"/>
    <col min="13592" max="13824" width="11.42578125" style="4"/>
    <col min="13825" max="13825" width="15.7109375" style="4" customWidth="1"/>
    <col min="13826" max="13846" width="6.140625" style="4" customWidth="1"/>
    <col min="13847" max="13847" width="7.28515625" style="4" customWidth="1"/>
    <col min="13848" max="14080" width="11.42578125" style="4"/>
    <col min="14081" max="14081" width="15.7109375" style="4" customWidth="1"/>
    <col min="14082" max="14102" width="6.140625" style="4" customWidth="1"/>
    <col min="14103" max="14103" width="7.28515625" style="4" customWidth="1"/>
    <col min="14104" max="14336" width="11.42578125" style="4"/>
    <col min="14337" max="14337" width="15.7109375" style="4" customWidth="1"/>
    <col min="14338" max="14358" width="6.140625" style="4" customWidth="1"/>
    <col min="14359" max="14359" width="7.28515625" style="4" customWidth="1"/>
    <col min="14360" max="14592" width="11.42578125" style="4"/>
    <col min="14593" max="14593" width="15.7109375" style="4" customWidth="1"/>
    <col min="14594" max="14614" width="6.140625" style="4" customWidth="1"/>
    <col min="14615" max="14615" width="7.28515625" style="4" customWidth="1"/>
    <col min="14616" max="14848" width="11.42578125" style="4"/>
    <col min="14849" max="14849" width="15.7109375" style="4" customWidth="1"/>
    <col min="14850" max="14870" width="6.140625" style="4" customWidth="1"/>
    <col min="14871" max="14871" width="7.28515625" style="4" customWidth="1"/>
    <col min="14872" max="15104" width="11.42578125" style="4"/>
    <col min="15105" max="15105" width="15.7109375" style="4" customWidth="1"/>
    <col min="15106" max="15126" width="6.140625" style="4" customWidth="1"/>
    <col min="15127" max="15127" width="7.28515625" style="4" customWidth="1"/>
    <col min="15128" max="15360" width="11.42578125" style="4"/>
    <col min="15361" max="15361" width="15.7109375" style="4" customWidth="1"/>
    <col min="15362" max="15382" width="6.140625" style="4" customWidth="1"/>
    <col min="15383" max="15383" width="7.28515625" style="4" customWidth="1"/>
    <col min="15384" max="15616" width="11.42578125" style="4"/>
    <col min="15617" max="15617" width="15.7109375" style="4" customWidth="1"/>
    <col min="15618" max="15638" width="6.140625" style="4" customWidth="1"/>
    <col min="15639" max="15639" width="7.28515625" style="4" customWidth="1"/>
    <col min="15640" max="15872" width="11.42578125" style="4"/>
    <col min="15873" max="15873" width="15.7109375" style="4" customWidth="1"/>
    <col min="15874" max="15894" width="6.140625" style="4" customWidth="1"/>
    <col min="15895" max="15895" width="7.28515625" style="4" customWidth="1"/>
    <col min="15896" max="16128" width="11.42578125" style="4"/>
    <col min="16129" max="16129" width="15.7109375" style="4" customWidth="1"/>
    <col min="16130" max="16150" width="6.140625" style="4" customWidth="1"/>
    <col min="16151" max="16151" width="7.28515625" style="4" customWidth="1"/>
    <col min="16152" max="16384" width="11.42578125" style="4"/>
  </cols>
  <sheetData>
    <row r="1" spans="1:28" ht="14.25" customHeight="1" thickBot="1" x14ac:dyDescent="0.3">
      <c r="A1" s="316" t="s">
        <v>122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Z1" s="258" t="s">
        <v>232</v>
      </c>
    </row>
    <row r="2" spans="1:28" ht="14.25" x14ac:dyDescent="0.25">
      <c r="A2" s="316" t="s">
        <v>324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</row>
    <row r="3" spans="1:28" ht="14.25" x14ac:dyDescent="0.25">
      <c r="A3" s="316" t="s">
        <v>132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</row>
    <row r="4" spans="1:28" ht="14.25" x14ac:dyDescent="0.25">
      <c r="A4" s="316" t="s">
        <v>141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</row>
    <row r="5" spans="1:28" ht="14.25" x14ac:dyDescent="0.25">
      <c r="A5" s="318" t="s">
        <v>120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</row>
    <row r="6" spans="1:28" ht="15" customHeight="1" thickBot="1" x14ac:dyDescent="0.3">
      <c r="A6" s="3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</row>
    <row r="7" spans="1:28" ht="25.5" customHeight="1" thickBot="1" x14ac:dyDescent="0.3">
      <c r="A7" s="2" t="s">
        <v>117</v>
      </c>
      <c r="B7" s="235">
        <v>1995</v>
      </c>
      <c r="C7" s="235">
        <v>1996</v>
      </c>
      <c r="D7" s="235">
        <v>1997</v>
      </c>
      <c r="E7" s="235">
        <v>1998</v>
      </c>
      <c r="F7" s="235">
        <v>1999</v>
      </c>
      <c r="G7" s="235">
        <v>2000</v>
      </c>
      <c r="H7" s="235">
        <v>2001</v>
      </c>
      <c r="I7" s="235">
        <v>2002</v>
      </c>
      <c r="J7" s="235">
        <v>2003</v>
      </c>
      <c r="K7" s="235">
        <v>2004</v>
      </c>
      <c r="L7" s="235">
        <v>2005</v>
      </c>
      <c r="M7" s="235">
        <v>2006</v>
      </c>
      <c r="N7" s="235">
        <v>2007</v>
      </c>
      <c r="O7" s="235">
        <v>2008</v>
      </c>
      <c r="P7" s="235">
        <v>2009</v>
      </c>
      <c r="Q7" s="235">
        <v>2010</v>
      </c>
      <c r="R7" s="235">
        <v>2011</v>
      </c>
      <c r="S7" s="235">
        <v>2012</v>
      </c>
      <c r="T7" s="235">
        <v>2013</v>
      </c>
      <c r="U7" s="235">
        <v>2014</v>
      </c>
      <c r="V7" s="235">
        <v>2015</v>
      </c>
      <c r="W7" s="235">
        <v>2016</v>
      </c>
    </row>
    <row r="8" spans="1:28" ht="9.75" customHeight="1" x14ac:dyDescent="0.25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28" ht="13.5" x14ac:dyDescent="0.25">
      <c r="A9" s="317" t="s">
        <v>6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</row>
    <row r="10" spans="1:28" s="26" customFormat="1" ht="25.5" customHeight="1" x14ac:dyDescent="0.25">
      <c r="A10" s="26" t="s">
        <v>11</v>
      </c>
      <c r="B10" s="79">
        <v>19356</v>
      </c>
      <c r="C10" s="79">
        <v>20775</v>
      </c>
      <c r="D10" s="79">
        <v>21521</v>
      </c>
      <c r="E10" s="79">
        <v>21897</v>
      </c>
      <c r="F10" s="79">
        <v>22444</v>
      </c>
      <c r="G10" s="79">
        <v>20271</v>
      </c>
      <c r="H10" s="79">
        <v>22206</v>
      </c>
      <c r="I10" s="79">
        <v>26296</v>
      </c>
      <c r="J10" s="79">
        <v>28188</v>
      </c>
      <c r="K10" s="79">
        <v>28677</v>
      </c>
      <c r="L10" s="79">
        <v>33291</v>
      </c>
      <c r="M10" s="79">
        <v>34144</v>
      </c>
      <c r="N10" s="79">
        <v>36407</v>
      </c>
      <c r="O10" s="79">
        <v>34800</v>
      </c>
      <c r="P10" s="79">
        <v>31022</v>
      </c>
      <c r="Q10" s="79">
        <v>36288</v>
      </c>
      <c r="R10" s="79">
        <v>40511</v>
      </c>
      <c r="S10" s="79">
        <v>37826</v>
      </c>
      <c r="T10" s="79">
        <v>31331</v>
      </c>
      <c r="U10" s="79">
        <v>31179</v>
      </c>
      <c r="V10" s="79">
        <v>31448</v>
      </c>
      <c r="W10" s="79">
        <v>29565</v>
      </c>
      <c r="X10" s="80"/>
      <c r="Y10"/>
      <c r="Z10"/>
      <c r="AA10"/>
      <c r="AB10"/>
    </row>
    <row r="11" spans="1:28" ht="15" customHeight="1" x14ac:dyDescent="0.25">
      <c r="A11" s="8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70"/>
      <c r="Y11"/>
      <c r="Z11"/>
      <c r="AA11"/>
      <c r="AB11"/>
    </row>
    <row r="12" spans="1:28" s="8" customFormat="1" ht="25.5" customHeight="1" x14ac:dyDescent="0.25">
      <c r="A12" s="7" t="s">
        <v>21</v>
      </c>
      <c r="B12" s="73">
        <v>16031</v>
      </c>
      <c r="C12" s="73">
        <v>17080</v>
      </c>
      <c r="D12" s="73">
        <v>18045</v>
      </c>
      <c r="E12" s="73">
        <v>18349</v>
      </c>
      <c r="F12" s="73">
        <v>19295</v>
      </c>
      <c r="G12" s="73">
        <v>17219</v>
      </c>
      <c r="H12" s="73">
        <v>18733</v>
      </c>
      <c r="I12" s="73">
        <v>20716</v>
      </c>
      <c r="J12" s="73">
        <v>22476</v>
      </c>
      <c r="K12" s="73">
        <v>23540</v>
      </c>
      <c r="L12" s="73">
        <v>26779</v>
      </c>
      <c r="M12" s="73">
        <v>26823</v>
      </c>
      <c r="N12" s="73">
        <v>28903</v>
      </c>
      <c r="O12" s="73">
        <v>27418</v>
      </c>
      <c r="P12" s="73">
        <v>23983</v>
      </c>
      <c r="Q12" s="73">
        <v>28522</v>
      </c>
      <c r="R12" s="73">
        <v>31371</v>
      </c>
      <c r="S12" s="73">
        <v>29727</v>
      </c>
      <c r="T12" s="73">
        <v>24878</v>
      </c>
      <c r="U12" s="73">
        <v>24644</v>
      </c>
      <c r="V12" s="73">
        <v>24572</v>
      </c>
      <c r="W12" s="73">
        <v>22615</v>
      </c>
      <c r="X12" s="44"/>
      <c r="Y12"/>
      <c r="Z12"/>
      <c r="AA12"/>
      <c r="AB12"/>
    </row>
    <row r="13" spans="1:28" ht="15" customHeight="1" x14ac:dyDescent="0.25">
      <c r="A13" s="7" t="s">
        <v>22</v>
      </c>
      <c r="B13" s="23">
        <v>9493</v>
      </c>
      <c r="C13" s="23">
        <v>10599</v>
      </c>
      <c r="D13" s="23">
        <v>10942</v>
      </c>
      <c r="E13" s="23">
        <v>11636</v>
      </c>
      <c r="F13" s="23">
        <v>12164</v>
      </c>
      <c r="G13" s="23">
        <v>10883</v>
      </c>
      <c r="H13" s="23">
        <v>11305</v>
      </c>
      <c r="I13" s="23">
        <v>12454</v>
      </c>
      <c r="J13" s="23">
        <v>13487</v>
      </c>
      <c r="K13" s="23">
        <v>13865</v>
      </c>
      <c r="L13" s="23">
        <v>14163</v>
      </c>
      <c r="M13" s="23">
        <v>14611</v>
      </c>
      <c r="N13" s="23">
        <v>15438</v>
      </c>
      <c r="O13" s="23">
        <v>14947</v>
      </c>
      <c r="P13" s="23">
        <v>12539</v>
      </c>
      <c r="Q13" s="23">
        <v>13460</v>
      </c>
      <c r="R13" s="23">
        <v>14750</v>
      </c>
      <c r="S13" s="23">
        <v>14215</v>
      </c>
      <c r="T13" s="23">
        <v>12443</v>
      </c>
      <c r="U13" s="23">
        <v>11727</v>
      </c>
      <c r="V13" s="23">
        <v>11188</v>
      </c>
      <c r="W13" s="23">
        <v>10109</v>
      </c>
      <c r="X13" s="70"/>
      <c r="Y13"/>
      <c r="Z13"/>
      <c r="AA13"/>
      <c r="AB13"/>
    </row>
    <row r="14" spans="1:28" ht="15" customHeight="1" x14ac:dyDescent="0.25">
      <c r="A14" s="7" t="s">
        <v>23</v>
      </c>
      <c r="B14" s="23">
        <v>4306</v>
      </c>
      <c r="C14" s="23">
        <v>4299</v>
      </c>
      <c r="D14" s="23">
        <v>4664</v>
      </c>
      <c r="E14" s="23">
        <v>4656</v>
      </c>
      <c r="F14" s="23">
        <v>5109</v>
      </c>
      <c r="G14" s="23">
        <v>4520</v>
      </c>
      <c r="H14" s="23">
        <v>6333</v>
      </c>
      <c r="I14" s="23">
        <v>6336</v>
      </c>
      <c r="J14" s="23">
        <v>6622</v>
      </c>
      <c r="K14" s="23">
        <v>6599</v>
      </c>
      <c r="L14" s="23">
        <v>7894</v>
      </c>
      <c r="M14" s="23">
        <v>8473</v>
      </c>
      <c r="N14" s="23">
        <v>9157</v>
      </c>
      <c r="O14" s="23">
        <v>8960</v>
      </c>
      <c r="P14" s="23">
        <v>7938</v>
      </c>
      <c r="Q14" s="23">
        <v>9861</v>
      </c>
      <c r="R14" s="23">
        <v>10626</v>
      </c>
      <c r="S14" s="23">
        <v>9985</v>
      </c>
      <c r="T14" s="23">
        <v>8144</v>
      </c>
      <c r="U14" s="23">
        <v>8739</v>
      </c>
      <c r="V14" s="23">
        <v>9257</v>
      </c>
      <c r="W14" s="23">
        <v>8188</v>
      </c>
      <c r="X14" s="70"/>
      <c r="Y14"/>
      <c r="Z14"/>
      <c r="AA14"/>
      <c r="AB14"/>
    </row>
    <row r="15" spans="1:28" ht="15" customHeight="1" x14ac:dyDescent="0.25">
      <c r="A15" s="7" t="s">
        <v>24</v>
      </c>
      <c r="B15" s="23">
        <v>2232</v>
      </c>
      <c r="C15" s="23">
        <v>2182</v>
      </c>
      <c r="D15" s="23">
        <v>2439</v>
      </c>
      <c r="E15" s="23">
        <v>2057</v>
      </c>
      <c r="F15" s="23">
        <v>2022</v>
      </c>
      <c r="G15" s="23">
        <v>1816</v>
      </c>
      <c r="H15" s="23">
        <v>1095</v>
      </c>
      <c r="I15" s="23">
        <v>1926</v>
      </c>
      <c r="J15" s="23">
        <v>2367</v>
      </c>
      <c r="K15" s="23">
        <v>3076</v>
      </c>
      <c r="L15" s="23">
        <v>4722</v>
      </c>
      <c r="M15" s="23">
        <v>3739</v>
      </c>
      <c r="N15" s="23">
        <v>4308</v>
      </c>
      <c r="O15" s="23">
        <v>3511</v>
      </c>
      <c r="P15" s="23">
        <v>3506</v>
      </c>
      <c r="Q15" s="23">
        <v>5201</v>
      </c>
      <c r="R15" s="23">
        <v>5995</v>
      </c>
      <c r="S15" s="23">
        <v>5527</v>
      </c>
      <c r="T15" s="23">
        <v>4291</v>
      </c>
      <c r="U15" s="23">
        <v>4178</v>
      </c>
      <c r="V15" s="23">
        <v>4127</v>
      </c>
      <c r="W15" s="23">
        <v>4318</v>
      </c>
      <c r="X15" s="70"/>
      <c r="Y15"/>
      <c r="Z15"/>
      <c r="AA15"/>
      <c r="AB15"/>
    </row>
    <row r="16" spans="1:28" ht="15" customHeight="1" x14ac:dyDescent="0.25">
      <c r="A16" s="8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70"/>
      <c r="Y16"/>
      <c r="Z16"/>
      <c r="AA16"/>
      <c r="AB16"/>
    </row>
    <row r="17" spans="1:28" s="8" customFormat="1" ht="25.5" x14ac:dyDescent="0.25">
      <c r="A17" s="1" t="s">
        <v>124</v>
      </c>
      <c r="B17" s="73">
        <v>3325</v>
      </c>
      <c r="C17" s="73">
        <v>3695</v>
      </c>
      <c r="D17" s="73">
        <v>3476</v>
      </c>
      <c r="E17" s="73">
        <v>3548</v>
      </c>
      <c r="F17" s="73">
        <v>3149</v>
      </c>
      <c r="G17" s="73">
        <v>3052</v>
      </c>
      <c r="H17" s="73">
        <v>3473</v>
      </c>
      <c r="I17" s="73">
        <v>5580</v>
      </c>
      <c r="J17" s="73">
        <v>5712</v>
      </c>
      <c r="K17" s="73">
        <v>5137</v>
      </c>
      <c r="L17" s="73">
        <v>6512</v>
      </c>
      <c r="M17" s="73">
        <v>7321</v>
      </c>
      <c r="N17" s="73">
        <v>7504</v>
      </c>
      <c r="O17" s="73">
        <v>7382</v>
      </c>
      <c r="P17" s="73">
        <v>7039</v>
      </c>
      <c r="Q17" s="73">
        <v>7766</v>
      </c>
      <c r="R17" s="73">
        <v>9140</v>
      </c>
      <c r="S17" s="73">
        <v>8099</v>
      </c>
      <c r="T17" s="73">
        <v>6453</v>
      </c>
      <c r="U17" s="73">
        <v>6535</v>
      </c>
      <c r="V17" s="73">
        <v>6876</v>
      </c>
      <c r="W17" s="73">
        <v>6950</v>
      </c>
      <c r="X17" s="44"/>
      <c r="Y17"/>
      <c r="Z17"/>
      <c r="AA17"/>
      <c r="AB17"/>
    </row>
    <row r="18" spans="1:28" ht="15" customHeight="1" x14ac:dyDescent="0.25">
      <c r="A18" s="7" t="s">
        <v>25</v>
      </c>
      <c r="B18" s="23">
        <v>2842</v>
      </c>
      <c r="C18" s="23">
        <v>3044</v>
      </c>
      <c r="D18" s="23">
        <v>2800</v>
      </c>
      <c r="E18" s="23">
        <v>3056</v>
      </c>
      <c r="F18" s="23">
        <v>2815</v>
      </c>
      <c r="G18" s="23">
        <v>2799</v>
      </c>
      <c r="H18" s="23">
        <v>3138</v>
      </c>
      <c r="I18" s="23">
        <v>5058</v>
      </c>
      <c r="J18" s="23">
        <v>5042</v>
      </c>
      <c r="K18" s="23">
        <v>4534</v>
      </c>
      <c r="L18" s="23">
        <v>5498</v>
      </c>
      <c r="M18" s="23">
        <v>6253</v>
      </c>
      <c r="N18" s="23">
        <v>6542</v>
      </c>
      <c r="O18" s="23">
        <v>6251</v>
      </c>
      <c r="P18" s="23">
        <v>6000</v>
      </c>
      <c r="Q18" s="23">
        <v>5929</v>
      </c>
      <c r="R18" s="23">
        <v>6802</v>
      </c>
      <c r="S18" s="23">
        <v>5979</v>
      </c>
      <c r="T18" s="23">
        <v>4774</v>
      </c>
      <c r="U18" s="23">
        <v>4937</v>
      </c>
      <c r="V18" s="23">
        <v>5144</v>
      </c>
      <c r="W18" s="23">
        <v>5284</v>
      </c>
      <c r="Y18"/>
      <c r="Z18"/>
      <c r="AA18"/>
      <c r="AB18"/>
    </row>
    <row r="19" spans="1:28" ht="15" customHeight="1" x14ac:dyDescent="0.25">
      <c r="A19" s="7" t="s">
        <v>26</v>
      </c>
      <c r="B19" s="23">
        <v>478</v>
      </c>
      <c r="C19" s="23">
        <v>619</v>
      </c>
      <c r="D19" s="23">
        <v>586</v>
      </c>
      <c r="E19" s="23">
        <v>440</v>
      </c>
      <c r="F19" s="23">
        <v>306</v>
      </c>
      <c r="G19" s="23">
        <v>221</v>
      </c>
      <c r="H19" s="23">
        <v>305</v>
      </c>
      <c r="I19" s="23">
        <v>500</v>
      </c>
      <c r="J19" s="23">
        <v>623</v>
      </c>
      <c r="K19" s="23">
        <v>549</v>
      </c>
      <c r="L19" s="23">
        <v>896</v>
      </c>
      <c r="M19" s="23">
        <v>919</v>
      </c>
      <c r="N19" s="23">
        <v>861</v>
      </c>
      <c r="O19" s="23">
        <v>1030</v>
      </c>
      <c r="P19" s="23">
        <v>921</v>
      </c>
      <c r="Q19" s="23">
        <v>1624</v>
      </c>
      <c r="R19" s="23">
        <v>2059</v>
      </c>
      <c r="S19" s="23">
        <v>1752</v>
      </c>
      <c r="T19" s="23">
        <v>1445</v>
      </c>
      <c r="U19" s="23">
        <v>1426</v>
      </c>
      <c r="V19" s="23">
        <v>1485</v>
      </c>
      <c r="W19" s="23">
        <v>1489</v>
      </c>
    </row>
    <row r="20" spans="1:28" ht="15" customHeight="1" x14ac:dyDescent="0.25">
      <c r="A20" s="7" t="s">
        <v>27</v>
      </c>
      <c r="B20" s="23">
        <v>5</v>
      </c>
      <c r="C20" s="23">
        <v>32</v>
      </c>
      <c r="D20" s="23">
        <v>90</v>
      </c>
      <c r="E20" s="23">
        <v>52</v>
      </c>
      <c r="F20" s="23">
        <v>28</v>
      </c>
      <c r="G20" s="23">
        <v>32</v>
      </c>
      <c r="H20" s="23">
        <v>30</v>
      </c>
      <c r="I20" s="23">
        <v>22</v>
      </c>
      <c r="J20" s="23">
        <v>47</v>
      </c>
      <c r="K20" s="23">
        <v>54</v>
      </c>
      <c r="L20" s="23">
        <v>118</v>
      </c>
      <c r="M20" s="23">
        <v>149</v>
      </c>
      <c r="N20" s="23">
        <v>101</v>
      </c>
      <c r="O20" s="23">
        <v>101</v>
      </c>
      <c r="P20" s="23">
        <v>118</v>
      </c>
      <c r="Q20" s="23">
        <v>213</v>
      </c>
      <c r="R20" s="23">
        <v>279</v>
      </c>
      <c r="S20" s="23">
        <v>368</v>
      </c>
      <c r="T20" s="23">
        <v>234</v>
      </c>
      <c r="U20" s="23">
        <v>172</v>
      </c>
      <c r="V20" s="23">
        <v>247</v>
      </c>
      <c r="W20" s="23">
        <v>177</v>
      </c>
    </row>
    <row r="21" spans="1:28" ht="15" customHeight="1" x14ac:dyDescent="0.25">
      <c r="B21" s="63"/>
      <c r="C21" s="63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71"/>
      <c r="S21" s="71"/>
      <c r="T21" s="71"/>
      <c r="U21" s="71"/>
      <c r="V21" s="71"/>
      <c r="W21" s="71"/>
    </row>
    <row r="22" spans="1:28" ht="13.5" x14ac:dyDescent="0.25">
      <c r="A22" s="313" t="s">
        <v>7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</row>
    <row r="23" spans="1:28" s="26" customFormat="1" ht="25.5" customHeight="1" x14ac:dyDescent="0.25">
      <c r="A23" s="26" t="s">
        <v>11</v>
      </c>
      <c r="B23" s="75">
        <v>10.833137445851102</v>
      </c>
      <c r="C23" s="75">
        <v>11.384247817676682</v>
      </c>
      <c r="D23" s="75">
        <v>11.169412179906372</v>
      </c>
      <c r="E23" s="75">
        <v>10.817874169404442</v>
      </c>
      <c r="F23" s="75">
        <v>10.539810749254503</v>
      </c>
      <c r="G23" s="75">
        <v>8.8000000000000007</v>
      </c>
      <c r="H23" s="75">
        <v>9.1999999999999993</v>
      </c>
      <c r="I23" s="75">
        <v>10.199999999999999</v>
      </c>
      <c r="J23" s="75">
        <v>10.4</v>
      </c>
      <c r="K23" s="75">
        <v>10.199999999999999</v>
      </c>
      <c r="L23" s="75">
        <v>11.4</v>
      </c>
      <c r="M23" s="75">
        <v>11.4</v>
      </c>
      <c r="N23" s="75">
        <v>12.2</v>
      </c>
      <c r="O23" s="75">
        <v>11.6</v>
      </c>
      <c r="P23" s="75">
        <v>10</v>
      </c>
      <c r="Q23" s="75">
        <v>11.627452425429926</v>
      </c>
      <c r="R23" s="75">
        <v>12.845668697105278</v>
      </c>
      <c r="S23" s="75">
        <v>11.892051635133519</v>
      </c>
      <c r="T23" s="75">
        <v>9.7795382257556032</v>
      </c>
      <c r="U23" s="75">
        <v>9.6999999999999993</v>
      </c>
      <c r="V23" s="75">
        <v>9.6999999999999993</v>
      </c>
      <c r="W23" s="75">
        <v>9.19278258517277</v>
      </c>
      <c r="X23" s="80"/>
      <c r="Y23" s="80"/>
      <c r="Z23" s="80"/>
    </row>
    <row r="24" spans="1:28" ht="15" customHeight="1" x14ac:dyDescent="0.25">
      <c r="A24" s="8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70"/>
      <c r="Y24" s="70"/>
      <c r="Z24" s="70"/>
    </row>
    <row r="25" spans="1:28" s="8" customFormat="1" ht="25.5" customHeight="1" x14ac:dyDescent="0.25">
      <c r="A25" s="7" t="s">
        <v>21</v>
      </c>
      <c r="B25" s="74">
        <v>12.334479760558287</v>
      </c>
      <c r="C25" s="74">
        <v>13.004217995766776</v>
      </c>
      <c r="D25" s="74">
        <v>13.031515396614479</v>
      </c>
      <c r="E25" s="74">
        <v>12.429550750555466</v>
      </c>
      <c r="F25" s="74">
        <v>12.366924965229039</v>
      </c>
      <c r="G25" s="74">
        <v>10.3</v>
      </c>
      <c r="H25" s="74">
        <v>10.9</v>
      </c>
      <c r="I25" s="74">
        <v>11.384667571139593</v>
      </c>
      <c r="J25" s="74">
        <v>11.692775650392504</v>
      </c>
      <c r="K25" s="74">
        <v>11.659232179424931</v>
      </c>
      <c r="L25" s="74">
        <v>12.872260140063208</v>
      </c>
      <c r="M25" s="74">
        <v>12.87894836266126</v>
      </c>
      <c r="N25" s="74">
        <v>13.896852108493368</v>
      </c>
      <c r="O25" s="74">
        <v>13.188211694863597</v>
      </c>
      <c r="P25" s="74">
        <v>11.2</v>
      </c>
      <c r="Q25" s="74">
        <v>13.268700251678242</v>
      </c>
      <c r="R25" s="74">
        <v>14.358094191953866</v>
      </c>
      <c r="S25" s="74">
        <v>13.457646915022206</v>
      </c>
      <c r="T25" s="74">
        <v>11.273745649651973</v>
      </c>
      <c r="U25" s="74">
        <v>11.3</v>
      </c>
      <c r="V25" s="74">
        <v>11.5</v>
      </c>
      <c r="W25" s="74">
        <v>10.847147078009286</v>
      </c>
      <c r="X25" s="44"/>
      <c r="Y25" s="44"/>
      <c r="Z25" s="44"/>
    </row>
    <row r="26" spans="1:28" ht="15" customHeight="1" x14ac:dyDescent="0.25">
      <c r="A26" s="7" t="s">
        <v>22</v>
      </c>
      <c r="B26" s="65">
        <v>15.206561263555834</v>
      </c>
      <c r="C26" s="65">
        <v>16.764733795197877</v>
      </c>
      <c r="D26" s="65">
        <v>16.119147933178162</v>
      </c>
      <c r="E26" s="65">
        <v>16.200712853642237</v>
      </c>
      <c r="F26" s="65">
        <v>16.444282218707333</v>
      </c>
      <c r="G26" s="65">
        <v>14.5</v>
      </c>
      <c r="H26" s="65">
        <v>14.2</v>
      </c>
      <c r="I26" s="65">
        <v>14.5</v>
      </c>
      <c r="J26" s="65">
        <v>15.2</v>
      </c>
      <c r="K26" s="65">
        <v>15.4</v>
      </c>
      <c r="L26" s="65">
        <v>15.4</v>
      </c>
      <c r="M26" s="65">
        <v>15.7</v>
      </c>
      <c r="N26" s="65">
        <v>16.8</v>
      </c>
      <c r="O26" s="65">
        <v>16.2</v>
      </c>
      <c r="P26" s="65">
        <v>13.4</v>
      </c>
      <c r="Q26" s="65">
        <v>14.316102956817698</v>
      </c>
      <c r="R26" s="65">
        <v>15.339337340626885</v>
      </c>
      <c r="S26" s="65">
        <v>14.465396004843848</v>
      </c>
      <c r="T26" s="65">
        <v>13.324409701772232</v>
      </c>
      <c r="U26" s="65">
        <v>13.3</v>
      </c>
      <c r="V26" s="65">
        <v>13</v>
      </c>
      <c r="W26" s="65">
        <v>11.831556278601608</v>
      </c>
      <c r="X26" s="70"/>
      <c r="Y26" s="70"/>
      <c r="Z26" s="70"/>
    </row>
    <row r="27" spans="1:28" ht="15" customHeight="1" x14ac:dyDescent="0.25">
      <c r="A27" s="7" t="s">
        <v>23</v>
      </c>
      <c r="B27" s="65">
        <v>11.350097527544941</v>
      </c>
      <c r="C27" s="65">
        <v>11.318519298615133</v>
      </c>
      <c r="D27" s="65">
        <v>11.699192294185522</v>
      </c>
      <c r="E27" s="65">
        <v>10.631593368954652</v>
      </c>
      <c r="F27" s="65">
        <v>10.832644233827365</v>
      </c>
      <c r="G27" s="65">
        <v>8.6999999999999993</v>
      </c>
      <c r="H27" s="65">
        <v>12.1</v>
      </c>
      <c r="I27" s="65">
        <v>11.5</v>
      </c>
      <c r="J27" s="65">
        <v>11.1</v>
      </c>
      <c r="K27" s="65">
        <v>10.6</v>
      </c>
      <c r="L27" s="65">
        <v>12.3</v>
      </c>
      <c r="M27" s="65">
        <v>13.1</v>
      </c>
      <c r="N27" s="65">
        <v>14</v>
      </c>
      <c r="O27" s="65">
        <v>14</v>
      </c>
      <c r="P27" s="65">
        <v>11.8</v>
      </c>
      <c r="Q27" s="65">
        <v>14.546178696287118</v>
      </c>
      <c r="R27" s="65">
        <v>15.325814174863703</v>
      </c>
      <c r="S27" s="65">
        <v>14.571324334184604</v>
      </c>
      <c r="T27" s="65">
        <v>11.279465942771669</v>
      </c>
      <c r="U27" s="65">
        <v>12.1</v>
      </c>
      <c r="V27" s="65">
        <v>13.5</v>
      </c>
      <c r="W27" s="65">
        <v>12.137563000296472</v>
      </c>
      <c r="X27" s="70"/>
      <c r="Y27" s="70"/>
      <c r="Z27" s="70"/>
    </row>
    <row r="28" spans="1:28" ht="15" customHeight="1" x14ac:dyDescent="0.25">
      <c r="A28" s="7" t="s">
        <v>24</v>
      </c>
      <c r="B28" s="65">
        <v>7.5395216862586141</v>
      </c>
      <c r="C28" s="65">
        <v>7.2400291990178518</v>
      </c>
      <c r="D28" s="65">
        <v>7.9384194766306466</v>
      </c>
      <c r="E28" s="65">
        <v>6.4269199525089045</v>
      </c>
      <c r="F28" s="65">
        <v>5.7958551896121762</v>
      </c>
      <c r="G28" s="65">
        <v>4.5</v>
      </c>
      <c r="H28" s="65">
        <v>2.7</v>
      </c>
      <c r="I28" s="65">
        <v>4.7</v>
      </c>
      <c r="J28" s="65">
        <v>5.4</v>
      </c>
      <c r="K28" s="65">
        <v>6.2</v>
      </c>
      <c r="L28" s="65">
        <v>9.1</v>
      </c>
      <c r="M28" s="65">
        <v>7.4</v>
      </c>
      <c r="N28" s="65">
        <v>8.5</v>
      </c>
      <c r="O28" s="65">
        <v>6.8</v>
      </c>
      <c r="P28" s="65">
        <v>6.6</v>
      </c>
      <c r="Q28" s="65">
        <v>9.7862492003161101</v>
      </c>
      <c r="R28" s="65">
        <v>11.311747613117475</v>
      </c>
      <c r="S28" s="65">
        <v>10.216455017652821</v>
      </c>
      <c r="T28" s="65">
        <v>7.7897794317872373</v>
      </c>
      <c r="U28" s="65">
        <v>7.2</v>
      </c>
      <c r="V28" s="65">
        <v>7.1</v>
      </c>
      <c r="W28" s="65">
        <v>7.7680033101264687</v>
      </c>
      <c r="X28" s="70"/>
      <c r="Y28" s="70"/>
      <c r="Z28" s="70"/>
    </row>
    <row r="29" spans="1:28" ht="15" customHeight="1" x14ac:dyDescent="0.25">
      <c r="A29" s="8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70"/>
      <c r="Y29" s="70"/>
      <c r="Z29" s="70"/>
    </row>
    <row r="30" spans="1:28" s="8" customFormat="1" ht="25.5" x14ac:dyDescent="0.25">
      <c r="A30" s="1" t="s">
        <v>124</v>
      </c>
      <c r="B30" s="74">
        <v>6.8268144954316812</v>
      </c>
      <c r="C30" s="74">
        <v>7.2242751285510387</v>
      </c>
      <c r="D30" s="74">
        <v>6.4125742537726449</v>
      </c>
      <c r="E30" s="74">
        <v>6.4755160519063351</v>
      </c>
      <c r="F30" s="74">
        <v>5.5319373199353521</v>
      </c>
      <c r="G30" s="74">
        <v>4.9000000000000004</v>
      </c>
      <c r="H30" s="74">
        <v>4.9000000000000004</v>
      </c>
      <c r="I30" s="74">
        <v>7.3796426311972478</v>
      </c>
      <c r="J30" s="74">
        <v>7.319169264602321</v>
      </c>
      <c r="K30" s="74">
        <v>6.4619478445981908</v>
      </c>
      <c r="L30" s="74">
        <v>7.6430149310468609</v>
      </c>
      <c r="M30" s="74">
        <v>8.1088690475547143</v>
      </c>
      <c r="N30" s="74">
        <v>8.1789154263773938</v>
      </c>
      <c r="O30" s="74">
        <v>7.8557628299936146</v>
      </c>
      <c r="P30" s="74">
        <v>7.2</v>
      </c>
      <c r="Q30" s="74">
        <v>7.9953053576576201</v>
      </c>
      <c r="R30" s="74">
        <v>9.4346439299317684</v>
      </c>
      <c r="S30" s="74">
        <v>8.3335905746771619</v>
      </c>
      <c r="T30" s="74">
        <v>6.4723523334770965</v>
      </c>
      <c r="U30" s="74">
        <v>6.3</v>
      </c>
      <c r="V30" s="74">
        <v>6.2</v>
      </c>
      <c r="W30" s="74">
        <v>6.1437550277131967</v>
      </c>
      <c r="X30" s="44"/>
      <c r="Y30" s="44"/>
      <c r="Z30" s="44"/>
    </row>
    <row r="31" spans="1:28" ht="15" customHeight="1" x14ac:dyDescent="0.25">
      <c r="A31" s="7" t="s">
        <v>25</v>
      </c>
      <c r="B31" s="65">
        <v>10.523587350959046</v>
      </c>
      <c r="C31" s="65">
        <v>10.76455194851121</v>
      </c>
      <c r="D31" s="65">
        <v>9.8789824648061249</v>
      </c>
      <c r="E31" s="65">
        <v>10.461096087358367</v>
      </c>
      <c r="F31" s="65">
        <v>9.13130919942909</v>
      </c>
      <c r="G31" s="65">
        <v>8.1999999999999993</v>
      </c>
      <c r="H31" s="65">
        <v>7.8</v>
      </c>
      <c r="I31" s="65">
        <v>12.1</v>
      </c>
      <c r="J31" s="65">
        <v>12.1</v>
      </c>
      <c r="K31" s="65">
        <v>10.4</v>
      </c>
      <c r="L31" s="65">
        <v>11.7</v>
      </c>
      <c r="M31" s="65">
        <v>12.2</v>
      </c>
      <c r="N31" s="65">
        <v>13.2</v>
      </c>
      <c r="O31" s="65">
        <v>12.2</v>
      </c>
      <c r="P31" s="65">
        <v>11.4</v>
      </c>
      <c r="Q31" s="65">
        <v>11.559983622219189</v>
      </c>
      <c r="R31" s="65">
        <v>13.315063130077323</v>
      </c>
      <c r="S31" s="65">
        <v>11.792201644873085</v>
      </c>
      <c r="T31" s="65">
        <v>9.1494499597531522</v>
      </c>
      <c r="U31" s="65">
        <v>9.1999999999999993</v>
      </c>
      <c r="V31" s="65">
        <v>9.1</v>
      </c>
      <c r="W31" s="65">
        <v>9.2656239040471355</v>
      </c>
      <c r="X31" s="70"/>
    </row>
    <row r="32" spans="1:28" ht="15" customHeight="1" x14ac:dyDescent="0.25">
      <c r="A32" s="7" t="s">
        <v>26</v>
      </c>
      <c r="B32" s="65">
        <v>2.753614839564491</v>
      </c>
      <c r="C32" s="65">
        <v>3.2772130453197796</v>
      </c>
      <c r="D32" s="65">
        <v>2.7460168697282099</v>
      </c>
      <c r="E32" s="65">
        <v>2.0824459273983624</v>
      </c>
      <c r="F32" s="65">
        <v>1.3776337115072934</v>
      </c>
      <c r="G32" s="65">
        <v>0.9</v>
      </c>
      <c r="H32" s="65">
        <v>1.2</v>
      </c>
      <c r="I32" s="65">
        <v>1.7</v>
      </c>
      <c r="J32" s="65">
        <v>2</v>
      </c>
      <c r="K32" s="65">
        <v>1.8</v>
      </c>
      <c r="L32" s="65">
        <v>2.8</v>
      </c>
      <c r="M32" s="65">
        <v>2.8</v>
      </c>
      <c r="N32" s="65">
        <v>2.4</v>
      </c>
      <c r="O32" s="65">
        <v>2.9</v>
      </c>
      <c r="P32" s="65">
        <v>2.5</v>
      </c>
      <c r="Q32" s="65">
        <v>4.2375534912848343</v>
      </c>
      <c r="R32" s="65">
        <v>5.405050664146585</v>
      </c>
      <c r="S32" s="65">
        <v>4.545218699735381</v>
      </c>
      <c r="T32" s="65">
        <v>3.6829361539441821</v>
      </c>
      <c r="U32" s="65">
        <v>3.5</v>
      </c>
      <c r="V32" s="65">
        <v>3.5</v>
      </c>
      <c r="W32" s="65">
        <v>3.3393137474770129</v>
      </c>
      <c r="X32" s="70"/>
    </row>
    <row r="33" spans="1:24" ht="15" customHeight="1" thickBot="1" x14ac:dyDescent="0.3">
      <c r="A33" s="3" t="s">
        <v>27</v>
      </c>
      <c r="B33" s="68">
        <v>0.1152073732718894</v>
      </c>
      <c r="C33" s="68">
        <v>0.80381813614669673</v>
      </c>
      <c r="D33" s="68">
        <v>1.9898297590095069</v>
      </c>
      <c r="E33" s="68">
        <v>1.1688019779725782</v>
      </c>
      <c r="F33" s="68">
        <v>0.7209062821833162</v>
      </c>
      <c r="G33" s="68">
        <v>0.8</v>
      </c>
      <c r="H33" s="68">
        <v>0.7</v>
      </c>
      <c r="I33" s="68">
        <v>0.5</v>
      </c>
      <c r="J33" s="68">
        <v>0.9</v>
      </c>
      <c r="K33" s="68">
        <v>1</v>
      </c>
      <c r="L33" s="68">
        <v>1.9</v>
      </c>
      <c r="M33" s="68">
        <v>2.4</v>
      </c>
      <c r="N33" s="68">
        <v>1.6</v>
      </c>
      <c r="O33" s="68">
        <v>1.4</v>
      </c>
      <c r="P33" s="68">
        <v>1.6</v>
      </c>
      <c r="Q33" s="68">
        <v>2.8328235137651281</v>
      </c>
      <c r="R33" s="68">
        <v>3.6243180046765398</v>
      </c>
      <c r="S33" s="68">
        <v>4.637096774193548</v>
      </c>
      <c r="T33" s="68">
        <v>2.8233590733590734</v>
      </c>
      <c r="U33" s="68">
        <v>1.8</v>
      </c>
      <c r="V33" s="68">
        <v>2.2999999999999998</v>
      </c>
      <c r="W33" s="68">
        <v>1.5384615384615385</v>
      </c>
      <c r="X33" s="70"/>
    </row>
    <row r="34" spans="1:24" x14ac:dyDescent="0.25">
      <c r="A34" s="314" t="s">
        <v>116</v>
      </c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4"/>
      <c r="W34" s="314"/>
    </row>
  </sheetData>
  <mergeCells count="8">
    <mergeCell ref="A34:W34"/>
    <mergeCell ref="A9:W9"/>
    <mergeCell ref="A22:W22"/>
    <mergeCell ref="A1:W1"/>
    <mergeCell ref="A2:W2"/>
    <mergeCell ref="A3:W3"/>
    <mergeCell ref="A4:W4"/>
    <mergeCell ref="A5:W5"/>
  </mergeCells>
  <hyperlinks>
    <hyperlink ref="Z1" r:id="rId1" location="INDICE!A1"/>
  </hyperlinks>
  <printOptions horizontalCentered="1"/>
  <pageMargins left="0.7" right="0.7" top="0.75" bottom="0.75" header="0.3" footer="0.3"/>
  <pageSetup scale="76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4"/>
  <sheetViews>
    <sheetView zoomScaleNormal="100" zoomScaleSheetLayoutView="100" workbookViewId="0">
      <selection activeCell="Z20" sqref="Z20"/>
    </sheetView>
  </sheetViews>
  <sheetFormatPr baseColWidth="10" defaultRowHeight="12.75" x14ac:dyDescent="0.25"/>
  <cols>
    <col min="1" max="1" width="12.7109375" style="4" customWidth="1"/>
    <col min="2" max="23" width="6.7109375" style="62" customWidth="1"/>
    <col min="24" max="256" width="11.42578125" style="4"/>
    <col min="257" max="257" width="13.85546875" style="4" customWidth="1"/>
    <col min="258" max="278" width="6.7109375" style="4" customWidth="1"/>
    <col min="279" max="279" width="7.5703125" style="4" customWidth="1"/>
    <col min="280" max="512" width="11.42578125" style="4"/>
    <col min="513" max="513" width="13.85546875" style="4" customWidth="1"/>
    <col min="514" max="534" width="6.7109375" style="4" customWidth="1"/>
    <col min="535" max="535" width="7.5703125" style="4" customWidth="1"/>
    <col min="536" max="768" width="11.42578125" style="4"/>
    <col min="769" max="769" width="13.85546875" style="4" customWidth="1"/>
    <col min="770" max="790" width="6.7109375" style="4" customWidth="1"/>
    <col min="791" max="791" width="7.5703125" style="4" customWidth="1"/>
    <col min="792" max="1024" width="11.42578125" style="4"/>
    <col min="1025" max="1025" width="13.85546875" style="4" customWidth="1"/>
    <col min="1026" max="1046" width="6.7109375" style="4" customWidth="1"/>
    <col min="1047" max="1047" width="7.5703125" style="4" customWidth="1"/>
    <col min="1048" max="1280" width="11.42578125" style="4"/>
    <col min="1281" max="1281" width="13.85546875" style="4" customWidth="1"/>
    <col min="1282" max="1302" width="6.7109375" style="4" customWidth="1"/>
    <col min="1303" max="1303" width="7.5703125" style="4" customWidth="1"/>
    <col min="1304" max="1536" width="11.42578125" style="4"/>
    <col min="1537" max="1537" width="13.85546875" style="4" customWidth="1"/>
    <col min="1538" max="1558" width="6.7109375" style="4" customWidth="1"/>
    <col min="1559" max="1559" width="7.5703125" style="4" customWidth="1"/>
    <col min="1560" max="1792" width="11.42578125" style="4"/>
    <col min="1793" max="1793" width="13.85546875" style="4" customWidth="1"/>
    <col min="1794" max="1814" width="6.7109375" style="4" customWidth="1"/>
    <col min="1815" max="1815" width="7.5703125" style="4" customWidth="1"/>
    <col min="1816" max="2048" width="11.42578125" style="4"/>
    <col min="2049" max="2049" width="13.85546875" style="4" customWidth="1"/>
    <col min="2050" max="2070" width="6.7109375" style="4" customWidth="1"/>
    <col min="2071" max="2071" width="7.5703125" style="4" customWidth="1"/>
    <col min="2072" max="2304" width="11.42578125" style="4"/>
    <col min="2305" max="2305" width="13.85546875" style="4" customWidth="1"/>
    <col min="2306" max="2326" width="6.7109375" style="4" customWidth="1"/>
    <col min="2327" max="2327" width="7.5703125" style="4" customWidth="1"/>
    <col min="2328" max="2560" width="11.42578125" style="4"/>
    <col min="2561" max="2561" width="13.85546875" style="4" customWidth="1"/>
    <col min="2562" max="2582" width="6.7109375" style="4" customWidth="1"/>
    <col min="2583" max="2583" width="7.5703125" style="4" customWidth="1"/>
    <col min="2584" max="2816" width="11.42578125" style="4"/>
    <col min="2817" max="2817" width="13.85546875" style="4" customWidth="1"/>
    <col min="2818" max="2838" width="6.7109375" style="4" customWidth="1"/>
    <col min="2839" max="2839" width="7.5703125" style="4" customWidth="1"/>
    <col min="2840" max="3072" width="11.42578125" style="4"/>
    <col min="3073" max="3073" width="13.85546875" style="4" customWidth="1"/>
    <col min="3074" max="3094" width="6.7109375" style="4" customWidth="1"/>
    <col min="3095" max="3095" width="7.5703125" style="4" customWidth="1"/>
    <col min="3096" max="3328" width="11.42578125" style="4"/>
    <col min="3329" max="3329" width="13.85546875" style="4" customWidth="1"/>
    <col min="3330" max="3350" width="6.7109375" style="4" customWidth="1"/>
    <col min="3351" max="3351" width="7.5703125" style="4" customWidth="1"/>
    <col min="3352" max="3584" width="11.42578125" style="4"/>
    <col min="3585" max="3585" width="13.85546875" style="4" customWidth="1"/>
    <col min="3586" max="3606" width="6.7109375" style="4" customWidth="1"/>
    <col min="3607" max="3607" width="7.5703125" style="4" customWidth="1"/>
    <col min="3608" max="3840" width="11.42578125" style="4"/>
    <col min="3841" max="3841" width="13.85546875" style="4" customWidth="1"/>
    <col min="3842" max="3862" width="6.7109375" style="4" customWidth="1"/>
    <col min="3863" max="3863" width="7.5703125" style="4" customWidth="1"/>
    <col min="3864" max="4096" width="11.42578125" style="4"/>
    <col min="4097" max="4097" width="13.85546875" style="4" customWidth="1"/>
    <col min="4098" max="4118" width="6.7109375" style="4" customWidth="1"/>
    <col min="4119" max="4119" width="7.5703125" style="4" customWidth="1"/>
    <col min="4120" max="4352" width="11.42578125" style="4"/>
    <col min="4353" max="4353" width="13.85546875" style="4" customWidth="1"/>
    <col min="4354" max="4374" width="6.7109375" style="4" customWidth="1"/>
    <col min="4375" max="4375" width="7.5703125" style="4" customWidth="1"/>
    <col min="4376" max="4608" width="11.42578125" style="4"/>
    <col min="4609" max="4609" width="13.85546875" style="4" customWidth="1"/>
    <col min="4610" max="4630" width="6.7109375" style="4" customWidth="1"/>
    <col min="4631" max="4631" width="7.5703125" style="4" customWidth="1"/>
    <col min="4632" max="4864" width="11.42578125" style="4"/>
    <col min="4865" max="4865" width="13.85546875" style="4" customWidth="1"/>
    <col min="4866" max="4886" width="6.7109375" style="4" customWidth="1"/>
    <col min="4887" max="4887" width="7.5703125" style="4" customWidth="1"/>
    <col min="4888" max="5120" width="11.42578125" style="4"/>
    <col min="5121" max="5121" width="13.85546875" style="4" customWidth="1"/>
    <col min="5122" max="5142" width="6.7109375" style="4" customWidth="1"/>
    <col min="5143" max="5143" width="7.5703125" style="4" customWidth="1"/>
    <col min="5144" max="5376" width="11.42578125" style="4"/>
    <col min="5377" max="5377" width="13.85546875" style="4" customWidth="1"/>
    <col min="5378" max="5398" width="6.7109375" style="4" customWidth="1"/>
    <col min="5399" max="5399" width="7.5703125" style="4" customWidth="1"/>
    <col min="5400" max="5632" width="11.42578125" style="4"/>
    <col min="5633" max="5633" width="13.85546875" style="4" customWidth="1"/>
    <col min="5634" max="5654" width="6.7109375" style="4" customWidth="1"/>
    <col min="5655" max="5655" width="7.5703125" style="4" customWidth="1"/>
    <col min="5656" max="5888" width="11.42578125" style="4"/>
    <col min="5889" max="5889" width="13.85546875" style="4" customWidth="1"/>
    <col min="5890" max="5910" width="6.7109375" style="4" customWidth="1"/>
    <col min="5911" max="5911" width="7.5703125" style="4" customWidth="1"/>
    <col min="5912" max="6144" width="11.42578125" style="4"/>
    <col min="6145" max="6145" width="13.85546875" style="4" customWidth="1"/>
    <col min="6146" max="6166" width="6.7109375" style="4" customWidth="1"/>
    <col min="6167" max="6167" width="7.5703125" style="4" customWidth="1"/>
    <col min="6168" max="6400" width="11.42578125" style="4"/>
    <col min="6401" max="6401" width="13.85546875" style="4" customWidth="1"/>
    <col min="6402" max="6422" width="6.7109375" style="4" customWidth="1"/>
    <col min="6423" max="6423" width="7.5703125" style="4" customWidth="1"/>
    <col min="6424" max="6656" width="11.42578125" style="4"/>
    <col min="6657" max="6657" width="13.85546875" style="4" customWidth="1"/>
    <col min="6658" max="6678" width="6.7109375" style="4" customWidth="1"/>
    <col min="6679" max="6679" width="7.5703125" style="4" customWidth="1"/>
    <col min="6680" max="6912" width="11.42578125" style="4"/>
    <col min="6913" max="6913" width="13.85546875" style="4" customWidth="1"/>
    <col min="6914" max="6934" width="6.7109375" style="4" customWidth="1"/>
    <col min="6935" max="6935" width="7.5703125" style="4" customWidth="1"/>
    <col min="6936" max="7168" width="11.42578125" style="4"/>
    <col min="7169" max="7169" width="13.85546875" style="4" customWidth="1"/>
    <col min="7170" max="7190" width="6.7109375" style="4" customWidth="1"/>
    <col min="7191" max="7191" width="7.5703125" style="4" customWidth="1"/>
    <col min="7192" max="7424" width="11.42578125" style="4"/>
    <col min="7425" max="7425" width="13.85546875" style="4" customWidth="1"/>
    <col min="7426" max="7446" width="6.7109375" style="4" customWidth="1"/>
    <col min="7447" max="7447" width="7.5703125" style="4" customWidth="1"/>
    <col min="7448" max="7680" width="11.42578125" style="4"/>
    <col min="7681" max="7681" width="13.85546875" style="4" customWidth="1"/>
    <col min="7682" max="7702" width="6.7109375" style="4" customWidth="1"/>
    <col min="7703" max="7703" width="7.5703125" style="4" customWidth="1"/>
    <col min="7704" max="7936" width="11.42578125" style="4"/>
    <col min="7937" max="7937" width="13.85546875" style="4" customWidth="1"/>
    <col min="7938" max="7958" width="6.7109375" style="4" customWidth="1"/>
    <col min="7959" max="7959" width="7.5703125" style="4" customWidth="1"/>
    <col min="7960" max="8192" width="11.42578125" style="4"/>
    <col min="8193" max="8193" width="13.85546875" style="4" customWidth="1"/>
    <col min="8194" max="8214" width="6.7109375" style="4" customWidth="1"/>
    <col min="8215" max="8215" width="7.5703125" style="4" customWidth="1"/>
    <col min="8216" max="8448" width="11.42578125" style="4"/>
    <col min="8449" max="8449" width="13.85546875" style="4" customWidth="1"/>
    <col min="8450" max="8470" width="6.7109375" style="4" customWidth="1"/>
    <col min="8471" max="8471" width="7.5703125" style="4" customWidth="1"/>
    <col min="8472" max="8704" width="11.42578125" style="4"/>
    <col min="8705" max="8705" width="13.85546875" style="4" customWidth="1"/>
    <col min="8706" max="8726" width="6.7109375" style="4" customWidth="1"/>
    <col min="8727" max="8727" width="7.5703125" style="4" customWidth="1"/>
    <col min="8728" max="8960" width="11.42578125" style="4"/>
    <col min="8961" max="8961" width="13.85546875" style="4" customWidth="1"/>
    <col min="8962" max="8982" width="6.7109375" style="4" customWidth="1"/>
    <col min="8983" max="8983" width="7.5703125" style="4" customWidth="1"/>
    <col min="8984" max="9216" width="11.42578125" style="4"/>
    <col min="9217" max="9217" width="13.85546875" style="4" customWidth="1"/>
    <col min="9218" max="9238" width="6.7109375" style="4" customWidth="1"/>
    <col min="9239" max="9239" width="7.5703125" style="4" customWidth="1"/>
    <col min="9240" max="9472" width="11.42578125" style="4"/>
    <col min="9473" max="9473" width="13.85546875" style="4" customWidth="1"/>
    <col min="9474" max="9494" width="6.7109375" style="4" customWidth="1"/>
    <col min="9495" max="9495" width="7.5703125" style="4" customWidth="1"/>
    <col min="9496" max="9728" width="11.42578125" style="4"/>
    <col min="9729" max="9729" width="13.85546875" style="4" customWidth="1"/>
    <col min="9730" max="9750" width="6.7109375" style="4" customWidth="1"/>
    <col min="9751" max="9751" width="7.5703125" style="4" customWidth="1"/>
    <col min="9752" max="9984" width="11.42578125" style="4"/>
    <col min="9985" max="9985" width="13.85546875" style="4" customWidth="1"/>
    <col min="9986" max="10006" width="6.7109375" style="4" customWidth="1"/>
    <col min="10007" max="10007" width="7.5703125" style="4" customWidth="1"/>
    <col min="10008" max="10240" width="11.42578125" style="4"/>
    <col min="10241" max="10241" width="13.85546875" style="4" customWidth="1"/>
    <col min="10242" max="10262" width="6.7109375" style="4" customWidth="1"/>
    <col min="10263" max="10263" width="7.5703125" style="4" customWidth="1"/>
    <col min="10264" max="10496" width="11.42578125" style="4"/>
    <col min="10497" max="10497" width="13.85546875" style="4" customWidth="1"/>
    <col min="10498" max="10518" width="6.7109375" style="4" customWidth="1"/>
    <col min="10519" max="10519" width="7.5703125" style="4" customWidth="1"/>
    <col min="10520" max="10752" width="11.42578125" style="4"/>
    <col min="10753" max="10753" width="13.85546875" style="4" customWidth="1"/>
    <col min="10754" max="10774" width="6.7109375" style="4" customWidth="1"/>
    <col min="10775" max="10775" width="7.5703125" style="4" customWidth="1"/>
    <col min="10776" max="11008" width="11.42578125" style="4"/>
    <col min="11009" max="11009" width="13.85546875" style="4" customWidth="1"/>
    <col min="11010" max="11030" width="6.7109375" style="4" customWidth="1"/>
    <col min="11031" max="11031" width="7.5703125" style="4" customWidth="1"/>
    <col min="11032" max="11264" width="11.42578125" style="4"/>
    <col min="11265" max="11265" width="13.85546875" style="4" customWidth="1"/>
    <col min="11266" max="11286" width="6.7109375" style="4" customWidth="1"/>
    <col min="11287" max="11287" width="7.5703125" style="4" customWidth="1"/>
    <col min="11288" max="11520" width="11.42578125" style="4"/>
    <col min="11521" max="11521" width="13.85546875" style="4" customWidth="1"/>
    <col min="11522" max="11542" width="6.7109375" style="4" customWidth="1"/>
    <col min="11543" max="11543" width="7.5703125" style="4" customWidth="1"/>
    <col min="11544" max="11776" width="11.42578125" style="4"/>
    <col min="11777" max="11777" width="13.85546875" style="4" customWidth="1"/>
    <col min="11778" max="11798" width="6.7109375" style="4" customWidth="1"/>
    <col min="11799" max="11799" width="7.5703125" style="4" customWidth="1"/>
    <col min="11800" max="12032" width="11.42578125" style="4"/>
    <col min="12033" max="12033" width="13.85546875" style="4" customWidth="1"/>
    <col min="12034" max="12054" width="6.7109375" style="4" customWidth="1"/>
    <col min="12055" max="12055" width="7.5703125" style="4" customWidth="1"/>
    <col min="12056" max="12288" width="11.42578125" style="4"/>
    <col min="12289" max="12289" width="13.85546875" style="4" customWidth="1"/>
    <col min="12290" max="12310" width="6.7109375" style="4" customWidth="1"/>
    <col min="12311" max="12311" width="7.5703125" style="4" customWidth="1"/>
    <col min="12312" max="12544" width="11.42578125" style="4"/>
    <col min="12545" max="12545" width="13.85546875" style="4" customWidth="1"/>
    <col min="12546" max="12566" width="6.7109375" style="4" customWidth="1"/>
    <col min="12567" max="12567" width="7.5703125" style="4" customWidth="1"/>
    <col min="12568" max="12800" width="11.42578125" style="4"/>
    <col min="12801" max="12801" width="13.85546875" style="4" customWidth="1"/>
    <col min="12802" max="12822" width="6.7109375" style="4" customWidth="1"/>
    <col min="12823" max="12823" width="7.5703125" style="4" customWidth="1"/>
    <col min="12824" max="13056" width="11.42578125" style="4"/>
    <col min="13057" max="13057" width="13.85546875" style="4" customWidth="1"/>
    <col min="13058" max="13078" width="6.7109375" style="4" customWidth="1"/>
    <col min="13079" max="13079" width="7.5703125" style="4" customWidth="1"/>
    <col min="13080" max="13312" width="11.42578125" style="4"/>
    <col min="13313" max="13313" width="13.85546875" style="4" customWidth="1"/>
    <col min="13314" max="13334" width="6.7109375" style="4" customWidth="1"/>
    <col min="13335" max="13335" width="7.5703125" style="4" customWidth="1"/>
    <col min="13336" max="13568" width="11.42578125" style="4"/>
    <col min="13569" max="13569" width="13.85546875" style="4" customWidth="1"/>
    <col min="13570" max="13590" width="6.7109375" style="4" customWidth="1"/>
    <col min="13591" max="13591" width="7.5703125" style="4" customWidth="1"/>
    <col min="13592" max="13824" width="11.42578125" style="4"/>
    <col min="13825" max="13825" width="13.85546875" style="4" customWidth="1"/>
    <col min="13826" max="13846" width="6.7109375" style="4" customWidth="1"/>
    <col min="13847" max="13847" width="7.5703125" style="4" customWidth="1"/>
    <col min="13848" max="14080" width="11.42578125" style="4"/>
    <col min="14081" max="14081" width="13.85546875" style="4" customWidth="1"/>
    <col min="14082" max="14102" width="6.7109375" style="4" customWidth="1"/>
    <col min="14103" max="14103" width="7.5703125" style="4" customWidth="1"/>
    <col min="14104" max="14336" width="11.42578125" style="4"/>
    <col min="14337" max="14337" width="13.85546875" style="4" customWidth="1"/>
    <col min="14338" max="14358" width="6.7109375" style="4" customWidth="1"/>
    <col min="14359" max="14359" width="7.5703125" style="4" customWidth="1"/>
    <col min="14360" max="14592" width="11.42578125" style="4"/>
    <col min="14593" max="14593" width="13.85546875" style="4" customWidth="1"/>
    <col min="14594" max="14614" width="6.7109375" style="4" customWidth="1"/>
    <col min="14615" max="14615" width="7.5703125" style="4" customWidth="1"/>
    <col min="14616" max="14848" width="11.42578125" style="4"/>
    <col min="14849" max="14849" width="13.85546875" style="4" customWidth="1"/>
    <col min="14850" max="14870" width="6.7109375" style="4" customWidth="1"/>
    <col min="14871" max="14871" width="7.5703125" style="4" customWidth="1"/>
    <col min="14872" max="15104" width="11.42578125" style="4"/>
    <col min="15105" max="15105" width="13.85546875" style="4" customWidth="1"/>
    <col min="15106" max="15126" width="6.7109375" style="4" customWidth="1"/>
    <col min="15127" max="15127" width="7.5703125" style="4" customWidth="1"/>
    <col min="15128" max="15360" width="11.42578125" style="4"/>
    <col min="15361" max="15361" width="13.85546875" style="4" customWidth="1"/>
    <col min="15362" max="15382" width="6.7109375" style="4" customWidth="1"/>
    <col min="15383" max="15383" width="7.5703125" style="4" customWidth="1"/>
    <col min="15384" max="15616" width="11.42578125" style="4"/>
    <col min="15617" max="15617" width="13.85546875" style="4" customWidth="1"/>
    <col min="15618" max="15638" width="6.7109375" style="4" customWidth="1"/>
    <col min="15639" max="15639" width="7.5703125" style="4" customWidth="1"/>
    <col min="15640" max="15872" width="11.42578125" style="4"/>
    <col min="15873" max="15873" width="13.85546875" style="4" customWidth="1"/>
    <col min="15874" max="15894" width="6.7109375" style="4" customWidth="1"/>
    <col min="15895" max="15895" width="7.5703125" style="4" customWidth="1"/>
    <col min="15896" max="16128" width="11.42578125" style="4"/>
    <col min="16129" max="16129" width="13.85546875" style="4" customWidth="1"/>
    <col min="16130" max="16150" width="6.7109375" style="4" customWidth="1"/>
    <col min="16151" max="16151" width="7.5703125" style="4" customWidth="1"/>
    <col min="16152" max="16384" width="11.42578125" style="4"/>
  </cols>
  <sheetData>
    <row r="1" spans="1:25" ht="14.25" customHeight="1" thickBot="1" x14ac:dyDescent="0.3">
      <c r="A1" s="318" t="s">
        <v>123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Y1" s="258" t="s">
        <v>232</v>
      </c>
    </row>
    <row r="2" spans="1:25" ht="14.25" x14ac:dyDescent="0.25">
      <c r="A2" s="318" t="s">
        <v>28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</row>
    <row r="3" spans="1:25" ht="14.25" x14ac:dyDescent="0.25">
      <c r="A3" s="318" t="s">
        <v>132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</row>
    <row r="4" spans="1:25" ht="14.25" x14ac:dyDescent="0.25">
      <c r="A4" s="318" t="s">
        <v>141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</row>
    <row r="5" spans="1:25" ht="14.25" x14ac:dyDescent="0.25">
      <c r="A5" s="318" t="s">
        <v>120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</row>
    <row r="6" spans="1:25" ht="15" customHeight="1" thickBot="1" x14ac:dyDescent="0.3">
      <c r="A6" s="3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</row>
    <row r="7" spans="1:25" ht="25.5" customHeight="1" thickBot="1" x14ac:dyDescent="0.3">
      <c r="A7" s="2" t="s">
        <v>117</v>
      </c>
      <c r="B7" s="235">
        <v>1995</v>
      </c>
      <c r="C7" s="235">
        <v>1996</v>
      </c>
      <c r="D7" s="235">
        <v>1997</v>
      </c>
      <c r="E7" s="235">
        <v>1998</v>
      </c>
      <c r="F7" s="235">
        <v>1999</v>
      </c>
      <c r="G7" s="235">
        <v>2000</v>
      </c>
      <c r="H7" s="235">
        <v>2001</v>
      </c>
      <c r="I7" s="235">
        <v>2002</v>
      </c>
      <c r="J7" s="235">
        <v>2003</v>
      </c>
      <c r="K7" s="235">
        <v>2004</v>
      </c>
      <c r="L7" s="235">
        <v>2005</v>
      </c>
      <c r="M7" s="235">
        <v>2006</v>
      </c>
      <c r="N7" s="235">
        <v>2007</v>
      </c>
      <c r="O7" s="235">
        <v>2008</v>
      </c>
      <c r="P7" s="235">
        <v>2009</v>
      </c>
      <c r="Q7" s="235">
        <v>2010</v>
      </c>
      <c r="R7" s="235">
        <v>2011</v>
      </c>
      <c r="S7" s="235">
        <v>2012</v>
      </c>
      <c r="T7" s="235">
        <v>2013</v>
      </c>
      <c r="U7" s="235">
        <v>2014</v>
      </c>
      <c r="V7" s="235">
        <v>2015</v>
      </c>
      <c r="W7" s="235">
        <v>2016</v>
      </c>
    </row>
    <row r="8" spans="1:25" ht="10.5" customHeight="1" x14ac:dyDescent="0.25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25" ht="13.5" x14ac:dyDescent="0.25">
      <c r="A9" s="317" t="s">
        <v>6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</row>
    <row r="10" spans="1:25" s="26" customFormat="1" ht="25.5" customHeight="1" x14ac:dyDescent="0.25">
      <c r="A10" s="26" t="s">
        <v>11</v>
      </c>
      <c r="B10" s="79">
        <v>17059</v>
      </c>
      <c r="C10" s="79">
        <v>17657</v>
      </c>
      <c r="D10" s="79">
        <v>17971</v>
      </c>
      <c r="E10" s="79">
        <v>18133</v>
      </c>
      <c r="F10" s="79">
        <v>19011</v>
      </c>
      <c r="G10" s="79">
        <v>16575</v>
      </c>
      <c r="H10" s="79">
        <f t="shared" ref="H10:S10" si="0">+H12+H17</f>
        <v>18849</v>
      </c>
      <c r="I10" s="79">
        <f t="shared" si="0"/>
        <v>22454</v>
      </c>
      <c r="J10" s="79">
        <f t="shared" si="0"/>
        <v>23710</v>
      </c>
      <c r="K10" s="79">
        <f t="shared" si="0"/>
        <v>24134</v>
      </c>
      <c r="L10" s="79">
        <f t="shared" si="0"/>
        <v>27925</v>
      </c>
      <c r="M10" s="79">
        <f t="shared" si="0"/>
        <v>28924</v>
      </c>
      <c r="N10" s="79">
        <f t="shared" si="0"/>
        <v>30442</v>
      </c>
      <c r="O10" s="79">
        <f t="shared" si="0"/>
        <v>29042</v>
      </c>
      <c r="P10" s="79">
        <f t="shared" si="0"/>
        <v>25920</v>
      </c>
      <c r="Q10" s="79">
        <f t="shared" si="0"/>
        <v>29753</v>
      </c>
      <c r="R10" s="79">
        <f t="shared" si="0"/>
        <v>32912</v>
      </c>
      <c r="S10" s="79">
        <f t="shared" si="0"/>
        <v>30431</v>
      </c>
      <c r="T10" s="79">
        <f>+T12+T17</f>
        <v>25399</v>
      </c>
      <c r="U10" s="79">
        <f>+U12+U17</f>
        <v>24632</v>
      </c>
      <c r="V10" s="79">
        <f>+V12+V17</f>
        <v>24568</v>
      </c>
      <c r="W10" s="79">
        <f>+W12+W17</f>
        <v>23465</v>
      </c>
      <c r="X10" s="82"/>
    </row>
    <row r="11" spans="1:25" ht="15" customHeight="1" x14ac:dyDescent="0.25">
      <c r="A11" s="8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51"/>
    </row>
    <row r="12" spans="1:25" s="8" customFormat="1" ht="25.5" customHeight="1" x14ac:dyDescent="0.25">
      <c r="A12" s="7" t="s">
        <v>21</v>
      </c>
      <c r="B12" s="73">
        <v>14227</v>
      </c>
      <c r="C12" s="73">
        <v>14834</v>
      </c>
      <c r="D12" s="73">
        <v>15406</v>
      </c>
      <c r="E12" s="73">
        <v>15464</v>
      </c>
      <c r="F12" s="73">
        <v>16562</v>
      </c>
      <c r="G12" s="73">
        <v>14230</v>
      </c>
      <c r="H12" s="73">
        <f t="shared" ref="H12:T12" si="1">+H13+H14+H15</f>
        <v>16067</v>
      </c>
      <c r="I12" s="73">
        <f t="shared" si="1"/>
        <v>17703</v>
      </c>
      <c r="J12" s="73">
        <f t="shared" si="1"/>
        <v>18898</v>
      </c>
      <c r="K12" s="73">
        <f t="shared" si="1"/>
        <v>19837</v>
      </c>
      <c r="L12" s="73">
        <f t="shared" si="1"/>
        <v>22664</v>
      </c>
      <c r="M12" s="73">
        <f t="shared" si="1"/>
        <v>22793</v>
      </c>
      <c r="N12" s="73">
        <f t="shared" si="1"/>
        <v>24242</v>
      </c>
      <c r="O12" s="73">
        <f t="shared" si="1"/>
        <v>22921</v>
      </c>
      <c r="P12" s="73">
        <f t="shared" si="1"/>
        <v>20185</v>
      </c>
      <c r="Q12" s="73">
        <f t="shared" si="1"/>
        <v>23684</v>
      </c>
      <c r="R12" s="73">
        <f t="shared" si="1"/>
        <v>25986</v>
      </c>
      <c r="S12" s="73">
        <f t="shared" si="1"/>
        <v>24498</v>
      </c>
      <c r="T12" s="73">
        <f t="shared" si="1"/>
        <v>20396</v>
      </c>
      <c r="U12" s="73">
        <f>+U13+U14+U15</f>
        <v>19746</v>
      </c>
      <c r="V12" s="73">
        <f>+V13+V14+V15</f>
        <v>19478</v>
      </c>
      <c r="W12" s="73">
        <f>+W13+W14+W15</f>
        <v>18054</v>
      </c>
      <c r="X12" s="83"/>
    </row>
    <row r="13" spans="1:25" ht="15" customHeight="1" x14ac:dyDescent="0.25">
      <c r="A13" s="51" t="s">
        <v>22</v>
      </c>
      <c r="B13" s="23">
        <v>8447</v>
      </c>
      <c r="C13" s="23">
        <v>9161</v>
      </c>
      <c r="D13" s="23">
        <v>9352</v>
      </c>
      <c r="E13" s="23">
        <v>9954</v>
      </c>
      <c r="F13" s="23">
        <v>10493</v>
      </c>
      <c r="G13" s="23">
        <v>9049</v>
      </c>
      <c r="H13" s="23">
        <f>9802-39</f>
        <v>9763</v>
      </c>
      <c r="I13" s="23">
        <v>10773</v>
      </c>
      <c r="J13" s="23">
        <v>11304</v>
      </c>
      <c r="K13" s="23">
        <v>11794</v>
      </c>
      <c r="L13" s="23">
        <v>11990</v>
      </c>
      <c r="M13" s="23">
        <v>12445</v>
      </c>
      <c r="N13" s="23">
        <v>12768</v>
      </c>
      <c r="O13" s="23">
        <v>12507</v>
      </c>
      <c r="P13" s="23">
        <v>10528</v>
      </c>
      <c r="Q13" s="23">
        <v>11239</v>
      </c>
      <c r="R13" s="23">
        <v>12334</v>
      </c>
      <c r="S13" s="23">
        <v>11837</v>
      </c>
      <c r="T13" s="23">
        <v>10126</v>
      </c>
      <c r="U13" s="23">
        <v>9403</v>
      </c>
      <c r="V13" s="23">
        <v>8945</v>
      </c>
      <c r="W13" s="23">
        <v>8246</v>
      </c>
      <c r="X13" s="81"/>
    </row>
    <row r="14" spans="1:25" ht="15" customHeight="1" x14ac:dyDescent="0.25">
      <c r="A14" s="51" t="s">
        <v>23</v>
      </c>
      <c r="B14" s="23">
        <v>3743</v>
      </c>
      <c r="C14" s="23">
        <v>3732</v>
      </c>
      <c r="D14" s="23">
        <v>3982</v>
      </c>
      <c r="E14" s="23">
        <v>3836</v>
      </c>
      <c r="F14" s="23">
        <v>4372</v>
      </c>
      <c r="G14" s="23">
        <v>3742</v>
      </c>
      <c r="H14" s="23">
        <v>5429</v>
      </c>
      <c r="I14" s="23">
        <v>5373</v>
      </c>
      <c r="J14" s="23">
        <v>5642</v>
      </c>
      <c r="K14" s="23">
        <v>5539</v>
      </c>
      <c r="L14" s="23">
        <v>6622</v>
      </c>
      <c r="M14" s="23">
        <v>7150</v>
      </c>
      <c r="N14" s="23">
        <v>7793</v>
      </c>
      <c r="O14" s="23">
        <v>7471</v>
      </c>
      <c r="P14" s="23">
        <v>6666</v>
      </c>
      <c r="Q14" s="23">
        <v>8037</v>
      </c>
      <c r="R14" s="23">
        <v>8612</v>
      </c>
      <c r="S14" s="23">
        <v>8211</v>
      </c>
      <c r="T14" s="23">
        <v>6684</v>
      </c>
      <c r="U14" s="23">
        <v>6931</v>
      </c>
      <c r="V14" s="23">
        <v>7276</v>
      </c>
      <c r="W14" s="23">
        <v>6479</v>
      </c>
      <c r="X14" s="81"/>
    </row>
    <row r="15" spans="1:25" ht="15" customHeight="1" x14ac:dyDescent="0.25">
      <c r="A15" s="51" t="s">
        <v>24</v>
      </c>
      <c r="B15" s="23">
        <v>2037</v>
      </c>
      <c r="C15" s="23">
        <v>1941</v>
      </c>
      <c r="D15" s="23">
        <v>2072</v>
      </c>
      <c r="E15" s="23">
        <v>1674</v>
      </c>
      <c r="F15" s="23">
        <v>1697</v>
      </c>
      <c r="G15" s="23">
        <v>1439</v>
      </c>
      <c r="H15" s="23">
        <v>875</v>
      </c>
      <c r="I15" s="23">
        <v>1557</v>
      </c>
      <c r="J15" s="23">
        <v>1952</v>
      </c>
      <c r="K15" s="23">
        <v>2504</v>
      </c>
      <c r="L15" s="23">
        <v>4052</v>
      </c>
      <c r="M15" s="23">
        <v>3198</v>
      </c>
      <c r="N15" s="23">
        <v>3681</v>
      </c>
      <c r="O15" s="23">
        <v>2943</v>
      </c>
      <c r="P15" s="23">
        <v>2991</v>
      </c>
      <c r="Q15" s="23">
        <v>4408</v>
      </c>
      <c r="R15" s="23">
        <v>5040</v>
      </c>
      <c r="S15" s="23">
        <v>4450</v>
      </c>
      <c r="T15" s="23">
        <v>3586</v>
      </c>
      <c r="U15" s="23">
        <v>3412</v>
      </c>
      <c r="V15" s="23">
        <v>3257</v>
      </c>
      <c r="W15" s="23">
        <v>3329</v>
      </c>
      <c r="X15" s="81"/>
    </row>
    <row r="16" spans="1:25" ht="15" customHeight="1" x14ac:dyDescent="0.25">
      <c r="A16" s="8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81"/>
    </row>
    <row r="17" spans="1:24" s="8" customFormat="1" ht="25.5" customHeight="1" x14ac:dyDescent="0.25">
      <c r="A17" s="1" t="s">
        <v>124</v>
      </c>
      <c r="B17" s="73">
        <v>2832</v>
      </c>
      <c r="C17" s="73">
        <v>2823</v>
      </c>
      <c r="D17" s="73">
        <v>2565</v>
      </c>
      <c r="E17" s="73">
        <v>2669</v>
      </c>
      <c r="F17" s="73">
        <v>2449</v>
      </c>
      <c r="G17" s="73">
        <v>2345</v>
      </c>
      <c r="H17" s="73">
        <f t="shared" ref="H17:T17" si="2">+H18+H19+H20</f>
        <v>2782</v>
      </c>
      <c r="I17" s="73">
        <f t="shared" si="2"/>
        <v>4751</v>
      </c>
      <c r="J17" s="73">
        <f t="shared" si="2"/>
        <v>4812</v>
      </c>
      <c r="K17" s="73">
        <f t="shared" si="2"/>
        <v>4297</v>
      </c>
      <c r="L17" s="73">
        <f t="shared" si="2"/>
        <v>5261</v>
      </c>
      <c r="M17" s="73">
        <f t="shared" si="2"/>
        <v>6131</v>
      </c>
      <c r="N17" s="73">
        <f t="shared" si="2"/>
        <v>6200</v>
      </c>
      <c r="O17" s="73">
        <f t="shared" si="2"/>
        <v>6121</v>
      </c>
      <c r="P17" s="73">
        <f t="shared" si="2"/>
        <v>5735</v>
      </c>
      <c r="Q17" s="73">
        <f t="shared" si="2"/>
        <v>6069</v>
      </c>
      <c r="R17" s="73">
        <f t="shared" si="2"/>
        <v>6926</v>
      </c>
      <c r="S17" s="73">
        <f t="shared" si="2"/>
        <v>5933</v>
      </c>
      <c r="T17" s="73">
        <f t="shared" si="2"/>
        <v>5003</v>
      </c>
      <c r="U17" s="73">
        <f>+U18+U19+U20</f>
        <v>4886</v>
      </c>
      <c r="V17" s="73">
        <f>+V18+V19+V20</f>
        <v>5090</v>
      </c>
      <c r="W17" s="73">
        <f>+W18+W19+W20</f>
        <v>5411</v>
      </c>
      <c r="X17" s="83"/>
    </row>
    <row r="18" spans="1:24" ht="15" customHeight="1" x14ac:dyDescent="0.25">
      <c r="A18" s="51" t="s">
        <v>25</v>
      </c>
      <c r="B18" s="23">
        <v>2463</v>
      </c>
      <c r="C18" s="23">
        <v>2416</v>
      </c>
      <c r="D18" s="23">
        <v>2229</v>
      </c>
      <c r="E18" s="23">
        <v>2494</v>
      </c>
      <c r="F18" s="23">
        <v>2309</v>
      </c>
      <c r="G18" s="23">
        <v>2242</v>
      </c>
      <c r="H18" s="23">
        <v>2600</v>
      </c>
      <c r="I18" s="23">
        <v>4431</v>
      </c>
      <c r="J18" s="23">
        <v>4397</v>
      </c>
      <c r="K18" s="23">
        <v>3925</v>
      </c>
      <c r="L18" s="23">
        <v>4727</v>
      </c>
      <c r="M18" s="23">
        <v>5456</v>
      </c>
      <c r="N18" s="23">
        <v>5578</v>
      </c>
      <c r="O18" s="23">
        <v>5413</v>
      </c>
      <c r="P18" s="23">
        <v>5117</v>
      </c>
      <c r="Q18" s="23">
        <v>4952</v>
      </c>
      <c r="R18" s="23">
        <v>5567</v>
      </c>
      <c r="S18" s="23">
        <v>4834</v>
      </c>
      <c r="T18" s="23">
        <v>3967</v>
      </c>
      <c r="U18" s="23">
        <v>3954</v>
      </c>
      <c r="V18" s="23">
        <v>4130</v>
      </c>
      <c r="W18" s="23">
        <v>4338</v>
      </c>
      <c r="X18" s="81"/>
    </row>
    <row r="19" spans="1:24" ht="15" customHeight="1" x14ac:dyDescent="0.25">
      <c r="A19" s="51" t="s">
        <v>26</v>
      </c>
      <c r="B19" s="23">
        <v>369</v>
      </c>
      <c r="C19" s="23">
        <v>407</v>
      </c>
      <c r="D19" s="23">
        <v>336</v>
      </c>
      <c r="E19" s="23">
        <v>175</v>
      </c>
      <c r="F19" s="23">
        <v>140</v>
      </c>
      <c r="G19" s="23">
        <v>103</v>
      </c>
      <c r="H19" s="23">
        <v>175</v>
      </c>
      <c r="I19" s="23">
        <v>320</v>
      </c>
      <c r="J19" s="23">
        <v>412</v>
      </c>
      <c r="K19" s="23">
        <v>372</v>
      </c>
      <c r="L19" s="23">
        <v>534</v>
      </c>
      <c r="M19" s="23">
        <v>675</v>
      </c>
      <c r="N19" s="23">
        <v>622</v>
      </c>
      <c r="O19" s="23">
        <v>708</v>
      </c>
      <c r="P19" s="23">
        <v>618</v>
      </c>
      <c r="Q19" s="23">
        <v>1116</v>
      </c>
      <c r="R19" s="23">
        <v>1358</v>
      </c>
      <c r="S19" s="23">
        <v>1099</v>
      </c>
      <c r="T19" s="23">
        <v>1036</v>
      </c>
      <c r="U19" s="23">
        <v>932</v>
      </c>
      <c r="V19" s="23">
        <v>960</v>
      </c>
      <c r="W19" s="23">
        <v>1073</v>
      </c>
      <c r="X19" s="81"/>
    </row>
    <row r="20" spans="1:24" ht="15" customHeight="1" x14ac:dyDescent="0.25">
      <c r="A20" s="51" t="s">
        <v>27</v>
      </c>
      <c r="B20" s="23" t="s">
        <v>20</v>
      </c>
      <c r="C20" s="23" t="s">
        <v>20</v>
      </c>
      <c r="D20" s="23" t="s">
        <v>20</v>
      </c>
      <c r="E20" s="23" t="s">
        <v>20</v>
      </c>
      <c r="F20" s="23" t="s">
        <v>20</v>
      </c>
      <c r="G20" s="23" t="s">
        <v>20</v>
      </c>
      <c r="H20" s="23">
        <v>7</v>
      </c>
      <c r="I20" s="23">
        <v>0</v>
      </c>
      <c r="J20" s="23">
        <v>3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1</v>
      </c>
      <c r="R20" s="23">
        <v>1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81"/>
    </row>
    <row r="21" spans="1:24" ht="15" customHeight="1" x14ac:dyDescent="0.25">
      <c r="B21" s="73"/>
      <c r="C21" s="7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</row>
    <row r="22" spans="1:24" ht="13.5" x14ac:dyDescent="0.25">
      <c r="A22" s="313" t="s">
        <v>7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</row>
    <row r="23" spans="1:24" s="26" customFormat="1" ht="25.5" customHeight="1" x14ac:dyDescent="0.25">
      <c r="A23" s="26" t="s">
        <v>11</v>
      </c>
      <c r="B23" s="75">
        <v>12.192141111222288</v>
      </c>
      <c r="C23" s="75">
        <v>12.28108002837787</v>
      </c>
      <c r="D23" s="75">
        <v>11.993139531779718</v>
      </c>
      <c r="E23" s="75">
        <v>11.420851414930938</v>
      </c>
      <c r="F23" s="75">
        <v>11.368855400071762</v>
      </c>
      <c r="G23" s="75">
        <v>9.1999999999999993</v>
      </c>
      <c r="H23" s="75">
        <v>9.8000000000000007</v>
      </c>
      <c r="I23" s="75">
        <v>11</v>
      </c>
      <c r="J23" s="75">
        <v>11.1</v>
      </c>
      <c r="K23" s="75">
        <v>10.7</v>
      </c>
      <c r="L23" s="75">
        <v>11.9</v>
      </c>
      <c r="M23" s="75">
        <v>12.1</v>
      </c>
      <c r="N23" s="75">
        <v>12.8</v>
      </c>
      <c r="O23" s="75">
        <v>12.3</v>
      </c>
      <c r="P23" s="75">
        <v>10.6</v>
      </c>
      <c r="Q23" s="75">
        <v>12.1</v>
      </c>
      <c r="R23" s="75">
        <v>13.3</v>
      </c>
      <c r="S23" s="75">
        <v>12.4</v>
      </c>
      <c r="T23" s="75">
        <v>10.6</v>
      </c>
      <c r="U23" s="75">
        <v>10.4</v>
      </c>
      <c r="V23" s="75">
        <v>10.5</v>
      </c>
      <c r="W23" s="75">
        <v>10.141501279302952</v>
      </c>
    </row>
    <row r="24" spans="1:24" ht="15" customHeight="1" x14ac:dyDescent="0.25">
      <c r="A24" s="8"/>
      <c r="B24" s="65"/>
      <c r="C24" s="65"/>
      <c r="W24" s="65"/>
    </row>
    <row r="25" spans="1:24" s="8" customFormat="1" ht="25.5" customHeight="1" x14ac:dyDescent="0.25">
      <c r="A25" s="7" t="s">
        <v>21</v>
      </c>
      <c r="B25" s="74">
        <v>13.313556863589149</v>
      </c>
      <c r="C25" s="74">
        <v>13.620545593109846</v>
      </c>
      <c r="D25" s="74">
        <v>13.611945573422865</v>
      </c>
      <c r="E25" s="74">
        <v>12.82521252332573</v>
      </c>
      <c r="F25" s="74">
        <v>13.076570814976234</v>
      </c>
      <c r="G25" s="74">
        <v>10.5</v>
      </c>
      <c r="H25" s="74">
        <v>11.4</v>
      </c>
      <c r="I25" s="74">
        <v>11.8</v>
      </c>
      <c r="J25" s="74">
        <v>11.985750832918001</v>
      </c>
      <c r="K25" s="74">
        <v>11.979524783689728</v>
      </c>
      <c r="L25" s="74">
        <v>13.215839404329019</v>
      </c>
      <c r="M25" s="74">
        <v>13.273159332349248</v>
      </c>
      <c r="N25" s="74">
        <v>14.230649588613007</v>
      </c>
      <c r="O25" s="74">
        <v>13.535222347870112</v>
      </c>
      <c r="P25" s="74">
        <v>11.6</v>
      </c>
      <c r="Q25" s="74">
        <v>13.5</v>
      </c>
      <c r="R25" s="74">
        <f>+R12/177688*100</f>
        <v>14.62451037774076</v>
      </c>
      <c r="S25" s="74">
        <v>13.9</v>
      </c>
      <c r="T25" s="74">
        <v>11.8</v>
      </c>
      <c r="U25" s="74">
        <v>11.8</v>
      </c>
      <c r="V25" s="74">
        <v>12</v>
      </c>
      <c r="W25" s="74">
        <v>11.389099167297502</v>
      </c>
    </row>
    <row r="26" spans="1:24" ht="15" customHeight="1" x14ac:dyDescent="0.25">
      <c r="A26" s="51" t="s">
        <v>22</v>
      </c>
      <c r="B26" s="65">
        <v>16.585835182312632</v>
      </c>
      <c r="C26" s="65">
        <v>17.634942634942636</v>
      </c>
      <c r="D26" s="65">
        <v>16.974317088665032</v>
      </c>
      <c r="E26" s="65">
        <v>17.03693561085818</v>
      </c>
      <c r="F26" s="65">
        <v>17.609545706278215</v>
      </c>
      <c r="G26" s="65">
        <v>14.9</v>
      </c>
      <c r="H26" s="65">
        <v>14.9</v>
      </c>
      <c r="I26" s="65">
        <v>15.3</v>
      </c>
      <c r="J26" s="65">
        <v>15.6</v>
      </c>
      <c r="K26" s="65">
        <v>16.100000000000001</v>
      </c>
      <c r="L26" s="65">
        <v>15.9</v>
      </c>
      <c r="M26" s="65">
        <v>16.399999999999999</v>
      </c>
      <c r="N26" s="65">
        <v>17.3</v>
      </c>
      <c r="O26" s="65">
        <v>16.8</v>
      </c>
      <c r="P26" s="65">
        <v>13.9</v>
      </c>
      <c r="Q26" s="65">
        <v>14.8</v>
      </c>
      <c r="R26" s="65">
        <v>15.9</v>
      </c>
      <c r="S26" s="65">
        <v>15.4</v>
      </c>
      <c r="T26" s="65">
        <v>14.1</v>
      </c>
      <c r="U26" s="65">
        <v>14.1</v>
      </c>
      <c r="V26" s="65">
        <v>13.7</v>
      </c>
      <c r="W26" s="65">
        <v>12.623811637911238</v>
      </c>
    </row>
    <row r="27" spans="1:24" ht="15" customHeight="1" x14ac:dyDescent="0.25">
      <c r="A27" s="51" t="s">
        <v>23</v>
      </c>
      <c r="B27" s="65">
        <v>12.02995436138073</v>
      </c>
      <c r="C27" s="65">
        <v>11.746931067044383</v>
      </c>
      <c r="D27" s="65">
        <v>12.218471923903037</v>
      </c>
      <c r="E27" s="65">
        <v>10.766208251473477</v>
      </c>
      <c r="F27" s="65">
        <v>11.352600555685388</v>
      </c>
      <c r="G27" s="65">
        <v>8.8000000000000007</v>
      </c>
      <c r="H27" s="65">
        <v>12.7</v>
      </c>
      <c r="I27" s="65">
        <v>11.8</v>
      </c>
      <c r="J27" s="65">
        <v>11.5</v>
      </c>
      <c r="K27" s="65">
        <v>10.8</v>
      </c>
      <c r="L27" s="65">
        <v>12.5</v>
      </c>
      <c r="M27" s="65">
        <v>13.3</v>
      </c>
      <c r="N27" s="65">
        <v>14.5</v>
      </c>
      <c r="O27" s="65">
        <v>14.3</v>
      </c>
      <c r="P27" s="65">
        <v>12.6</v>
      </c>
      <c r="Q27" s="65">
        <v>14.5</v>
      </c>
      <c r="R27" s="65">
        <v>15.2</v>
      </c>
      <c r="S27" s="65">
        <v>14.8</v>
      </c>
      <c r="T27" s="65">
        <v>11.8</v>
      </c>
      <c r="U27" s="65">
        <v>12.6</v>
      </c>
      <c r="V27" s="65">
        <v>13.9</v>
      </c>
      <c r="W27" s="65">
        <v>12.681790600716397</v>
      </c>
    </row>
    <row r="28" spans="1:24" ht="15" customHeight="1" x14ac:dyDescent="0.25">
      <c r="A28" s="51" t="s">
        <v>24</v>
      </c>
      <c r="B28" s="65">
        <v>8.2077524377467981</v>
      </c>
      <c r="C28" s="65">
        <v>7.7051327855186384</v>
      </c>
      <c r="D28" s="65">
        <v>8.1270837419101785</v>
      </c>
      <c r="E28" s="65">
        <v>6.3124552207850977</v>
      </c>
      <c r="F28" s="65">
        <v>5.9427090628939627</v>
      </c>
      <c r="G28" s="65">
        <v>4.4000000000000004</v>
      </c>
      <c r="H28" s="65">
        <v>2.7</v>
      </c>
      <c r="I28" s="65">
        <v>4.5999999999999996</v>
      </c>
      <c r="J28" s="65">
        <v>5.4</v>
      </c>
      <c r="K28" s="65">
        <v>6.1</v>
      </c>
      <c r="L28" s="65">
        <v>9.4</v>
      </c>
      <c r="M28" s="65">
        <v>7.6</v>
      </c>
      <c r="N28" s="65">
        <v>8.6</v>
      </c>
      <c r="O28" s="65">
        <v>6.9</v>
      </c>
      <c r="P28" s="65">
        <v>6.9</v>
      </c>
      <c r="Q28" s="65">
        <v>10</v>
      </c>
      <c r="R28" s="65">
        <v>11.6</v>
      </c>
      <c r="S28" s="65">
        <v>10</v>
      </c>
      <c r="T28" s="65">
        <v>8</v>
      </c>
      <c r="U28" s="65">
        <v>7.4</v>
      </c>
      <c r="V28" s="65">
        <v>7.3</v>
      </c>
      <c r="W28" s="65">
        <v>7.9054856328663021</v>
      </c>
    </row>
    <row r="29" spans="1:24" ht="15" customHeight="1" x14ac:dyDescent="0.25">
      <c r="A29" s="8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</row>
    <row r="30" spans="1:24" s="8" customFormat="1" ht="25.5" x14ac:dyDescent="0.25">
      <c r="A30" s="1" t="s">
        <v>124</v>
      </c>
      <c r="B30" s="74">
        <v>8.5670206007804701</v>
      </c>
      <c r="C30" s="74">
        <v>8.0969453606768962</v>
      </c>
      <c r="D30" s="74">
        <v>6.9959633427885661</v>
      </c>
      <c r="E30" s="74">
        <v>6.9876426850979154</v>
      </c>
      <c r="F30" s="74">
        <v>6.0370753833259378</v>
      </c>
      <c r="G30" s="74">
        <v>5.4</v>
      </c>
      <c r="H30" s="74">
        <v>5.4</v>
      </c>
      <c r="I30" s="74">
        <v>8.8000000000000007</v>
      </c>
      <c r="J30" s="74">
        <v>8.600179316374847</v>
      </c>
      <c r="K30" s="74">
        <v>7.2815698501999595</v>
      </c>
      <c r="L30" s="74">
        <v>8.3975742885357754</v>
      </c>
      <c r="M30" s="74">
        <v>9.2367231662667777</v>
      </c>
      <c r="N30" s="74">
        <v>9.2152582891591308</v>
      </c>
      <c r="O30" s="74">
        <v>9.0512134459488145</v>
      </c>
      <c r="P30" s="74">
        <v>8.1</v>
      </c>
      <c r="Q30" s="74">
        <v>8.6999999999999993</v>
      </c>
      <c r="R30" s="74">
        <f>+R17/69187*100</f>
        <v>10.010551115093875</v>
      </c>
      <c r="S30" s="74">
        <v>8.6999999999999993</v>
      </c>
      <c r="T30" s="74">
        <v>7.4</v>
      </c>
      <c r="U30" s="74">
        <v>7.2</v>
      </c>
      <c r="V30" s="74">
        <v>7.2</v>
      </c>
      <c r="W30" s="74">
        <v>7.4269792467332829</v>
      </c>
    </row>
    <row r="31" spans="1:24" ht="15" customHeight="1" x14ac:dyDescent="0.25">
      <c r="A31" s="51" t="s">
        <v>25</v>
      </c>
      <c r="B31" s="65">
        <v>12.318079519879969</v>
      </c>
      <c r="C31" s="65">
        <v>11.647302704526828</v>
      </c>
      <c r="D31" s="65">
        <v>10.607719031076</v>
      </c>
      <c r="E31" s="65">
        <v>11.158836689038033</v>
      </c>
      <c r="F31" s="65">
        <v>9.8511028627501176</v>
      </c>
      <c r="G31" s="65">
        <v>8.6</v>
      </c>
      <c r="H31" s="65">
        <v>8.3000000000000007</v>
      </c>
      <c r="I31" s="65">
        <v>13.6</v>
      </c>
      <c r="J31" s="65">
        <v>13.4</v>
      </c>
      <c r="K31" s="65">
        <v>11.4</v>
      </c>
      <c r="L31" s="65">
        <v>12.7</v>
      </c>
      <c r="M31" s="65">
        <v>13.5</v>
      </c>
      <c r="N31" s="65">
        <v>14.3</v>
      </c>
      <c r="O31" s="65">
        <v>13.4</v>
      </c>
      <c r="P31" s="65">
        <v>12.5</v>
      </c>
      <c r="Q31" s="65">
        <v>12.5</v>
      </c>
      <c r="R31" s="65">
        <v>14.1</v>
      </c>
      <c r="S31" s="65">
        <v>12.7</v>
      </c>
      <c r="T31" s="65">
        <v>10.5</v>
      </c>
      <c r="U31" s="65">
        <v>10.3</v>
      </c>
      <c r="V31" s="65">
        <v>10.199999999999999</v>
      </c>
      <c r="W31" s="65">
        <v>10.678942444980551</v>
      </c>
    </row>
    <row r="32" spans="1:24" ht="15" customHeight="1" x14ac:dyDescent="0.25">
      <c r="A32" s="51" t="s">
        <v>26</v>
      </c>
      <c r="B32" s="65">
        <v>2.8609086680105444</v>
      </c>
      <c r="C32" s="65">
        <v>2.918190291819029</v>
      </c>
      <c r="D32" s="65">
        <v>2.1736317764264457</v>
      </c>
      <c r="E32" s="65">
        <v>1.1204302452141621</v>
      </c>
      <c r="F32" s="65">
        <v>0.82664147378365604</v>
      </c>
      <c r="G32" s="65">
        <v>0.6</v>
      </c>
      <c r="H32" s="65">
        <v>0.9</v>
      </c>
      <c r="I32" s="65">
        <v>1.5</v>
      </c>
      <c r="J32" s="65">
        <v>1.8</v>
      </c>
      <c r="K32" s="65">
        <v>1.5</v>
      </c>
      <c r="L32" s="65">
        <v>2.1</v>
      </c>
      <c r="M32" s="65">
        <v>2.6</v>
      </c>
      <c r="N32" s="65">
        <v>2.2000000000000002</v>
      </c>
      <c r="O32" s="65">
        <v>2.6</v>
      </c>
      <c r="P32" s="65">
        <v>2.1</v>
      </c>
      <c r="Q32" s="65">
        <v>3.8</v>
      </c>
      <c r="R32" s="65">
        <v>5.7</v>
      </c>
      <c r="S32" s="65">
        <v>3.7</v>
      </c>
      <c r="T32" s="65">
        <v>3.5</v>
      </c>
      <c r="U32" s="65">
        <v>3.2</v>
      </c>
      <c r="V32" s="65">
        <v>3.1</v>
      </c>
      <c r="W32" s="65">
        <v>3.3899911537975482</v>
      </c>
    </row>
    <row r="33" spans="1:23" ht="15" customHeight="1" thickBot="1" x14ac:dyDescent="0.3">
      <c r="A33" s="78" t="s">
        <v>27</v>
      </c>
      <c r="B33" s="68" t="s">
        <v>20</v>
      </c>
      <c r="C33" s="68" t="s">
        <v>20</v>
      </c>
      <c r="D33" s="68" t="s">
        <v>20</v>
      </c>
      <c r="E33" s="68" t="s">
        <v>20</v>
      </c>
      <c r="F33" s="68" t="s">
        <v>20</v>
      </c>
      <c r="G33" s="68" t="s">
        <v>20</v>
      </c>
      <c r="H33" s="68">
        <v>3.6</v>
      </c>
      <c r="I33" s="68">
        <v>0</v>
      </c>
      <c r="J33" s="68">
        <v>1.2</v>
      </c>
      <c r="K33" s="68">
        <v>0</v>
      </c>
      <c r="L33" s="68">
        <v>0</v>
      </c>
      <c r="M33" s="68">
        <v>0</v>
      </c>
      <c r="N33" s="68">
        <v>0</v>
      </c>
      <c r="O33" s="68">
        <v>0</v>
      </c>
      <c r="P33" s="68">
        <v>0</v>
      </c>
      <c r="Q33" s="68">
        <v>0.4</v>
      </c>
      <c r="R33" s="68">
        <v>1.1000000000000001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</row>
    <row r="34" spans="1:23" x14ac:dyDescent="0.25">
      <c r="A34" s="314" t="s">
        <v>116</v>
      </c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4"/>
      <c r="W34" s="314"/>
    </row>
  </sheetData>
  <mergeCells count="8">
    <mergeCell ref="A22:W22"/>
    <mergeCell ref="A34:W34"/>
    <mergeCell ref="A5:W5"/>
    <mergeCell ref="A1:W1"/>
    <mergeCell ref="A2:W2"/>
    <mergeCell ref="A3:W3"/>
    <mergeCell ref="A4:W4"/>
    <mergeCell ref="A9:W9"/>
  </mergeCells>
  <hyperlinks>
    <hyperlink ref="Y1" r:id="rId1" location="INDICE!A1"/>
  </hyperlinks>
  <printOptions horizontalCentered="1"/>
  <pageMargins left="0.7" right="0.7" top="0.75" bottom="0.75" header="0.3" footer="0.3"/>
  <pageSetup scale="7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4"/>
  <sheetViews>
    <sheetView zoomScaleNormal="100" zoomScaleSheetLayoutView="100" workbookViewId="0">
      <selection activeCell="Y14" sqref="Y14"/>
    </sheetView>
  </sheetViews>
  <sheetFormatPr baseColWidth="10" defaultRowHeight="12.75" x14ac:dyDescent="0.25"/>
  <cols>
    <col min="1" max="1" width="12.7109375" style="4" customWidth="1"/>
    <col min="2" max="23" width="6.7109375" style="4" customWidth="1"/>
    <col min="24" max="256" width="11.42578125" style="4"/>
    <col min="257" max="257" width="13.42578125" style="4" customWidth="1"/>
    <col min="258" max="278" width="6.42578125" style="4" customWidth="1"/>
    <col min="279" max="512" width="11.42578125" style="4"/>
    <col min="513" max="513" width="13.42578125" style="4" customWidth="1"/>
    <col min="514" max="534" width="6.42578125" style="4" customWidth="1"/>
    <col min="535" max="768" width="11.42578125" style="4"/>
    <col min="769" max="769" width="13.42578125" style="4" customWidth="1"/>
    <col min="770" max="790" width="6.42578125" style="4" customWidth="1"/>
    <col min="791" max="1024" width="11.42578125" style="4"/>
    <col min="1025" max="1025" width="13.42578125" style="4" customWidth="1"/>
    <col min="1026" max="1046" width="6.42578125" style="4" customWidth="1"/>
    <col min="1047" max="1280" width="11.42578125" style="4"/>
    <col min="1281" max="1281" width="13.42578125" style="4" customWidth="1"/>
    <col min="1282" max="1302" width="6.42578125" style="4" customWidth="1"/>
    <col min="1303" max="1536" width="11.42578125" style="4"/>
    <col min="1537" max="1537" width="13.42578125" style="4" customWidth="1"/>
    <col min="1538" max="1558" width="6.42578125" style="4" customWidth="1"/>
    <col min="1559" max="1792" width="11.42578125" style="4"/>
    <col min="1793" max="1793" width="13.42578125" style="4" customWidth="1"/>
    <col min="1794" max="1814" width="6.42578125" style="4" customWidth="1"/>
    <col min="1815" max="2048" width="11.42578125" style="4"/>
    <col min="2049" max="2049" width="13.42578125" style="4" customWidth="1"/>
    <col min="2050" max="2070" width="6.42578125" style="4" customWidth="1"/>
    <col min="2071" max="2304" width="11.42578125" style="4"/>
    <col min="2305" max="2305" width="13.42578125" style="4" customWidth="1"/>
    <col min="2306" max="2326" width="6.42578125" style="4" customWidth="1"/>
    <col min="2327" max="2560" width="11.42578125" style="4"/>
    <col min="2561" max="2561" width="13.42578125" style="4" customWidth="1"/>
    <col min="2562" max="2582" width="6.42578125" style="4" customWidth="1"/>
    <col min="2583" max="2816" width="11.42578125" style="4"/>
    <col min="2817" max="2817" width="13.42578125" style="4" customWidth="1"/>
    <col min="2818" max="2838" width="6.42578125" style="4" customWidth="1"/>
    <col min="2839" max="3072" width="11.42578125" style="4"/>
    <col min="3073" max="3073" width="13.42578125" style="4" customWidth="1"/>
    <col min="3074" max="3094" width="6.42578125" style="4" customWidth="1"/>
    <col min="3095" max="3328" width="11.42578125" style="4"/>
    <col min="3329" max="3329" width="13.42578125" style="4" customWidth="1"/>
    <col min="3330" max="3350" width="6.42578125" style="4" customWidth="1"/>
    <col min="3351" max="3584" width="11.42578125" style="4"/>
    <col min="3585" max="3585" width="13.42578125" style="4" customWidth="1"/>
    <col min="3586" max="3606" width="6.42578125" style="4" customWidth="1"/>
    <col min="3607" max="3840" width="11.42578125" style="4"/>
    <col min="3841" max="3841" width="13.42578125" style="4" customWidth="1"/>
    <col min="3842" max="3862" width="6.42578125" style="4" customWidth="1"/>
    <col min="3863" max="4096" width="11.42578125" style="4"/>
    <col min="4097" max="4097" width="13.42578125" style="4" customWidth="1"/>
    <col min="4098" max="4118" width="6.42578125" style="4" customWidth="1"/>
    <col min="4119" max="4352" width="11.42578125" style="4"/>
    <col min="4353" max="4353" width="13.42578125" style="4" customWidth="1"/>
    <col min="4354" max="4374" width="6.42578125" style="4" customWidth="1"/>
    <col min="4375" max="4608" width="11.42578125" style="4"/>
    <col min="4609" max="4609" width="13.42578125" style="4" customWidth="1"/>
    <col min="4610" max="4630" width="6.42578125" style="4" customWidth="1"/>
    <col min="4631" max="4864" width="11.42578125" style="4"/>
    <col min="4865" max="4865" width="13.42578125" style="4" customWidth="1"/>
    <col min="4866" max="4886" width="6.42578125" style="4" customWidth="1"/>
    <col min="4887" max="5120" width="11.42578125" style="4"/>
    <col min="5121" max="5121" width="13.42578125" style="4" customWidth="1"/>
    <col min="5122" max="5142" width="6.42578125" style="4" customWidth="1"/>
    <col min="5143" max="5376" width="11.42578125" style="4"/>
    <col min="5377" max="5377" width="13.42578125" style="4" customWidth="1"/>
    <col min="5378" max="5398" width="6.42578125" style="4" customWidth="1"/>
    <col min="5399" max="5632" width="11.42578125" style="4"/>
    <col min="5633" max="5633" width="13.42578125" style="4" customWidth="1"/>
    <col min="5634" max="5654" width="6.42578125" style="4" customWidth="1"/>
    <col min="5655" max="5888" width="11.42578125" style="4"/>
    <col min="5889" max="5889" width="13.42578125" style="4" customWidth="1"/>
    <col min="5890" max="5910" width="6.42578125" style="4" customWidth="1"/>
    <col min="5911" max="6144" width="11.42578125" style="4"/>
    <col min="6145" max="6145" width="13.42578125" style="4" customWidth="1"/>
    <col min="6146" max="6166" width="6.42578125" style="4" customWidth="1"/>
    <col min="6167" max="6400" width="11.42578125" style="4"/>
    <col min="6401" max="6401" width="13.42578125" style="4" customWidth="1"/>
    <col min="6402" max="6422" width="6.42578125" style="4" customWidth="1"/>
    <col min="6423" max="6656" width="11.42578125" style="4"/>
    <col min="6657" max="6657" width="13.42578125" style="4" customWidth="1"/>
    <col min="6658" max="6678" width="6.42578125" style="4" customWidth="1"/>
    <col min="6679" max="6912" width="11.42578125" style="4"/>
    <col min="6913" max="6913" width="13.42578125" style="4" customWidth="1"/>
    <col min="6914" max="6934" width="6.42578125" style="4" customWidth="1"/>
    <col min="6935" max="7168" width="11.42578125" style="4"/>
    <col min="7169" max="7169" width="13.42578125" style="4" customWidth="1"/>
    <col min="7170" max="7190" width="6.42578125" style="4" customWidth="1"/>
    <col min="7191" max="7424" width="11.42578125" style="4"/>
    <col min="7425" max="7425" width="13.42578125" style="4" customWidth="1"/>
    <col min="7426" max="7446" width="6.42578125" style="4" customWidth="1"/>
    <col min="7447" max="7680" width="11.42578125" style="4"/>
    <col min="7681" max="7681" width="13.42578125" style="4" customWidth="1"/>
    <col min="7682" max="7702" width="6.42578125" style="4" customWidth="1"/>
    <col min="7703" max="7936" width="11.42578125" style="4"/>
    <col min="7937" max="7937" width="13.42578125" style="4" customWidth="1"/>
    <col min="7938" max="7958" width="6.42578125" style="4" customWidth="1"/>
    <col min="7959" max="8192" width="11.42578125" style="4"/>
    <col min="8193" max="8193" width="13.42578125" style="4" customWidth="1"/>
    <col min="8194" max="8214" width="6.42578125" style="4" customWidth="1"/>
    <col min="8215" max="8448" width="11.42578125" style="4"/>
    <col min="8449" max="8449" width="13.42578125" style="4" customWidth="1"/>
    <col min="8450" max="8470" width="6.42578125" style="4" customWidth="1"/>
    <col min="8471" max="8704" width="11.42578125" style="4"/>
    <col min="8705" max="8705" width="13.42578125" style="4" customWidth="1"/>
    <col min="8706" max="8726" width="6.42578125" style="4" customWidth="1"/>
    <col min="8727" max="8960" width="11.42578125" style="4"/>
    <col min="8961" max="8961" width="13.42578125" style="4" customWidth="1"/>
    <col min="8962" max="8982" width="6.42578125" style="4" customWidth="1"/>
    <col min="8983" max="9216" width="11.42578125" style="4"/>
    <col min="9217" max="9217" width="13.42578125" style="4" customWidth="1"/>
    <col min="9218" max="9238" width="6.42578125" style="4" customWidth="1"/>
    <col min="9239" max="9472" width="11.42578125" style="4"/>
    <col min="9473" max="9473" width="13.42578125" style="4" customWidth="1"/>
    <col min="9474" max="9494" width="6.42578125" style="4" customWidth="1"/>
    <col min="9495" max="9728" width="11.42578125" style="4"/>
    <col min="9729" max="9729" width="13.42578125" style="4" customWidth="1"/>
    <col min="9730" max="9750" width="6.42578125" style="4" customWidth="1"/>
    <col min="9751" max="9984" width="11.42578125" style="4"/>
    <col min="9985" max="9985" width="13.42578125" style="4" customWidth="1"/>
    <col min="9986" max="10006" width="6.42578125" style="4" customWidth="1"/>
    <col min="10007" max="10240" width="11.42578125" style="4"/>
    <col min="10241" max="10241" width="13.42578125" style="4" customWidth="1"/>
    <col min="10242" max="10262" width="6.42578125" style="4" customWidth="1"/>
    <col min="10263" max="10496" width="11.42578125" style="4"/>
    <col min="10497" max="10497" width="13.42578125" style="4" customWidth="1"/>
    <col min="10498" max="10518" width="6.42578125" style="4" customWidth="1"/>
    <col min="10519" max="10752" width="11.42578125" style="4"/>
    <col min="10753" max="10753" width="13.42578125" style="4" customWidth="1"/>
    <col min="10754" max="10774" width="6.42578125" style="4" customWidth="1"/>
    <col min="10775" max="11008" width="11.42578125" style="4"/>
    <col min="11009" max="11009" width="13.42578125" style="4" customWidth="1"/>
    <col min="11010" max="11030" width="6.42578125" style="4" customWidth="1"/>
    <col min="11031" max="11264" width="11.42578125" style="4"/>
    <col min="11265" max="11265" width="13.42578125" style="4" customWidth="1"/>
    <col min="11266" max="11286" width="6.42578125" style="4" customWidth="1"/>
    <col min="11287" max="11520" width="11.42578125" style="4"/>
    <col min="11521" max="11521" width="13.42578125" style="4" customWidth="1"/>
    <col min="11522" max="11542" width="6.42578125" style="4" customWidth="1"/>
    <col min="11543" max="11776" width="11.42578125" style="4"/>
    <col min="11777" max="11777" width="13.42578125" style="4" customWidth="1"/>
    <col min="11778" max="11798" width="6.42578125" style="4" customWidth="1"/>
    <col min="11799" max="12032" width="11.42578125" style="4"/>
    <col min="12033" max="12033" width="13.42578125" style="4" customWidth="1"/>
    <col min="12034" max="12054" width="6.42578125" style="4" customWidth="1"/>
    <col min="12055" max="12288" width="11.42578125" style="4"/>
    <col min="12289" max="12289" width="13.42578125" style="4" customWidth="1"/>
    <col min="12290" max="12310" width="6.42578125" style="4" customWidth="1"/>
    <col min="12311" max="12544" width="11.42578125" style="4"/>
    <col min="12545" max="12545" width="13.42578125" style="4" customWidth="1"/>
    <col min="12546" max="12566" width="6.42578125" style="4" customWidth="1"/>
    <col min="12567" max="12800" width="11.42578125" style="4"/>
    <col min="12801" max="12801" width="13.42578125" style="4" customWidth="1"/>
    <col min="12802" max="12822" width="6.42578125" style="4" customWidth="1"/>
    <col min="12823" max="13056" width="11.42578125" style="4"/>
    <col min="13057" max="13057" width="13.42578125" style="4" customWidth="1"/>
    <col min="13058" max="13078" width="6.42578125" style="4" customWidth="1"/>
    <col min="13079" max="13312" width="11.42578125" style="4"/>
    <col min="13313" max="13313" width="13.42578125" style="4" customWidth="1"/>
    <col min="13314" max="13334" width="6.42578125" style="4" customWidth="1"/>
    <col min="13335" max="13568" width="11.42578125" style="4"/>
    <col min="13569" max="13569" width="13.42578125" style="4" customWidth="1"/>
    <col min="13570" max="13590" width="6.42578125" style="4" customWidth="1"/>
    <col min="13591" max="13824" width="11.42578125" style="4"/>
    <col min="13825" max="13825" width="13.42578125" style="4" customWidth="1"/>
    <col min="13826" max="13846" width="6.42578125" style="4" customWidth="1"/>
    <col min="13847" max="14080" width="11.42578125" style="4"/>
    <col min="14081" max="14081" width="13.42578125" style="4" customWidth="1"/>
    <col min="14082" max="14102" width="6.42578125" style="4" customWidth="1"/>
    <col min="14103" max="14336" width="11.42578125" style="4"/>
    <col min="14337" max="14337" width="13.42578125" style="4" customWidth="1"/>
    <col min="14338" max="14358" width="6.42578125" style="4" customWidth="1"/>
    <col min="14359" max="14592" width="11.42578125" style="4"/>
    <col min="14593" max="14593" width="13.42578125" style="4" customWidth="1"/>
    <col min="14594" max="14614" width="6.42578125" style="4" customWidth="1"/>
    <col min="14615" max="14848" width="11.42578125" style="4"/>
    <col min="14849" max="14849" width="13.42578125" style="4" customWidth="1"/>
    <col min="14850" max="14870" width="6.42578125" style="4" customWidth="1"/>
    <col min="14871" max="15104" width="11.42578125" style="4"/>
    <col min="15105" max="15105" width="13.42578125" style="4" customWidth="1"/>
    <col min="15106" max="15126" width="6.42578125" style="4" customWidth="1"/>
    <col min="15127" max="15360" width="11.42578125" style="4"/>
    <col min="15361" max="15361" width="13.42578125" style="4" customWidth="1"/>
    <col min="15362" max="15382" width="6.42578125" style="4" customWidth="1"/>
    <col min="15383" max="15616" width="11.42578125" style="4"/>
    <col min="15617" max="15617" width="13.42578125" style="4" customWidth="1"/>
    <col min="15618" max="15638" width="6.42578125" style="4" customWidth="1"/>
    <col min="15639" max="15872" width="11.42578125" style="4"/>
    <col min="15873" max="15873" width="13.42578125" style="4" customWidth="1"/>
    <col min="15874" max="15894" width="6.42578125" style="4" customWidth="1"/>
    <col min="15895" max="16128" width="11.42578125" style="4"/>
    <col min="16129" max="16129" width="13.42578125" style="4" customWidth="1"/>
    <col min="16130" max="16150" width="6.42578125" style="4" customWidth="1"/>
    <col min="16151" max="16384" width="11.42578125" style="4"/>
  </cols>
  <sheetData>
    <row r="1" spans="1:25" ht="14.25" customHeight="1" thickBot="1" x14ac:dyDescent="0.3">
      <c r="A1" s="316" t="s">
        <v>126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Y1" s="258" t="s">
        <v>232</v>
      </c>
    </row>
    <row r="2" spans="1:25" ht="14.25" x14ac:dyDescent="0.25">
      <c r="A2" s="316" t="s">
        <v>29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</row>
    <row r="3" spans="1:25" ht="14.25" x14ac:dyDescent="0.25">
      <c r="A3" s="316" t="s">
        <v>132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</row>
    <row r="4" spans="1:25" ht="14.25" x14ac:dyDescent="0.25">
      <c r="A4" s="316" t="s">
        <v>141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</row>
    <row r="5" spans="1:25" ht="14.25" x14ac:dyDescent="0.25">
      <c r="A5" s="316" t="s">
        <v>120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</row>
    <row r="6" spans="1:25" ht="15" customHeight="1" thickBot="1" x14ac:dyDescent="0.3">
      <c r="A6" s="3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</row>
    <row r="7" spans="1:25" ht="25.5" customHeight="1" thickBot="1" x14ac:dyDescent="0.3">
      <c r="A7" s="2" t="s">
        <v>117</v>
      </c>
      <c r="B7" s="235">
        <v>1995</v>
      </c>
      <c r="C7" s="235">
        <v>1996</v>
      </c>
      <c r="D7" s="235">
        <v>1997</v>
      </c>
      <c r="E7" s="235">
        <v>1998</v>
      </c>
      <c r="F7" s="235">
        <v>1999</v>
      </c>
      <c r="G7" s="235">
        <v>2000</v>
      </c>
      <c r="H7" s="235">
        <v>2001</v>
      </c>
      <c r="I7" s="235">
        <v>2002</v>
      </c>
      <c r="J7" s="235">
        <v>2003</v>
      </c>
      <c r="K7" s="235">
        <v>2004</v>
      </c>
      <c r="L7" s="235">
        <v>2005</v>
      </c>
      <c r="M7" s="235">
        <v>2006</v>
      </c>
      <c r="N7" s="235">
        <v>2007</v>
      </c>
      <c r="O7" s="235">
        <v>2008</v>
      </c>
      <c r="P7" s="235">
        <v>2009</v>
      </c>
      <c r="Q7" s="235">
        <v>2010</v>
      </c>
      <c r="R7" s="235">
        <v>2011</v>
      </c>
      <c r="S7" s="235">
        <v>2012</v>
      </c>
      <c r="T7" s="235">
        <v>2013</v>
      </c>
      <c r="U7" s="235">
        <v>2014</v>
      </c>
      <c r="V7" s="235">
        <v>2015</v>
      </c>
      <c r="W7" s="235">
        <v>2016</v>
      </c>
    </row>
    <row r="8" spans="1:25" ht="9.75" customHeight="1" x14ac:dyDescent="0.25"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5" ht="13.5" x14ac:dyDescent="0.25">
      <c r="A9" s="317" t="s">
        <v>6</v>
      </c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</row>
    <row r="10" spans="1:25" s="26" customFormat="1" ht="25.5" customHeight="1" x14ac:dyDescent="0.25">
      <c r="A10" s="26" t="s">
        <v>11</v>
      </c>
      <c r="B10" s="79">
        <v>2318</v>
      </c>
      <c r="C10" s="79">
        <v>3140</v>
      </c>
      <c r="D10" s="79">
        <v>3550</v>
      </c>
      <c r="E10" s="79">
        <v>3764</v>
      </c>
      <c r="F10" s="79">
        <v>3433</v>
      </c>
      <c r="G10" s="79">
        <v>3696</v>
      </c>
      <c r="H10" s="79">
        <f t="shared" ref="H10:S10" si="0">+H12+H17</f>
        <v>3357</v>
      </c>
      <c r="I10" s="79">
        <f t="shared" si="0"/>
        <v>3842</v>
      </c>
      <c r="J10" s="79">
        <f t="shared" si="0"/>
        <v>4478</v>
      </c>
      <c r="K10" s="79">
        <f t="shared" si="0"/>
        <v>4543</v>
      </c>
      <c r="L10" s="79">
        <f t="shared" si="0"/>
        <v>5366</v>
      </c>
      <c r="M10" s="79">
        <f t="shared" si="0"/>
        <v>5220</v>
      </c>
      <c r="N10" s="79">
        <f t="shared" si="0"/>
        <v>5965</v>
      </c>
      <c r="O10" s="79">
        <f t="shared" si="0"/>
        <v>5758</v>
      </c>
      <c r="P10" s="79">
        <f t="shared" si="0"/>
        <v>5102</v>
      </c>
      <c r="Q10" s="79">
        <f t="shared" si="0"/>
        <v>6535</v>
      </c>
      <c r="R10" s="79">
        <f t="shared" si="0"/>
        <v>7599</v>
      </c>
      <c r="S10" s="79">
        <f t="shared" si="0"/>
        <v>7395</v>
      </c>
      <c r="T10" s="79">
        <f>+T12+T17</f>
        <v>5932</v>
      </c>
      <c r="U10" s="79">
        <f>+U12+U17</f>
        <v>6547</v>
      </c>
      <c r="V10" s="79">
        <f>+V12+V17</f>
        <v>6880</v>
      </c>
      <c r="W10" s="79">
        <f>+W12+W17</f>
        <v>6100</v>
      </c>
    </row>
    <row r="11" spans="1:25" ht="15" customHeight="1" x14ac:dyDescent="0.25">
      <c r="A11" s="8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</row>
    <row r="12" spans="1:25" s="8" customFormat="1" ht="25.5" customHeight="1" x14ac:dyDescent="0.25">
      <c r="A12" s="7" t="s">
        <v>21</v>
      </c>
      <c r="B12" s="73">
        <v>1804</v>
      </c>
      <c r="C12" s="73">
        <v>2246</v>
      </c>
      <c r="D12" s="73">
        <v>2639</v>
      </c>
      <c r="E12" s="73">
        <v>2885</v>
      </c>
      <c r="F12" s="73">
        <v>2733</v>
      </c>
      <c r="G12" s="73">
        <v>2989</v>
      </c>
      <c r="H12" s="73">
        <f t="shared" ref="H12:S12" si="1">+H13+H14+H15</f>
        <v>2666</v>
      </c>
      <c r="I12" s="73">
        <f t="shared" si="1"/>
        <v>3013</v>
      </c>
      <c r="J12" s="73">
        <f t="shared" si="1"/>
        <v>3578</v>
      </c>
      <c r="K12" s="73">
        <f t="shared" si="1"/>
        <v>3703</v>
      </c>
      <c r="L12" s="73">
        <f t="shared" si="1"/>
        <v>4115</v>
      </c>
      <c r="M12" s="73">
        <f t="shared" si="1"/>
        <v>4030</v>
      </c>
      <c r="N12" s="73">
        <f t="shared" si="1"/>
        <v>4661</v>
      </c>
      <c r="O12" s="73">
        <f t="shared" si="1"/>
        <v>4497</v>
      </c>
      <c r="P12" s="73">
        <f t="shared" si="1"/>
        <v>3798</v>
      </c>
      <c r="Q12" s="73">
        <f t="shared" si="1"/>
        <v>4838</v>
      </c>
      <c r="R12" s="73">
        <f t="shared" si="1"/>
        <v>5385</v>
      </c>
      <c r="S12" s="73">
        <f t="shared" si="1"/>
        <v>5229</v>
      </c>
      <c r="T12" s="73">
        <f>+T13+T14+T15</f>
        <v>4482</v>
      </c>
      <c r="U12" s="73">
        <f>+U13+U14+U15</f>
        <v>4898</v>
      </c>
      <c r="V12" s="73">
        <f>+V13+V14+V15</f>
        <v>5094</v>
      </c>
      <c r="W12" s="73">
        <f>+W13+W14+W15</f>
        <v>4561</v>
      </c>
    </row>
    <row r="13" spans="1:25" ht="15" customHeight="1" x14ac:dyDescent="0.25">
      <c r="A13" s="51" t="s">
        <v>22</v>
      </c>
      <c r="B13" s="23">
        <v>1046</v>
      </c>
      <c r="C13" s="23">
        <v>1438</v>
      </c>
      <c r="D13" s="23">
        <v>1590</v>
      </c>
      <c r="E13" s="23">
        <v>1682</v>
      </c>
      <c r="F13" s="23">
        <v>1671</v>
      </c>
      <c r="G13" s="23">
        <v>1834</v>
      </c>
      <c r="H13" s="23">
        <v>1542</v>
      </c>
      <c r="I13" s="23">
        <v>1681</v>
      </c>
      <c r="J13" s="23">
        <v>2183</v>
      </c>
      <c r="K13" s="23">
        <v>2071</v>
      </c>
      <c r="L13" s="23">
        <v>2173</v>
      </c>
      <c r="M13" s="23">
        <v>2166</v>
      </c>
      <c r="N13" s="23">
        <v>2670</v>
      </c>
      <c r="O13" s="23">
        <v>2440</v>
      </c>
      <c r="P13" s="23">
        <v>2011</v>
      </c>
      <c r="Q13" s="23">
        <v>2221</v>
      </c>
      <c r="R13" s="23">
        <v>2416</v>
      </c>
      <c r="S13" s="23">
        <v>2378</v>
      </c>
      <c r="T13" s="23">
        <v>2317</v>
      </c>
      <c r="U13" s="23">
        <v>2324</v>
      </c>
      <c r="V13" s="23">
        <v>2243</v>
      </c>
      <c r="W13" s="23">
        <v>1863</v>
      </c>
    </row>
    <row r="14" spans="1:25" ht="15" customHeight="1" x14ac:dyDescent="0.25">
      <c r="A14" s="51" t="s">
        <v>23</v>
      </c>
      <c r="B14" s="23">
        <v>563</v>
      </c>
      <c r="C14" s="23">
        <v>567</v>
      </c>
      <c r="D14" s="23">
        <v>682</v>
      </c>
      <c r="E14" s="23">
        <v>820</v>
      </c>
      <c r="F14" s="23">
        <v>737</v>
      </c>
      <c r="G14" s="23">
        <v>778</v>
      </c>
      <c r="H14" s="23">
        <v>904</v>
      </c>
      <c r="I14" s="23">
        <v>963</v>
      </c>
      <c r="J14" s="23">
        <v>980</v>
      </c>
      <c r="K14" s="23">
        <v>1060</v>
      </c>
      <c r="L14" s="23">
        <v>1272</v>
      </c>
      <c r="M14" s="23">
        <v>1323</v>
      </c>
      <c r="N14" s="23">
        <v>1364</v>
      </c>
      <c r="O14" s="23">
        <v>1489</v>
      </c>
      <c r="P14" s="23">
        <v>1272</v>
      </c>
      <c r="Q14" s="23">
        <v>1824</v>
      </c>
      <c r="R14" s="23">
        <v>2014</v>
      </c>
      <c r="S14" s="23">
        <v>1774</v>
      </c>
      <c r="T14" s="23">
        <v>1460</v>
      </c>
      <c r="U14" s="23">
        <v>1808</v>
      </c>
      <c r="V14" s="23">
        <v>1981</v>
      </c>
      <c r="W14" s="23">
        <v>1709</v>
      </c>
    </row>
    <row r="15" spans="1:25" ht="15" customHeight="1" x14ac:dyDescent="0.25">
      <c r="A15" s="51" t="s">
        <v>24</v>
      </c>
      <c r="B15" s="23">
        <v>195</v>
      </c>
      <c r="C15" s="23">
        <v>241</v>
      </c>
      <c r="D15" s="23">
        <v>367</v>
      </c>
      <c r="E15" s="23">
        <v>383</v>
      </c>
      <c r="F15" s="23">
        <v>325</v>
      </c>
      <c r="G15" s="23">
        <v>377</v>
      </c>
      <c r="H15" s="23">
        <v>220</v>
      </c>
      <c r="I15" s="23">
        <v>369</v>
      </c>
      <c r="J15" s="23">
        <v>415</v>
      </c>
      <c r="K15" s="23">
        <v>572</v>
      </c>
      <c r="L15" s="23">
        <v>670</v>
      </c>
      <c r="M15" s="23">
        <v>541</v>
      </c>
      <c r="N15" s="23">
        <v>627</v>
      </c>
      <c r="O15" s="23">
        <v>568</v>
      </c>
      <c r="P15" s="23">
        <v>515</v>
      </c>
      <c r="Q15" s="23">
        <v>793</v>
      </c>
      <c r="R15" s="23">
        <v>955</v>
      </c>
      <c r="S15" s="23">
        <v>1077</v>
      </c>
      <c r="T15" s="23">
        <v>705</v>
      </c>
      <c r="U15" s="23">
        <v>766</v>
      </c>
      <c r="V15" s="23">
        <v>870</v>
      </c>
      <c r="W15" s="23">
        <v>989</v>
      </c>
    </row>
    <row r="16" spans="1:25" ht="15" customHeight="1" x14ac:dyDescent="0.25">
      <c r="A16" s="8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1:23" s="8" customFormat="1" ht="25.5" customHeight="1" x14ac:dyDescent="0.25">
      <c r="A17" s="1" t="s">
        <v>124</v>
      </c>
      <c r="B17" s="73">
        <v>514</v>
      </c>
      <c r="C17" s="73">
        <v>894</v>
      </c>
      <c r="D17" s="73">
        <v>911</v>
      </c>
      <c r="E17" s="73">
        <v>879</v>
      </c>
      <c r="F17" s="73">
        <v>700</v>
      </c>
      <c r="G17" s="73">
        <v>707</v>
      </c>
      <c r="H17" s="73">
        <f t="shared" ref="H17:S17" si="2">+H18+H19+H20</f>
        <v>691</v>
      </c>
      <c r="I17" s="73">
        <f t="shared" si="2"/>
        <v>829</v>
      </c>
      <c r="J17" s="73">
        <f t="shared" si="2"/>
        <v>900</v>
      </c>
      <c r="K17" s="73">
        <f t="shared" si="2"/>
        <v>840</v>
      </c>
      <c r="L17" s="73">
        <f t="shared" si="2"/>
        <v>1251</v>
      </c>
      <c r="M17" s="73">
        <f t="shared" si="2"/>
        <v>1190</v>
      </c>
      <c r="N17" s="73">
        <f t="shared" si="2"/>
        <v>1304</v>
      </c>
      <c r="O17" s="73">
        <f t="shared" si="2"/>
        <v>1261</v>
      </c>
      <c r="P17" s="73">
        <f t="shared" si="2"/>
        <v>1304</v>
      </c>
      <c r="Q17" s="73">
        <f t="shared" si="2"/>
        <v>1697</v>
      </c>
      <c r="R17" s="73">
        <f t="shared" si="2"/>
        <v>2214</v>
      </c>
      <c r="S17" s="73">
        <f t="shared" si="2"/>
        <v>2166</v>
      </c>
      <c r="T17" s="73">
        <f>+T18+T19+T20</f>
        <v>1450</v>
      </c>
      <c r="U17" s="73">
        <f>+U18+U19+U20</f>
        <v>1649</v>
      </c>
      <c r="V17" s="73">
        <f>+V18+V19+V20</f>
        <v>1786</v>
      </c>
      <c r="W17" s="73">
        <f>+W18+W19+W20</f>
        <v>1539</v>
      </c>
    </row>
    <row r="18" spans="1:23" ht="15" customHeight="1" x14ac:dyDescent="0.25">
      <c r="A18" s="51" t="s">
        <v>25</v>
      </c>
      <c r="B18" s="23">
        <v>390</v>
      </c>
      <c r="C18" s="23">
        <v>633</v>
      </c>
      <c r="D18" s="23">
        <v>571</v>
      </c>
      <c r="E18" s="23">
        <v>562</v>
      </c>
      <c r="F18" s="23">
        <v>506</v>
      </c>
      <c r="G18" s="23">
        <v>557</v>
      </c>
      <c r="H18" s="23">
        <v>538</v>
      </c>
      <c r="I18" s="23">
        <v>627</v>
      </c>
      <c r="J18" s="23">
        <v>645</v>
      </c>
      <c r="K18" s="23">
        <v>609</v>
      </c>
      <c r="L18" s="23">
        <v>771</v>
      </c>
      <c r="M18" s="23">
        <v>797</v>
      </c>
      <c r="N18" s="23">
        <v>964</v>
      </c>
      <c r="O18" s="23">
        <v>838</v>
      </c>
      <c r="P18" s="23">
        <v>883</v>
      </c>
      <c r="Q18" s="23">
        <v>977</v>
      </c>
      <c r="R18" s="23">
        <v>1235</v>
      </c>
      <c r="S18" s="23">
        <v>1145</v>
      </c>
      <c r="T18" s="23">
        <v>807</v>
      </c>
      <c r="U18" s="23">
        <v>983</v>
      </c>
      <c r="V18" s="23">
        <v>1014</v>
      </c>
      <c r="W18" s="23">
        <v>946</v>
      </c>
    </row>
    <row r="19" spans="1:23" ht="15" customHeight="1" x14ac:dyDescent="0.25">
      <c r="A19" s="51" t="s">
        <v>26</v>
      </c>
      <c r="B19" s="23">
        <v>117</v>
      </c>
      <c r="C19" s="23">
        <v>227</v>
      </c>
      <c r="D19" s="23">
        <v>250</v>
      </c>
      <c r="E19" s="23">
        <v>265</v>
      </c>
      <c r="F19" s="23">
        <v>166</v>
      </c>
      <c r="G19" s="23">
        <v>118</v>
      </c>
      <c r="H19" s="23">
        <v>130</v>
      </c>
      <c r="I19" s="23">
        <v>180</v>
      </c>
      <c r="J19" s="23">
        <v>211</v>
      </c>
      <c r="K19" s="23">
        <v>177</v>
      </c>
      <c r="L19" s="23">
        <v>362</v>
      </c>
      <c r="M19" s="23">
        <v>244</v>
      </c>
      <c r="N19" s="23">
        <v>239</v>
      </c>
      <c r="O19" s="23">
        <v>322</v>
      </c>
      <c r="P19" s="23">
        <v>303</v>
      </c>
      <c r="Q19" s="23">
        <v>508</v>
      </c>
      <c r="R19" s="23">
        <v>701</v>
      </c>
      <c r="S19" s="23">
        <v>653</v>
      </c>
      <c r="T19" s="23">
        <v>409</v>
      </c>
      <c r="U19" s="23">
        <v>494</v>
      </c>
      <c r="V19" s="23">
        <v>525</v>
      </c>
      <c r="W19" s="23">
        <v>416</v>
      </c>
    </row>
    <row r="20" spans="1:23" ht="15" customHeight="1" x14ac:dyDescent="0.25">
      <c r="A20" s="51" t="s">
        <v>27</v>
      </c>
      <c r="B20" s="23">
        <v>7</v>
      </c>
      <c r="C20" s="23">
        <v>34</v>
      </c>
      <c r="D20" s="23">
        <v>90</v>
      </c>
      <c r="E20" s="23">
        <v>52</v>
      </c>
      <c r="F20" s="23">
        <v>28</v>
      </c>
      <c r="G20" s="23">
        <v>32</v>
      </c>
      <c r="H20" s="23">
        <v>23</v>
      </c>
      <c r="I20" s="23">
        <v>22</v>
      </c>
      <c r="J20" s="23">
        <v>44</v>
      </c>
      <c r="K20" s="23">
        <v>54</v>
      </c>
      <c r="L20" s="23">
        <v>118</v>
      </c>
      <c r="M20" s="23">
        <v>149</v>
      </c>
      <c r="N20" s="23">
        <v>101</v>
      </c>
      <c r="O20" s="23">
        <v>101</v>
      </c>
      <c r="P20" s="23">
        <v>118</v>
      </c>
      <c r="Q20" s="23">
        <v>212</v>
      </c>
      <c r="R20" s="23">
        <v>278</v>
      </c>
      <c r="S20" s="23">
        <v>368</v>
      </c>
      <c r="T20" s="23">
        <v>234</v>
      </c>
      <c r="U20" s="23">
        <v>172</v>
      </c>
      <c r="V20" s="23">
        <v>247</v>
      </c>
      <c r="W20" s="23">
        <v>177</v>
      </c>
    </row>
    <row r="21" spans="1:23" ht="15" customHeight="1" x14ac:dyDescent="0.25">
      <c r="B21" s="8"/>
      <c r="C21" s="8"/>
    </row>
    <row r="22" spans="1:23" ht="13.5" x14ac:dyDescent="0.25">
      <c r="A22" s="313" t="s">
        <v>7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</row>
    <row r="23" spans="1:23" s="26" customFormat="1" ht="25.5" customHeight="1" x14ac:dyDescent="0.25">
      <c r="A23" s="26" t="s">
        <v>11</v>
      </c>
      <c r="B23" s="77">
        <v>5.9810093920941281</v>
      </c>
      <c r="C23" s="77">
        <v>8.1105514658401141</v>
      </c>
      <c r="D23" s="77">
        <v>8.2878087500583639</v>
      </c>
      <c r="E23" s="77">
        <v>8.6243240766199243</v>
      </c>
      <c r="F23" s="77">
        <v>7.5079278294149816</v>
      </c>
      <c r="G23" s="77">
        <v>7.6</v>
      </c>
      <c r="H23" s="77">
        <v>6.7</v>
      </c>
      <c r="I23" s="77">
        <v>7.3</v>
      </c>
      <c r="J23" s="77">
        <v>8</v>
      </c>
      <c r="K23" s="77">
        <v>7.9</v>
      </c>
      <c r="L23" s="77">
        <v>9.1999999999999993</v>
      </c>
      <c r="M23" s="77">
        <v>8.6</v>
      </c>
      <c r="N23" s="77">
        <v>9.6</v>
      </c>
      <c r="O23" s="77">
        <v>9</v>
      </c>
      <c r="P23" s="77">
        <v>7.6</v>
      </c>
      <c r="Q23" s="77">
        <v>9.6999999999999993</v>
      </c>
      <c r="R23" s="77">
        <v>11.1</v>
      </c>
      <c r="S23" s="77">
        <v>10.1</v>
      </c>
      <c r="T23" s="77">
        <v>7.4</v>
      </c>
      <c r="U23" s="77">
        <v>7.6</v>
      </c>
      <c r="V23" s="77">
        <v>7.7</v>
      </c>
      <c r="W23" s="77">
        <v>6.7601263367872786</v>
      </c>
    </row>
    <row r="24" spans="1:23" ht="15" customHeight="1" x14ac:dyDescent="0.25">
      <c r="A24" s="8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</row>
    <row r="25" spans="1:23" s="8" customFormat="1" ht="25.5" customHeight="1" x14ac:dyDescent="0.25">
      <c r="A25" s="7" t="s">
        <v>21</v>
      </c>
      <c r="B25" s="76">
        <v>7.8068201488661932</v>
      </c>
      <c r="C25" s="76">
        <v>10.012035840057058</v>
      </c>
      <c r="D25" s="76">
        <v>10.434129368970426</v>
      </c>
      <c r="E25" s="76">
        <v>10.665828681282118</v>
      </c>
      <c r="F25" s="76">
        <v>9.3063642864439675</v>
      </c>
      <c r="G25" s="76">
        <v>9.6999999999999993</v>
      </c>
      <c r="H25" s="76">
        <v>8.6999999999999993</v>
      </c>
      <c r="I25" s="76">
        <v>9.1999999999999993</v>
      </c>
      <c r="J25" s="76">
        <v>10.222424519444106</v>
      </c>
      <c r="K25" s="76">
        <v>10.211451735526047</v>
      </c>
      <c r="L25" s="76">
        <v>11.290373123185354</v>
      </c>
      <c r="M25" s="76">
        <v>10.97643736746144</v>
      </c>
      <c r="N25" s="76">
        <v>12.270487720704333</v>
      </c>
      <c r="O25" s="76">
        <v>11.618624817147531</v>
      </c>
      <c r="P25" s="76">
        <v>9.498792501106637</v>
      </c>
      <c r="Q25" s="76">
        <v>12.3</v>
      </c>
      <c r="R25" s="76">
        <f>+R12/40802*100</f>
        <v>13.197882456742317</v>
      </c>
      <c r="S25" s="76">
        <v>11.8</v>
      </c>
      <c r="T25" s="76">
        <v>9.5</v>
      </c>
      <c r="U25" s="76">
        <v>9.6999999999999993</v>
      </c>
      <c r="V25" s="76">
        <v>10.1</v>
      </c>
      <c r="W25" s="76">
        <v>9.1278418187640078</v>
      </c>
    </row>
    <row r="26" spans="1:23" ht="15" customHeight="1" x14ac:dyDescent="0.25">
      <c r="A26" s="51" t="s">
        <v>22</v>
      </c>
      <c r="B26" s="55">
        <v>9.0972343016176715</v>
      </c>
      <c r="C26" s="55">
        <v>12.755011530956182</v>
      </c>
      <c r="D26" s="55">
        <v>12.434503792914679</v>
      </c>
      <c r="E26" s="55">
        <v>12.554112554112553</v>
      </c>
      <c r="F26" s="55">
        <v>11.617074527252502</v>
      </c>
      <c r="G26" s="55">
        <v>12.9</v>
      </c>
      <c r="H26" s="55">
        <v>10.8</v>
      </c>
      <c r="I26" s="55">
        <v>10.6</v>
      </c>
      <c r="J26" s="55">
        <v>13.1</v>
      </c>
      <c r="K26" s="55">
        <v>12.5</v>
      </c>
      <c r="L26" s="55">
        <v>13.1</v>
      </c>
      <c r="M26" s="55">
        <v>12.5</v>
      </c>
      <c r="N26" s="55">
        <v>14.7</v>
      </c>
      <c r="O26" s="55">
        <v>13.8</v>
      </c>
      <c r="P26" s="55">
        <v>11.3</v>
      </c>
      <c r="Q26" s="55">
        <v>12.4</v>
      </c>
      <c r="R26" s="55">
        <v>13</v>
      </c>
      <c r="S26" s="55">
        <v>11</v>
      </c>
      <c r="T26" s="55">
        <v>10.6</v>
      </c>
      <c r="U26" s="55">
        <v>11</v>
      </c>
      <c r="V26" s="55">
        <v>10.9</v>
      </c>
      <c r="W26" s="55">
        <v>9.2594433399602387</v>
      </c>
    </row>
    <row r="27" spans="1:23" ht="15" customHeight="1" x14ac:dyDescent="0.25">
      <c r="A27" s="51" t="s">
        <v>23</v>
      </c>
      <c r="B27" s="55">
        <v>8.2502930832356398</v>
      </c>
      <c r="C27" s="55">
        <v>9.1274951706374754</v>
      </c>
      <c r="D27" s="55">
        <v>9.3732820230896099</v>
      </c>
      <c r="E27" s="55">
        <v>10.044096031357178</v>
      </c>
      <c r="F27" s="55">
        <v>8.5182616736014793</v>
      </c>
      <c r="G27" s="55">
        <v>8.1999999999999993</v>
      </c>
      <c r="H27" s="55">
        <v>9.6</v>
      </c>
      <c r="I27" s="55">
        <v>10.1</v>
      </c>
      <c r="J27" s="55">
        <v>9.1999999999999993</v>
      </c>
      <c r="K27" s="55">
        <v>9.5</v>
      </c>
      <c r="L27" s="55">
        <v>11.4</v>
      </c>
      <c r="M27" s="55">
        <v>12.1</v>
      </c>
      <c r="N27" s="55">
        <v>11.9</v>
      </c>
      <c r="O27" s="55">
        <v>12.4</v>
      </c>
      <c r="P27" s="55">
        <v>10.199999999999999</v>
      </c>
      <c r="Q27" s="55">
        <v>14.7</v>
      </c>
      <c r="R27" s="55">
        <v>15.8</v>
      </c>
      <c r="S27" s="55">
        <v>13.8</v>
      </c>
      <c r="T27" s="55">
        <v>9.4</v>
      </c>
      <c r="U27" s="55">
        <v>10.8</v>
      </c>
      <c r="V27" s="55">
        <v>12</v>
      </c>
      <c r="W27" s="55">
        <v>10.439191252825118</v>
      </c>
    </row>
    <row r="28" spans="1:23" ht="15" customHeight="1" x14ac:dyDescent="0.25">
      <c r="A28" s="51" t="s">
        <v>24</v>
      </c>
      <c r="B28" s="55">
        <v>4.074383618888425</v>
      </c>
      <c r="C28" s="55">
        <v>4.8716393774004452</v>
      </c>
      <c r="D28" s="55">
        <v>7.0185503920443679</v>
      </c>
      <c r="E28" s="55">
        <v>6.9801348642245316</v>
      </c>
      <c r="F28" s="55">
        <v>5.1334702258726894</v>
      </c>
      <c r="G28" s="55">
        <v>5.3</v>
      </c>
      <c r="H28" s="55">
        <v>3.1</v>
      </c>
      <c r="I28" s="55">
        <v>5.0999999999999996</v>
      </c>
      <c r="J28" s="55">
        <v>5.4</v>
      </c>
      <c r="K28" s="55">
        <v>6.7</v>
      </c>
      <c r="L28" s="55">
        <v>7.7</v>
      </c>
      <c r="M28" s="55">
        <v>6.4</v>
      </c>
      <c r="N28" s="55">
        <v>7.5</v>
      </c>
      <c r="O28" s="55">
        <v>6.3</v>
      </c>
      <c r="P28" s="55">
        <v>5.3</v>
      </c>
      <c r="Q28" s="55">
        <v>8.6</v>
      </c>
      <c r="R28" s="55">
        <v>10</v>
      </c>
      <c r="S28" s="55">
        <v>11</v>
      </c>
      <c r="T28" s="55">
        <v>7</v>
      </c>
      <c r="U28" s="55">
        <v>6.1</v>
      </c>
      <c r="V28" s="55">
        <v>6.4</v>
      </c>
      <c r="W28" s="55">
        <v>7.3384284336276622</v>
      </c>
    </row>
    <row r="29" spans="1:23" ht="15" customHeight="1" x14ac:dyDescent="0.25">
      <c r="A29" s="8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</row>
    <row r="30" spans="1:23" s="8" customFormat="1" ht="25.5" customHeight="1" x14ac:dyDescent="0.25">
      <c r="A30" s="1" t="s">
        <v>124</v>
      </c>
      <c r="B30" s="76">
        <v>3.131473132691605</v>
      </c>
      <c r="C30" s="76">
        <v>5.2727808905927454</v>
      </c>
      <c r="D30" s="76">
        <v>5.1932504845513625</v>
      </c>
      <c r="E30" s="76">
        <v>5.29677613739078</v>
      </c>
      <c r="F30" s="76">
        <v>4.2792517422667808</v>
      </c>
      <c r="G30" s="76">
        <v>4</v>
      </c>
      <c r="H30" s="76">
        <v>3.6</v>
      </c>
      <c r="I30" s="76">
        <v>4.0999999999999996</v>
      </c>
      <c r="J30" s="76">
        <v>4.3102301450046561</v>
      </c>
      <c r="K30" s="76">
        <v>3.9690837368910556</v>
      </c>
      <c r="L30" s="76">
        <v>5.6246955725317971</v>
      </c>
      <c r="M30" s="76">
        <v>5.0373968098365332</v>
      </c>
      <c r="N30" s="76">
        <v>5.3498189605376236</v>
      </c>
      <c r="O30" s="76">
        <v>4.939882477022751</v>
      </c>
      <c r="P30" s="76">
        <v>4.902643035018972</v>
      </c>
      <c r="Q30" s="76">
        <v>6.1</v>
      </c>
      <c r="R30" s="76">
        <f>+R17/27690*100</f>
        <v>7.99566630552546</v>
      </c>
      <c r="S30" s="76">
        <v>7.4</v>
      </c>
      <c r="T30" s="76">
        <v>4.5</v>
      </c>
      <c r="U30" s="76">
        <v>4.5999999999999996</v>
      </c>
      <c r="V30" s="76">
        <v>4.5999999999999996</v>
      </c>
      <c r="W30" s="76">
        <v>3.8219882285742668</v>
      </c>
    </row>
    <row r="31" spans="1:23" ht="15" customHeight="1" x14ac:dyDescent="0.25">
      <c r="A31" s="51" t="s">
        <v>25</v>
      </c>
      <c r="B31" s="55">
        <v>5.2938781050631194</v>
      </c>
      <c r="C31" s="55">
        <v>8.0801633903497585</v>
      </c>
      <c r="D31" s="55">
        <v>7.7899045020463848</v>
      </c>
      <c r="E31" s="55">
        <v>8.1888387002768468</v>
      </c>
      <c r="F31" s="55">
        <v>6.8480173230477739</v>
      </c>
      <c r="G31" s="55">
        <v>6.9</v>
      </c>
      <c r="H31" s="55">
        <v>6</v>
      </c>
      <c r="I31" s="55">
        <v>6.8</v>
      </c>
      <c r="J31" s="55">
        <v>7.2</v>
      </c>
      <c r="K31" s="55">
        <v>6.8</v>
      </c>
      <c r="L31" s="55">
        <v>8</v>
      </c>
      <c r="M31" s="55">
        <v>7.6</v>
      </c>
      <c r="N31" s="55">
        <v>9.1</v>
      </c>
      <c r="O31" s="55">
        <v>7.8</v>
      </c>
      <c r="P31" s="55">
        <v>7.7</v>
      </c>
      <c r="Q31" s="55">
        <v>8.4</v>
      </c>
      <c r="R31" s="55">
        <v>10.6</v>
      </c>
      <c r="S31" s="55">
        <v>9</v>
      </c>
      <c r="T31" s="55">
        <v>5.5</v>
      </c>
      <c r="U31" s="55">
        <v>6.4</v>
      </c>
      <c r="V31" s="55">
        <v>6.2</v>
      </c>
      <c r="W31" s="55">
        <v>5.7661831037425326</v>
      </c>
    </row>
    <row r="32" spans="1:23" ht="15" customHeight="1" x14ac:dyDescent="0.25">
      <c r="A32" s="51" t="s">
        <v>26</v>
      </c>
      <c r="B32" s="55">
        <v>2.501068832834545</v>
      </c>
      <c r="C32" s="55">
        <v>4.3932649506483452</v>
      </c>
      <c r="D32" s="55">
        <v>4.250255015300918</v>
      </c>
      <c r="E32" s="55">
        <v>4.809437386569873</v>
      </c>
      <c r="F32" s="55">
        <v>3.1463229719484462</v>
      </c>
      <c r="G32" s="55">
        <v>2.1</v>
      </c>
      <c r="H32" s="55">
        <v>2.1</v>
      </c>
      <c r="I32" s="55">
        <v>2.7</v>
      </c>
      <c r="J32" s="55">
        <v>3</v>
      </c>
      <c r="K32" s="55">
        <v>2.6</v>
      </c>
      <c r="L32" s="55">
        <v>5.4</v>
      </c>
      <c r="M32" s="55">
        <v>3.4</v>
      </c>
      <c r="N32" s="55">
        <v>3.2</v>
      </c>
      <c r="O32" s="55">
        <v>4</v>
      </c>
      <c r="P32" s="55">
        <v>3.7</v>
      </c>
      <c r="Q32" s="55">
        <v>5.8</v>
      </c>
      <c r="R32" s="55">
        <v>8.1</v>
      </c>
      <c r="S32" s="55">
        <v>7.4</v>
      </c>
      <c r="T32" s="55">
        <v>4.2</v>
      </c>
      <c r="U32" s="55">
        <v>4.4000000000000004</v>
      </c>
      <c r="V32" s="55">
        <v>4.4000000000000004</v>
      </c>
      <c r="W32" s="55">
        <v>3.2153346730561139</v>
      </c>
    </row>
    <row r="33" spans="1:23" ht="15" customHeight="1" thickBot="1" x14ac:dyDescent="0.3">
      <c r="A33" s="78" t="s">
        <v>27</v>
      </c>
      <c r="B33" s="69">
        <v>0.16021972991531241</v>
      </c>
      <c r="C33" s="69">
        <v>0.85988872028325747</v>
      </c>
      <c r="D33" s="69">
        <v>2.0785219399538106</v>
      </c>
      <c r="E33" s="69">
        <v>1.2316437707247749</v>
      </c>
      <c r="F33" s="69">
        <v>0.75819117248849166</v>
      </c>
      <c r="G33" s="69">
        <v>0.8</v>
      </c>
      <c r="H33" s="69">
        <v>0.6</v>
      </c>
      <c r="I33" s="69">
        <v>0.5</v>
      </c>
      <c r="J33" s="69">
        <v>0.9</v>
      </c>
      <c r="K33" s="69">
        <v>1</v>
      </c>
      <c r="L33" s="69">
        <v>2</v>
      </c>
      <c r="M33" s="69">
        <v>2.5</v>
      </c>
      <c r="N33" s="69">
        <v>1.6</v>
      </c>
      <c r="O33" s="69">
        <v>1.5</v>
      </c>
      <c r="P33" s="69">
        <v>1.7</v>
      </c>
      <c r="Q33" s="69">
        <v>2.9</v>
      </c>
      <c r="R33" s="69">
        <v>3.7</v>
      </c>
      <c r="S33" s="69">
        <v>4.8</v>
      </c>
      <c r="T33" s="69">
        <v>2.9</v>
      </c>
      <c r="U33" s="69">
        <v>1.9</v>
      </c>
      <c r="V33" s="69">
        <v>2.4</v>
      </c>
      <c r="W33" s="69">
        <v>1.6204339467179345</v>
      </c>
    </row>
    <row r="34" spans="1:23" ht="15" customHeight="1" x14ac:dyDescent="0.25">
      <c r="A34" s="314" t="s">
        <v>116</v>
      </c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4"/>
      <c r="W34" s="314"/>
    </row>
  </sheetData>
  <mergeCells count="8">
    <mergeCell ref="A34:W34"/>
    <mergeCell ref="A1:W1"/>
    <mergeCell ref="A2:W2"/>
    <mergeCell ref="A3:W3"/>
    <mergeCell ref="A4:W4"/>
    <mergeCell ref="A5:W5"/>
    <mergeCell ref="A9:W9"/>
    <mergeCell ref="A22:W22"/>
  </mergeCells>
  <hyperlinks>
    <hyperlink ref="Y1" r:id="rId1" location="INDICE!A1"/>
  </hyperlinks>
  <printOptions horizontalCentered="1"/>
  <pageMargins left="0.7" right="0.7" top="0.75" bottom="0.75" header="0.3" footer="0.3"/>
  <pageSetup scale="7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33</vt:i4>
      </vt:variant>
    </vt:vector>
  </HeadingPairs>
  <TitlesOfParts>
    <vt:vector size="68" baseType="lpstr">
      <vt:lpstr>INDICE</vt:lpstr>
      <vt:lpstr>PORTADA</vt:lpstr>
      <vt:lpstr>FUNCIONARIOS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C11-C12</vt:lpstr>
      <vt:lpstr>C13-C14</vt:lpstr>
      <vt:lpstr>C15</vt:lpstr>
      <vt:lpstr>C16</vt:lpstr>
      <vt:lpstr>C17-C18</vt:lpstr>
      <vt:lpstr>C19-C20</vt:lpstr>
      <vt:lpstr>C21</vt:lpstr>
      <vt:lpstr>C22</vt:lpstr>
      <vt:lpstr>C23-C24</vt:lpstr>
      <vt:lpstr>C25-C26</vt:lpstr>
      <vt:lpstr>C27</vt:lpstr>
      <vt:lpstr>C28</vt:lpstr>
      <vt:lpstr>C29-C30</vt:lpstr>
      <vt:lpstr>C31-C32</vt:lpstr>
      <vt:lpstr>C33</vt:lpstr>
      <vt:lpstr>C34</vt:lpstr>
      <vt:lpstr>C35-C36</vt:lpstr>
      <vt:lpstr>C37-C38</vt:lpstr>
      <vt:lpstr>C39</vt:lpstr>
      <vt:lpstr>C40</vt:lpstr>
      <vt:lpstr>C41-C42</vt:lpstr>
      <vt:lpstr>C43-C44</vt:lpstr>
      <vt:lpstr>'C1'!Área_de_impresión</vt:lpstr>
      <vt:lpstr>'C10'!Área_de_impresión</vt:lpstr>
      <vt:lpstr>'C11-C12'!Área_de_impresión</vt:lpstr>
      <vt:lpstr>'C13-C14'!Área_de_impresión</vt:lpstr>
      <vt:lpstr>'C15'!Área_de_impresión</vt:lpstr>
      <vt:lpstr>'C16'!Área_de_impresión</vt:lpstr>
      <vt:lpstr>'C17-C18'!Área_de_impresión</vt:lpstr>
      <vt:lpstr>'C19-C20'!Área_de_impresión</vt:lpstr>
      <vt:lpstr>'C2'!Área_de_impresión</vt:lpstr>
      <vt:lpstr>'C21'!Área_de_impresión</vt:lpstr>
      <vt:lpstr>'C22'!Área_de_impresión</vt:lpstr>
      <vt:lpstr>'C23-C24'!Área_de_impresión</vt:lpstr>
      <vt:lpstr>'C25-C26'!Área_de_impresión</vt:lpstr>
      <vt:lpstr>'C27'!Área_de_impresión</vt:lpstr>
      <vt:lpstr>'C28'!Área_de_impresión</vt:lpstr>
      <vt:lpstr>'C29-C30'!Área_de_impresión</vt:lpstr>
      <vt:lpstr>'C3'!Área_de_impresión</vt:lpstr>
      <vt:lpstr>'C31-C32'!Área_de_impresión</vt:lpstr>
      <vt:lpstr>'C33'!Área_de_impresión</vt:lpstr>
      <vt:lpstr>'C34'!Área_de_impresión</vt:lpstr>
      <vt:lpstr>'C35-C36'!Área_de_impresión</vt:lpstr>
      <vt:lpstr>'C37-C38'!Área_de_impresión</vt:lpstr>
      <vt:lpstr>'C39'!Área_de_impresión</vt:lpstr>
      <vt:lpstr>'C4'!Área_de_impresión</vt:lpstr>
      <vt:lpstr>'C40'!Área_de_impresión</vt:lpstr>
      <vt:lpstr>'C41-C42'!Área_de_impresión</vt:lpstr>
      <vt:lpstr>'C43-C44'!Área_de_impresión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Delfina Cartín Sánchez</dc:creator>
  <cp:lastModifiedBy>Luis Carlos Garro Montero</cp:lastModifiedBy>
  <cp:lastPrinted>2017-01-31T17:30:17Z</cp:lastPrinted>
  <dcterms:created xsi:type="dcterms:W3CDTF">2016-05-02T20:27:59Z</dcterms:created>
  <dcterms:modified xsi:type="dcterms:W3CDTF">2017-03-01T20:32:39Z</dcterms:modified>
</cp:coreProperties>
</file>